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28680" yWindow="-120" windowWidth="20730" windowHeight="11760"/>
  </bookViews>
  <sheets>
    <sheet name="Stavba" sheetId="1" r:id="rId1"/>
    <sheet name="VzorPolozky" sheetId="10" state="hidden" r:id="rId2"/>
    <sheet name="SO 07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07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07 01 Pol'!$A$1:$X$62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/>
  <c r="I19" s="1"/>
  <c r="I52"/>
  <c r="I17" s="1"/>
  <c r="I51"/>
  <c r="I50"/>
  <c r="I49"/>
  <c r="G41"/>
  <c r="F41"/>
  <c r="G40"/>
  <c r="F40"/>
  <c r="G39"/>
  <c r="G42" s="1"/>
  <c r="G25" s="1"/>
  <c r="A25" s="1"/>
  <c r="F39"/>
  <c r="F42" s="1"/>
  <c r="G52" i="12"/>
  <c r="G8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9"/>
  <c r="M19" s="1"/>
  <c r="I19"/>
  <c r="K19"/>
  <c r="O19"/>
  <c r="O8" s="1"/>
  <c r="Q19"/>
  <c r="V19"/>
  <c r="G22"/>
  <c r="M22" s="1"/>
  <c r="I22"/>
  <c r="K22"/>
  <c r="O22"/>
  <c r="Q22"/>
  <c r="V22"/>
  <c r="G25"/>
  <c r="I25"/>
  <c r="K25"/>
  <c r="M25"/>
  <c r="O25"/>
  <c r="Q25"/>
  <c r="V25"/>
  <c r="G28"/>
  <c r="I28"/>
  <c r="K28"/>
  <c r="M28"/>
  <c r="O28"/>
  <c r="Q28"/>
  <c r="V28"/>
  <c r="G32"/>
  <c r="M32" s="1"/>
  <c r="I32"/>
  <c r="I31" s="1"/>
  <c r="K32"/>
  <c r="K31" s="1"/>
  <c r="O32"/>
  <c r="Q32"/>
  <c r="Q31" s="1"/>
  <c r="V32"/>
  <c r="V31" s="1"/>
  <c r="G33"/>
  <c r="I33"/>
  <c r="K33"/>
  <c r="M33"/>
  <c r="O33"/>
  <c r="Q33"/>
  <c r="V33"/>
  <c r="G35"/>
  <c r="I35"/>
  <c r="K35"/>
  <c r="M35"/>
  <c r="O35"/>
  <c r="Q35"/>
  <c r="V35"/>
  <c r="G36"/>
  <c r="M36" s="1"/>
  <c r="I36"/>
  <c r="K36"/>
  <c r="O36"/>
  <c r="O31" s="1"/>
  <c r="Q36"/>
  <c r="V36"/>
  <c r="G37"/>
  <c r="I37"/>
  <c r="O37"/>
  <c r="Q37"/>
  <c r="G38"/>
  <c r="I38"/>
  <c r="K38"/>
  <c r="K37" s="1"/>
  <c r="M38"/>
  <c r="M37" s="1"/>
  <c r="O38"/>
  <c r="Q38"/>
  <c r="V38"/>
  <c r="V37" s="1"/>
  <c r="G42"/>
  <c r="M42" s="1"/>
  <c r="M41" s="1"/>
  <c r="I42"/>
  <c r="I41" s="1"/>
  <c r="K42"/>
  <c r="O42"/>
  <c r="O41" s="1"/>
  <c r="Q42"/>
  <c r="Q41" s="1"/>
  <c r="V42"/>
  <c r="G43"/>
  <c r="M43" s="1"/>
  <c r="I43"/>
  <c r="K43"/>
  <c r="K41" s="1"/>
  <c r="O43"/>
  <c r="Q43"/>
  <c r="V43"/>
  <c r="V41" s="1"/>
  <c r="G45"/>
  <c r="G44" s="1"/>
  <c r="I45"/>
  <c r="K45"/>
  <c r="M45"/>
  <c r="O45"/>
  <c r="O44" s="1"/>
  <c r="Q45"/>
  <c r="V45"/>
  <c r="G46"/>
  <c r="M46" s="1"/>
  <c r="I46"/>
  <c r="I44" s="1"/>
  <c r="K46"/>
  <c r="O46"/>
  <c r="Q46"/>
  <c r="Q44" s="1"/>
  <c r="V46"/>
  <c r="G47"/>
  <c r="M47" s="1"/>
  <c r="I47"/>
  <c r="K47"/>
  <c r="O47"/>
  <c r="Q47"/>
  <c r="V47"/>
  <c r="G48"/>
  <c r="I48"/>
  <c r="K48"/>
  <c r="K44" s="1"/>
  <c r="M48"/>
  <c r="O48"/>
  <c r="Q48"/>
  <c r="V48"/>
  <c r="V44" s="1"/>
  <c r="G49"/>
  <c r="I49"/>
  <c r="K49"/>
  <c r="M49"/>
  <c r="O49"/>
  <c r="Q49"/>
  <c r="V49"/>
  <c r="G50"/>
  <c r="M50" s="1"/>
  <c r="I50"/>
  <c r="K50"/>
  <c r="O50"/>
  <c r="Q50"/>
  <c r="V50"/>
  <c r="AE52"/>
  <c r="AF52"/>
  <c r="I20" i="1"/>
  <c r="I18"/>
  <c r="H40" l="1"/>
  <c r="I40" s="1"/>
  <c r="I54"/>
  <c r="J52" s="1"/>
  <c r="I16"/>
  <c r="I21" s="1"/>
  <c r="H41"/>
  <c r="I41" s="1"/>
  <c r="A26"/>
  <c r="G26"/>
  <c r="G28"/>
  <c r="G23"/>
  <c r="H39"/>
  <c r="H42" s="1"/>
  <c r="M8" i="12"/>
  <c r="M44"/>
  <c r="M31"/>
  <c r="G31"/>
  <c r="G41"/>
  <c r="J28" i="1"/>
  <c r="J26"/>
  <c r="G38"/>
  <c r="F38"/>
  <c r="J23"/>
  <c r="J24"/>
  <c r="J25"/>
  <c r="J27"/>
  <c r="E24"/>
  <c r="E26"/>
  <c r="I39" l="1"/>
  <c r="I42" s="1"/>
  <c r="J40" s="1"/>
  <c r="J49"/>
  <c r="J50"/>
  <c r="J51"/>
  <c r="J53"/>
  <c r="A23"/>
  <c r="J39" l="1"/>
  <c r="J42" s="1"/>
  <c r="J41"/>
  <c r="J54"/>
  <c r="G24"/>
  <c r="A27" s="1"/>
  <c r="A24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Milca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<sst xmlns="http://schemas.openxmlformats.org/spreadsheetml/2006/main" count="331" uniqueCount="151">
  <si>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</si>
  <si>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</si>
  <si>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</si>
  <si>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</si>
  <si>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</si>
  <si>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</si>
  <si>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</si>
  <si>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</si>
  <si>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</si>
  <si>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</si>
  <si>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</si>
  <si>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</si>
  <si>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</si>
  <si>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</si>
  <si>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</si>
  <si>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</si>
  <si>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</si>
  <si>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</si>
  <si>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</si>
  <si>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</si>
  <si>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</si>
  <si>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</si>
  <si>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</si>
  <si>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</si>
  <si>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</si>
  <si>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</si>
  <si>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</si>
  <si>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</si>
  <si>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</si>
  <si>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</si>
  <si>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</si>
  <si>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</si>
  <si>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</si>
  <si>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</si>
  <si>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</si>
  <si>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</si>
  <si>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</si>
  <si>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</si>
  <si>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</si>
  <si>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</si>
  <si>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</si>
  <si>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</si>
  <si>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Rozpočet</t>
  </si>
  <si>
    <t>SO 07</t>
  </si>
  <si>
    <t>OPRAVA ŠTÍTU A ČÁSTI FASÁDY</t>
  </si>
  <si>
    <t>Objekt:</t>
  </si>
  <si>
    <t>Rozpočet:</t>
  </si>
  <si>
    <t>ZŠ A MŠ HUSOVA 17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</si>
  <si>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</si>
  <si>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</si>
  <si>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</si>
  <si>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</si>
  <si>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</si>
  <si>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</si>
  <si>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</si>
  <si>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</si>
  <si>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</si>
  <si>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96</t>
  </si>
  <si>
    <t>Bourání konstrukcí</t>
  </si>
  <si>
    <t>764</t>
  </si>
  <si>
    <t>Konstrukce klempířské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</si>
  <si>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</si>
  <si>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</si>
  <si>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</si>
  <si>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</si>
  <si>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</si>
  <si>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</si>
  <si>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</si>
  <si>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</si>
  <si>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</si>
  <si>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</si>
  <si>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</si>
  <si>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</si>
  <si>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</si>
  <si>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</si>
  <si>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</si>
  <si>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</si>
  <si>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</si>
  <si>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</si>
  <si>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</si>
  <si>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</si>
  <si>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</si>
  <si>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</si>
  <si>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</si>
  <si>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</si>
  <si>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</si>
  <si>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</si>
  <si>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</si>
  <si>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</si>
  <si>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</si>
  <si>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622904112R00</t>
  </si>
  <si>
    <t>Očištění fasád tlakovou vodou složitost 1 - 2</t>
  </si>
  <si>
    <t>m2</t>
  </si>
  <si>
    <t>RTS 21/ II</t>
  </si>
  <si>
    <t>Indiv</t>
  </si>
  <si>
    <t>Práce</t>
  </si>
  <si>
    <t>POL1_</t>
  </si>
  <si>
    <t>štítová fasáda : 81</t>
  </si>
  <si>
    <t>VV</t>
  </si>
  <si>
    <t>část uliční fasády : 28</t>
  </si>
  <si>
    <t>62-01</t>
  </si>
  <si>
    <t>Zpevňovač omítek - weber h707</t>
  </si>
  <si>
    <t>Vlastní</t>
  </si>
  <si>
    <t>62-02</t>
  </si>
  <si>
    <t>Vápenná omítka památkářská - cemix 114</t>
  </si>
  <si>
    <t xml:space="preserve">množství bude doplněno dle skutečnosti : </t>
  </si>
  <si>
    <t>62-03</t>
  </si>
  <si>
    <t>Kotvící podhoz z maltové směsi</t>
  </si>
  <si>
    <t>62-04</t>
  </si>
  <si>
    <t xml:space="preserve">Vápenná jádrová omítka na památky </t>
  </si>
  <si>
    <t>62-05</t>
  </si>
  <si>
    <t>Štuková vrstva fasády</t>
  </si>
  <si>
    <t>62-06</t>
  </si>
  <si>
    <t>Nový prodyšný nátěr fasády barevnost dle vyvzorkování</t>
  </si>
  <si>
    <t>941941031R00</t>
  </si>
  <si>
    <t>Montáž lešení leh.řad.s podlahami,š.do 1 m, H 10 m</t>
  </si>
  <si>
    <t>RTS 21/ I</t>
  </si>
  <si>
    <t>941941191RT4</t>
  </si>
  <si>
    <t>Příplatek za každý měsíc použití lešení k pol.1031 lešení rámové pronajaté</t>
  </si>
  <si>
    <t>Odkaz na mn. položky pořadí 8 : 109,00000*3</t>
  </si>
  <si>
    <t>941941831R00</t>
  </si>
  <si>
    <t>Demontáž lešení leh.řad.s podlahami,š.1 m, H 10 m</t>
  </si>
  <si>
    <t>94-01</t>
  </si>
  <si>
    <t>Stížené podmínky pro stavbu lešení, včetně záboru</t>
  </si>
  <si>
    <t>96-01</t>
  </si>
  <si>
    <t>100% odstranění nesoudržných a degradovaných vnějších omítek včetně vysprávek</t>
  </si>
  <si>
    <t>764-01</t>
  </si>
  <si>
    <t>Pročištění svodů do DN 300 - dle skutečnosti</t>
  </si>
  <si>
    <t>m</t>
  </si>
  <si>
    <t>764-02</t>
  </si>
  <si>
    <t>Nové svody/žlaby dle skutečné potřeby</t>
  </si>
  <si>
    <t>005-01</t>
  </si>
  <si>
    <t>Podrobná fotodokumentace</t>
  </si>
  <si>
    <t>soubor</t>
  </si>
  <si>
    <t>005-02</t>
  </si>
  <si>
    <t>Ochrana optického kabelu</t>
  </si>
  <si>
    <t>005111021R</t>
  </si>
  <si>
    <t>Vytyčení inženýrských sítí</t>
  </si>
  <si>
    <t>Soubor</t>
  </si>
  <si>
    <t>VRN</t>
  </si>
  <si>
    <t>POL99_8</t>
  </si>
  <si>
    <t>005121 R</t>
  </si>
  <si>
    <t>Zařízení staveniště</t>
  </si>
  <si>
    <t>005211040R</t>
  </si>
  <si>
    <t xml:space="preserve">Užívání veřejných ploch a prostranství  </t>
  </si>
  <si>
    <t>005211030R</t>
  </si>
  <si>
    <t xml:space="preserve">Dočasná dopravní opatření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</si>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</sst>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10">
        <v>375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SUMIF(F49:F53,A16,I49:I53)+SUMIF(F49:F53,"PSU",I49:I53)</f>
        <v>0</v>
      </c>
      <c r="J16" s="84"/>
    </row>
    <row r="17" spans="1:10" ht="23.25" customHeight="1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SUMIF(F49:F53,A17,I49:I53)</f>
        <v>0</v>
      </c>
      <c r="J17" s="84"/>
    </row>
    <row r="18" spans="1:10" ht="23.25" customHeight="1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SUMIF(F49:F53,A18,I49:I53)</f>
        <v>0</v>
      </c>
      <c r="J18" s="84"/>
    </row>
    <row r="19" spans="1:10" ht="23.25" customHeight="1">
      <c r="A19" s="195" t="s">
        <v>61</v>
      </c>
      <c r="B19" s="38" t="s">
        <v>29</v>
      </c>
      <c r="C19" s="62"/>
      <c r="D19" s="63"/>
      <c r="E19" s="82"/>
      <c r="F19" s="83"/>
      <c r="G19" s="82"/>
      <c r="H19" s="83"/>
      <c r="I19" s="82">
        <f>SUMIF(F49:F53,A19,I49:I53)</f>
        <v>0</v>
      </c>
      <c r="J19" s="84"/>
    </row>
    <row r="20" spans="1:10" ht="23.25" customHeight="1">
      <c r="A20" s="195" t="s">
        <v>62</v>
      </c>
      <c r="B20" s="38" t="s">
        <v>30</v>
      </c>
      <c r="C20" s="62"/>
      <c r="D20" s="63"/>
      <c r="E20" s="82"/>
      <c r="F20" s="83"/>
      <c r="G20" s="82"/>
      <c r="H20" s="83"/>
      <c r="I20" s="82">
        <f>SUMIF(F49:F53,A20,I49:I53)</f>
        <v>0</v>
      </c>
      <c r="J20" s="84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>
      <c r="A39" s="136">
        <v>1</v>
      </c>
      <c r="B39" s="146" t="s">
        <v>48</v>
      </c>
      <c r="C39" s="147"/>
      <c r="D39" s="147"/>
      <c r="E39" s="147"/>
      <c r="F39" s="148">
        <f>'SO 07 01 Pol'!AE52</f>
        <v>0</v>
      </c>
      <c r="G39" s="149">
        <f>'SO 07 01 Pol'!AF52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>
      <c r="A40" s="136">
        <v>2</v>
      </c>
      <c r="B40" s="152" t="s">
        <v>43</v>
      </c>
      <c r="C40" s="153" t="s">
        <v>44</v>
      </c>
      <c r="D40" s="153"/>
      <c r="E40" s="153"/>
      <c r="F40" s="154">
        <f>'SO 07 01 Pol'!AE52</f>
        <v>0</v>
      </c>
      <c r="G40" s="155">
        <f>'SO 07 01 Pol'!AF52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>
      <c r="A41" s="136">
        <v>3</v>
      </c>
      <c r="B41" s="157" t="s">
        <v>41</v>
      </c>
      <c r="C41" s="147" t="s">
        <v>42</v>
      </c>
      <c r="D41" s="147"/>
      <c r="E41" s="147"/>
      <c r="F41" s="158">
        <f>'SO 07 01 Pol'!AE52</f>
        <v>0</v>
      </c>
      <c r="G41" s="150">
        <f>'SO 07 01 Pol'!AF52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>
      <c r="A42" s="136"/>
      <c r="B42" s="159" t="s">
        <v>49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>
      <c r="B46" s="175" t="s">
        <v>51</v>
      </c>
    </row>
    <row r="48" spans="1:10" ht="25.5" customHeight="1">
      <c r="A48" s="177"/>
      <c r="B48" s="180" t="s">
        <v>18</v>
      </c>
      <c r="C48" s="180" t="s">
        <v>6</v>
      </c>
      <c r="D48" s="181"/>
      <c r="E48" s="181"/>
      <c r="F48" s="182" t="s">
        <v>52</v>
      </c>
      <c r="G48" s="182"/>
      <c r="H48" s="182"/>
      <c r="I48" s="182" t="s">
        <v>31</v>
      </c>
      <c r="J48" s="182" t="s">
        <v>0</v>
      </c>
    </row>
    <row r="49" spans="1:10" ht="36.75" customHeight="1">
      <c r="A49" s="178"/>
      <c r="B49" s="183" t="s">
        <v>53</v>
      </c>
      <c r="C49" s="184" t="s">
        <v>54</v>
      </c>
      <c r="D49" s="185"/>
      <c r="E49" s="185"/>
      <c r="F49" s="191" t="s">
        <v>26</v>
      </c>
      <c r="G49" s="192"/>
      <c r="H49" s="192"/>
      <c r="I49" s="192">
        <f>'SO 07 01 Pol'!G8</f>
        <v>0</v>
      </c>
      <c r="J49" s="189" t="str">
        <f>IF(I54=0,"",I49/I54*100)</f>
        <v/>
      </c>
    </row>
    <row r="50" spans="1:10" ht="36.75" customHeight="1">
      <c r="A50" s="178"/>
      <c r="B50" s="183" t="s">
        <v>55</v>
      </c>
      <c r="C50" s="184" t="s">
        <v>56</v>
      </c>
      <c r="D50" s="185"/>
      <c r="E50" s="185"/>
      <c r="F50" s="191" t="s">
        <v>26</v>
      </c>
      <c r="G50" s="192"/>
      <c r="H50" s="192"/>
      <c r="I50" s="192">
        <f>'SO 07 01 Pol'!G31</f>
        <v>0</v>
      </c>
      <c r="J50" s="189" t="str">
        <f>IF(I54=0,"",I50/I54*100)</f>
        <v/>
      </c>
    </row>
    <row r="51" spans="1:10" ht="36.75" customHeight="1">
      <c r="A51" s="178"/>
      <c r="B51" s="183" t="s">
        <v>57</v>
      </c>
      <c r="C51" s="184" t="s">
        <v>58</v>
      </c>
      <c r="D51" s="185"/>
      <c r="E51" s="185"/>
      <c r="F51" s="191" t="s">
        <v>26</v>
      </c>
      <c r="G51" s="192"/>
      <c r="H51" s="192"/>
      <c r="I51" s="192">
        <f>'SO 07 01 Pol'!G37</f>
        <v>0</v>
      </c>
      <c r="J51" s="189" t="str">
        <f>IF(I54=0,"",I51/I54*100)</f>
        <v/>
      </c>
    </row>
    <row r="52" spans="1:10" ht="36.75" customHeight="1">
      <c r="A52" s="178"/>
      <c r="B52" s="183" t="s">
        <v>59</v>
      </c>
      <c r="C52" s="184" t="s">
        <v>60</v>
      </c>
      <c r="D52" s="185"/>
      <c r="E52" s="185"/>
      <c r="F52" s="191" t="s">
        <v>27</v>
      </c>
      <c r="G52" s="192"/>
      <c r="H52" s="192"/>
      <c r="I52" s="192">
        <f>'SO 07 01 Pol'!G41</f>
        <v>0</v>
      </c>
      <c r="J52" s="189" t="str">
        <f>IF(I54=0,"",I52/I54*100)</f>
        <v/>
      </c>
    </row>
    <row r="53" spans="1:10" ht="36.75" customHeight="1">
      <c r="A53" s="178"/>
      <c r="B53" s="183" t="s">
        <v>61</v>
      </c>
      <c r="C53" s="184" t="s">
        <v>29</v>
      </c>
      <c r="D53" s="185"/>
      <c r="E53" s="185"/>
      <c r="F53" s="191" t="s">
        <v>61</v>
      </c>
      <c r="G53" s="192"/>
      <c r="H53" s="192"/>
      <c r="I53" s="192">
        <f>'SO 07 01 Pol'!G44</f>
        <v>0</v>
      </c>
      <c r="J53" s="189" t="str">
        <f>IF(I54=0,"",I53/I54*100)</f>
        <v/>
      </c>
    </row>
    <row r="54" spans="1:10" ht="25.5" customHeight="1">
      <c r="A54" s="179"/>
      <c r="B54" s="186" t="s">
        <v>1</v>
      </c>
      <c r="C54" s="187"/>
      <c r="D54" s="188"/>
      <c r="E54" s="188"/>
      <c r="F54" s="193"/>
      <c r="G54" s="194"/>
      <c r="H54" s="194"/>
      <c r="I54" s="194">
        <f>SUM(I49:I53)</f>
        <v>0</v>
      </c>
      <c r="J54" s="190">
        <f>SUM(J49:J53)</f>
        <v>0</v>
      </c>
    </row>
    <row r="55" spans="1:10">
      <c r="F55" s="134"/>
      <c r="G55" s="134"/>
      <c r="H55" s="134"/>
      <c r="I55" s="134"/>
      <c r="J55" s="135"/>
    </row>
    <row r="56" spans="1:10">
      <c r="F56" s="134"/>
      <c r="G56" s="134"/>
      <c r="H56" s="134"/>
      <c r="I56" s="134"/>
      <c r="J56" s="135"/>
    </row>
    <row r="57" spans="1:10">
      <c r="F57" s="134"/>
      <c r="G57" s="134"/>
      <c r="H57" s="134"/>
      <c r="I57" s="134"/>
      <c r="J57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6" t="s">
        <v>7</v>
      </c>
      <c r="B1" s="106"/>
      <c r="C1" s="107"/>
      <c r="D1" s="106"/>
      <c r="E1" s="106"/>
      <c r="F1" s="106"/>
      <c r="G1" s="106"/>
    </row>
    <row r="2" spans="1:7" ht="24.95" customHeight="1">
      <c r="A2" s="50" t="s">
        <v>8</v>
      </c>
      <c r="B2" s="49"/>
      <c r="C2" s="108"/>
      <c r="D2" s="108"/>
      <c r="E2" s="108"/>
      <c r="F2" s="108"/>
      <c r="G2" s="109"/>
    </row>
    <row r="3" spans="1:7" ht="24.95" customHeight="1">
      <c r="A3" s="50" t="s">
        <v>9</v>
      </c>
      <c r="B3" s="49"/>
      <c r="C3" s="108"/>
      <c r="D3" s="108"/>
      <c r="E3" s="108"/>
      <c r="F3" s="108"/>
      <c r="G3" s="109"/>
    </row>
    <row r="4" spans="1:7" ht="24.95" customHeight="1">
      <c r="A4" s="50" t="s">
        <v>10</v>
      </c>
      <c r="B4" s="49"/>
      <c r="C4" s="108"/>
      <c r="D4" s="108"/>
      <c r="E4" s="108"/>
      <c r="F4" s="108"/>
      <c r="G4" s="109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63</v>
      </c>
    </row>
    <row r="2" spans="1:60" ht="24.95" customHeight="1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G2" t="s">
        <v>64</v>
      </c>
    </row>
    <row r="3" spans="1:60" ht="24.95" customHeight="1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C3" s="176" t="s">
        <v>64</v>
      </c>
      <c r="AG3" t="s">
        <v>65</v>
      </c>
    </row>
    <row r="4" spans="1:60" ht="24.95" customHeight="1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66</v>
      </c>
    </row>
    <row r="5" spans="1:60">
      <c r="D5" s="10"/>
    </row>
    <row r="6" spans="1:60" ht="38.25">
      <c r="A6" s="207" t="s">
        <v>67</v>
      </c>
      <c r="B6" s="209" t="s">
        <v>68</v>
      </c>
      <c r="C6" s="209" t="s">
        <v>69</v>
      </c>
      <c r="D6" s="208" t="s">
        <v>70</v>
      </c>
      <c r="E6" s="207" t="s">
        <v>71</v>
      </c>
      <c r="F6" s="206" t="s">
        <v>72</v>
      </c>
      <c r="G6" s="207" t="s">
        <v>31</v>
      </c>
      <c r="H6" s="210" t="s">
        <v>32</v>
      </c>
      <c r="I6" s="210" t="s">
        <v>73</v>
      </c>
      <c r="J6" s="210" t="s">
        <v>33</v>
      </c>
      <c r="K6" s="210" t="s">
        <v>74</v>
      </c>
      <c r="L6" s="210" t="s">
        <v>75</v>
      </c>
      <c r="M6" s="210" t="s">
        <v>76</v>
      </c>
      <c r="N6" s="210" t="s">
        <v>77</v>
      </c>
      <c r="O6" s="210" t="s">
        <v>78</v>
      </c>
      <c r="P6" s="210" t="s">
        <v>79</v>
      </c>
      <c r="Q6" s="210" t="s">
        <v>80</v>
      </c>
      <c r="R6" s="210" t="s">
        <v>81</v>
      </c>
      <c r="S6" s="210" t="s">
        <v>82</v>
      </c>
      <c r="T6" s="210" t="s">
        <v>83</v>
      </c>
      <c r="U6" s="210" t="s">
        <v>84</v>
      </c>
      <c r="V6" s="210" t="s">
        <v>85</v>
      </c>
      <c r="W6" s="210" t="s">
        <v>86</v>
      </c>
      <c r="X6" s="210" t="s">
        <v>87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>
      <c r="A8" s="234" t="s">
        <v>88</v>
      </c>
      <c r="B8" s="235" t="s">
        <v>53</v>
      </c>
      <c r="C8" s="255" t="s">
        <v>54</v>
      </c>
      <c r="D8" s="236"/>
      <c r="E8" s="237"/>
      <c r="F8" s="238"/>
      <c r="G8" s="238">
        <f>SUMIF(AG9:AG30,"&lt;&gt;NOR",G9:G30)</f>
        <v>0</v>
      </c>
      <c r="H8" s="238"/>
      <c r="I8" s="238">
        <f>SUM(I9:I30)</f>
        <v>0</v>
      </c>
      <c r="J8" s="238"/>
      <c r="K8" s="238">
        <f>SUM(K9:K30)</f>
        <v>0</v>
      </c>
      <c r="L8" s="238"/>
      <c r="M8" s="239">
        <f>SUM(M9:M30)</f>
        <v>0</v>
      </c>
      <c r="N8" s="233"/>
      <c r="O8" s="233">
        <f>SUM(O9:O30)</f>
        <v>0</v>
      </c>
      <c r="P8" s="233"/>
      <c r="Q8" s="233">
        <f>SUM(Q9:Q30)</f>
        <v>0</v>
      </c>
      <c r="R8" s="233"/>
      <c r="S8" s="233"/>
      <c r="T8" s="233"/>
      <c r="U8" s="233"/>
      <c r="V8" s="233">
        <f>SUM(V9:V30)</f>
        <v>11.99</v>
      </c>
      <c r="W8" s="233"/>
      <c r="X8" s="233"/>
      <c r="AG8" t="s">
        <v>89</v>
      </c>
    </row>
    <row r="9" spans="1:60" outlineLevel="1">
      <c r="A9" s="240">
        <v>1</v>
      </c>
      <c r="B9" s="241" t="s">
        <v>90</v>
      </c>
      <c r="C9" s="256" t="s">
        <v>91</v>
      </c>
      <c r="D9" s="242" t="s">
        <v>92</v>
      </c>
      <c r="E9" s="243">
        <v>109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6">
        <f>G9*(1+L9/100)</f>
        <v>0</v>
      </c>
      <c r="N9" s="230">
        <v>2.0000000000000002E-5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93</v>
      </c>
      <c r="T9" s="230" t="s">
        <v>94</v>
      </c>
      <c r="U9" s="230">
        <v>0.11</v>
      </c>
      <c r="V9" s="230">
        <f>ROUND(E9*U9,2)</f>
        <v>11.99</v>
      </c>
      <c r="W9" s="230"/>
      <c r="X9" s="230" t="s">
        <v>95</v>
      </c>
      <c r="Y9" s="211"/>
      <c r="Z9" s="211"/>
      <c r="AA9" s="211"/>
      <c r="AB9" s="211"/>
      <c r="AC9" s="211"/>
      <c r="AD9" s="211"/>
      <c r="AE9" s="211"/>
      <c r="AF9" s="211"/>
      <c r="AG9" s="211" t="s">
        <v>96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28"/>
      <c r="B10" s="229"/>
      <c r="C10" s="257" t="s">
        <v>97</v>
      </c>
      <c r="D10" s="231"/>
      <c r="E10" s="232">
        <v>81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1"/>
      <c r="Z10" s="211"/>
      <c r="AA10" s="211"/>
      <c r="AB10" s="211"/>
      <c r="AC10" s="211"/>
      <c r="AD10" s="211"/>
      <c r="AE10" s="211"/>
      <c r="AF10" s="211"/>
      <c r="AG10" s="211" t="s">
        <v>98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28"/>
      <c r="B11" s="229"/>
      <c r="C11" s="257" t="s">
        <v>99</v>
      </c>
      <c r="D11" s="231"/>
      <c r="E11" s="232">
        <v>28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1"/>
      <c r="Z11" s="211"/>
      <c r="AA11" s="211"/>
      <c r="AB11" s="211"/>
      <c r="AC11" s="211"/>
      <c r="AD11" s="211"/>
      <c r="AE11" s="211"/>
      <c r="AF11" s="211"/>
      <c r="AG11" s="211" t="s">
        <v>98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40">
        <v>2</v>
      </c>
      <c r="B12" s="241" t="s">
        <v>100</v>
      </c>
      <c r="C12" s="256" t="s">
        <v>101</v>
      </c>
      <c r="D12" s="242" t="s">
        <v>92</v>
      </c>
      <c r="E12" s="243">
        <v>109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6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102</v>
      </c>
      <c r="T12" s="230" t="s">
        <v>94</v>
      </c>
      <c r="U12" s="230">
        <v>0</v>
      </c>
      <c r="V12" s="230">
        <f>ROUND(E12*U12,2)</f>
        <v>0</v>
      </c>
      <c r="W12" s="230"/>
      <c r="X12" s="230" t="s">
        <v>95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96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28"/>
      <c r="B13" s="229"/>
      <c r="C13" s="257" t="s">
        <v>97</v>
      </c>
      <c r="D13" s="231"/>
      <c r="E13" s="232">
        <v>81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1"/>
      <c r="Z13" s="211"/>
      <c r="AA13" s="211"/>
      <c r="AB13" s="211"/>
      <c r="AC13" s="211"/>
      <c r="AD13" s="211"/>
      <c r="AE13" s="211"/>
      <c r="AF13" s="211"/>
      <c r="AG13" s="211" t="s">
        <v>98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28"/>
      <c r="B14" s="229"/>
      <c r="C14" s="257" t="s">
        <v>99</v>
      </c>
      <c r="D14" s="231"/>
      <c r="E14" s="232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1"/>
      <c r="Z14" s="211"/>
      <c r="AA14" s="211"/>
      <c r="AB14" s="211"/>
      <c r="AC14" s="211"/>
      <c r="AD14" s="211"/>
      <c r="AE14" s="211"/>
      <c r="AF14" s="211"/>
      <c r="AG14" s="211" t="s">
        <v>98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40">
        <v>3</v>
      </c>
      <c r="B15" s="241" t="s">
        <v>103</v>
      </c>
      <c r="C15" s="256" t="s">
        <v>104</v>
      </c>
      <c r="D15" s="242" t="s">
        <v>92</v>
      </c>
      <c r="E15" s="243">
        <v>109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6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102</v>
      </c>
      <c r="T15" s="230" t="s">
        <v>94</v>
      </c>
      <c r="U15" s="230">
        <v>0</v>
      </c>
      <c r="V15" s="230">
        <f>ROUND(E15*U15,2)</f>
        <v>0</v>
      </c>
      <c r="W15" s="230"/>
      <c r="X15" s="230" t="s">
        <v>95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96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28"/>
      <c r="B16" s="229"/>
      <c r="C16" s="257" t="s">
        <v>105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1"/>
      <c r="Z16" s="211"/>
      <c r="AA16" s="211"/>
      <c r="AB16" s="211"/>
      <c r="AC16" s="211"/>
      <c r="AD16" s="211"/>
      <c r="AE16" s="211"/>
      <c r="AF16" s="211"/>
      <c r="AG16" s="211" t="s">
        <v>98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28"/>
      <c r="B17" s="229"/>
      <c r="C17" s="257" t="s">
        <v>97</v>
      </c>
      <c r="D17" s="231"/>
      <c r="E17" s="232">
        <v>81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1"/>
      <c r="Z17" s="211"/>
      <c r="AA17" s="211"/>
      <c r="AB17" s="211"/>
      <c r="AC17" s="211"/>
      <c r="AD17" s="211"/>
      <c r="AE17" s="211"/>
      <c r="AF17" s="211"/>
      <c r="AG17" s="211" t="s">
        <v>98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>
      <c r="A18" s="228"/>
      <c r="B18" s="229"/>
      <c r="C18" s="257" t="s">
        <v>99</v>
      </c>
      <c r="D18" s="231"/>
      <c r="E18" s="232">
        <v>28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1"/>
      <c r="Z18" s="211"/>
      <c r="AA18" s="211"/>
      <c r="AB18" s="211"/>
      <c r="AC18" s="211"/>
      <c r="AD18" s="211"/>
      <c r="AE18" s="211"/>
      <c r="AF18" s="211"/>
      <c r="AG18" s="211" t="s">
        <v>98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40">
        <v>4</v>
      </c>
      <c r="B19" s="241" t="s">
        <v>106</v>
      </c>
      <c r="C19" s="256" t="s">
        <v>107</v>
      </c>
      <c r="D19" s="242" t="s">
        <v>92</v>
      </c>
      <c r="E19" s="243">
        <v>109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6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102</v>
      </c>
      <c r="T19" s="230" t="s">
        <v>94</v>
      </c>
      <c r="U19" s="230">
        <v>0</v>
      </c>
      <c r="V19" s="230">
        <f>ROUND(E19*U19,2)</f>
        <v>0</v>
      </c>
      <c r="W19" s="230"/>
      <c r="X19" s="230" t="s">
        <v>95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96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28"/>
      <c r="B20" s="229"/>
      <c r="C20" s="257" t="s">
        <v>97</v>
      </c>
      <c r="D20" s="231"/>
      <c r="E20" s="232">
        <v>81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1"/>
      <c r="Z20" s="211"/>
      <c r="AA20" s="211"/>
      <c r="AB20" s="211"/>
      <c r="AC20" s="211"/>
      <c r="AD20" s="211"/>
      <c r="AE20" s="211"/>
      <c r="AF20" s="211"/>
      <c r="AG20" s="211" t="s">
        <v>98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28"/>
      <c r="B21" s="229"/>
      <c r="C21" s="257" t="s">
        <v>99</v>
      </c>
      <c r="D21" s="231"/>
      <c r="E21" s="232">
        <v>28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1"/>
      <c r="Z21" s="211"/>
      <c r="AA21" s="211"/>
      <c r="AB21" s="211"/>
      <c r="AC21" s="211"/>
      <c r="AD21" s="211"/>
      <c r="AE21" s="211"/>
      <c r="AF21" s="211"/>
      <c r="AG21" s="211" t="s">
        <v>98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40">
        <v>5</v>
      </c>
      <c r="B22" s="241" t="s">
        <v>108</v>
      </c>
      <c r="C22" s="256" t="s">
        <v>109</v>
      </c>
      <c r="D22" s="242" t="s">
        <v>92</v>
      </c>
      <c r="E22" s="243">
        <v>109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6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102</v>
      </c>
      <c r="T22" s="230" t="s">
        <v>94</v>
      </c>
      <c r="U22" s="230">
        <v>0</v>
      </c>
      <c r="V22" s="230">
        <f>ROUND(E22*U22,2)</f>
        <v>0</v>
      </c>
      <c r="W22" s="230"/>
      <c r="X22" s="230" t="s">
        <v>95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96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28"/>
      <c r="B23" s="229"/>
      <c r="C23" s="257" t="s">
        <v>97</v>
      </c>
      <c r="D23" s="231"/>
      <c r="E23" s="232">
        <v>81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1"/>
      <c r="Z23" s="211"/>
      <c r="AA23" s="211"/>
      <c r="AB23" s="211"/>
      <c r="AC23" s="211"/>
      <c r="AD23" s="211"/>
      <c r="AE23" s="211"/>
      <c r="AF23" s="211"/>
      <c r="AG23" s="211" t="s">
        <v>98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28"/>
      <c r="B24" s="229"/>
      <c r="C24" s="257" t="s">
        <v>99</v>
      </c>
      <c r="D24" s="231"/>
      <c r="E24" s="232">
        <v>28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1"/>
      <c r="Z24" s="211"/>
      <c r="AA24" s="211"/>
      <c r="AB24" s="211"/>
      <c r="AC24" s="211"/>
      <c r="AD24" s="211"/>
      <c r="AE24" s="211"/>
      <c r="AF24" s="211"/>
      <c r="AG24" s="211" t="s">
        <v>98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40">
        <v>6</v>
      </c>
      <c r="B25" s="241" t="s">
        <v>110</v>
      </c>
      <c r="C25" s="256" t="s">
        <v>111</v>
      </c>
      <c r="D25" s="242" t="s">
        <v>92</v>
      </c>
      <c r="E25" s="243">
        <v>109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6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102</v>
      </c>
      <c r="T25" s="230" t="s">
        <v>94</v>
      </c>
      <c r="U25" s="230">
        <v>0</v>
      </c>
      <c r="V25" s="230">
        <f>ROUND(E25*U25,2)</f>
        <v>0</v>
      </c>
      <c r="W25" s="230"/>
      <c r="X25" s="230" t="s">
        <v>95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96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28"/>
      <c r="B26" s="229"/>
      <c r="C26" s="257" t="s">
        <v>97</v>
      </c>
      <c r="D26" s="231"/>
      <c r="E26" s="232">
        <v>81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1"/>
      <c r="Z26" s="211"/>
      <c r="AA26" s="211"/>
      <c r="AB26" s="211"/>
      <c r="AC26" s="211"/>
      <c r="AD26" s="211"/>
      <c r="AE26" s="211"/>
      <c r="AF26" s="211"/>
      <c r="AG26" s="211" t="s">
        <v>98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28"/>
      <c r="B27" s="229"/>
      <c r="C27" s="257" t="s">
        <v>99</v>
      </c>
      <c r="D27" s="231"/>
      <c r="E27" s="232">
        <v>28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1"/>
      <c r="Z27" s="211"/>
      <c r="AA27" s="211"/>
      <c r="AB27" s="211"/>
      <c r="AC27" s="211"/>
      <c r="AD27" s="211"/>
      <c r="AE27" s="211"/>
      <c r="AF27" s="211"/>
      <c r="AG27" s="211" t="s">
        <v>98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>
      <c r="A28" s="240">
        <v>7</v>
      </c>
      <c r="B28" s="241" t="s">
        <v>112</v>
      </c>
      <c r="C28" s="256" t="s">
        <v>113</v>
      </c>
      <c r="D28" s="242" t="s">
        <v>92</v>
      </c>
      <c r="E28" s="243">
        <v>109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6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102</v>
      </c>
      <c r="T28" s="230" t="s">
        <v>94</v>
      </c>
      <c r="U28" s="230">
        <v>0</v>
      </c>
      <c r="V28" s="230">
        <f>ROUND(E28*U28,2)</f>
        <v>0</v>
      </c>
      <c r="W28" s="230"/>
      <c r="X28" s="230" t="s">
        <v>95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96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28"/>
      <c r="B29" s="229"/>
      <c r="C29" s="257" t="s">
        <v>97</v>
      </c>
      <c r="D29" s="231"/>
      <c r="E29" s="232">
        <v>81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1"/>
      <c r="Z29" s="211"/>
      <c r="AA29" s="211"/>
      <c r="AB29" s="211"/>
      <c r="AC29" s="211"/>
      <c r="AD29" s="211"/>
      <c r="AE29" s="211"/>
      <c r="AF29" s="211"/>
      <c r="AG29" s="211" t="s">
        <v>98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28"/>
      <c r="B30" s="229"/>
      <c r="C30" s="257" t="s">
        <v>99</v>
      </c>
      <c r="D30" s="231"/>
      <c r="E30" s="232">
        <v>28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1"/>
      <c r="Z30" s="211"/>
      <c r="AA30" s="211"/>
      <c r="AB30" s="211"/>
      <c r="AC30" s="211"/>
      <c r="AD30" s="211"/>
      <c r="AE30" s="211"/>
      <c r="AF30" s="211"/>
      <c r="AG30" s="211" t="s">
        <v>98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>
      <c r="A31" s="234" t="s">
        <v>88</v>
      </c>
      <c r="B31" s="235" t="s">
        <v>55</v>
      </c>
      <c r="C31" s="255" t="s">
        <v>56</v>
      </c>
      <c r="D31" s="236"/>
      <c r="E31" s="237"/>
      <c r="F31" s="238"/>
      <c r="G31" s="238">
        <f>SUMIF(AG32:AG36,"&lt;&gt;NOR",G32:G36)</f>
        <v>0</v>
      </c>
      <c r="H31" s="238"/>
      <c r="I31" s="238">
        <f>SUM(I32:I36)</f>
        <v>0</v>
      </c>
      <c r="J31" s="238"/>
      <c r="K31" s="238">
        <f>SUM(K32:K36)</f>
        <v>0</v>
      </c>
      <c r="L31" s="238"/>
      <c r="M31" s="239">
        <f>SUM(M32:M36)</f>
        <v>0</v>
      </c>
      <c r="N31" s="233"/>
      <c r="O31" s="233">
        <f>SUM(O32:O36)</f>
        <v>2</v>
      </c>
      <c r="P31" s="233"/>
      <c r="Q31" s="233">
        <f>SUM(Q32:Q36)</f>
        <v>0</v>
      </c>
      <c r="R31" s="233"/>
      <c r="S31" s="233"/>
      <c r="T31" s="233"/>
      <c r="U31" s="233"/>
      <c r="V31" s="233">
        <f>SUM(V32:V36)</f>
        <v>25.29</v>
      </c>
      <c r="W31" s="233"/>
      <c r="X31" s="233"/>
      <c r="AG31" t="s">
        <v>89</v>
      </c>
    </row>
    <row r="32" spans="1:60" outlineLevel="1">
      <c r="A32" s="247">
        <v>8</v>
      </c>
      <c r="B32" s="248" t="s">
        <v>114</v>
      </c>
      <c r="C32" s="258" t="s">
        <v>115</v>
      </c>
      <c r="D32" s="249" t="s">
        <v>92</v>
      </c>
      <c r="E32" s="250">
        <v>109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3">
        <f>G32*(1+L32/100)</f>
        <v>0</v>
      </c>
      <c r="N32" s="230">
        <v>1.8380000000000001E-2</v>
      </c>
      <c r="O32" s="230">
        <f>ROUND(E32*N32,2)</f>
        <v>2</v>
      </c>
      <c r="P32" s="230">
        <v>0</v>
      </c>
      <c r="Q32" s="230">
        <f>ROUND(E32*P32,2)</f>
        <v>0</v>
      </c>
      <c r="R32" s="230"/>
      <c r="S32" s="230" t="s">
        <v>93</v>
      </c>
      <c r="T32" s="230" t="s">
        <v>116</v>
      </c>
      <c r="U32" s="230">
        <v>0.13</v>
      </c>
      <c r="V32" s="230">
        <f>ROUND(E32*U32,2)</f>
        <v>14.17</v>
      </c>
      <c r="W32" s="230"/>
      <c r="X32" s="230" t="s">
        <v>95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96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>
      <c r="A33" s="240">
        <v>9</v>
      </c>
      <c r="B33" s="241" t="s">
        <v>117</v>
      </c>
      <c r="C33" s="256" t="s">
        <v>118</v>
      </c>
      <c r="D33" s="242" t="s">
        <v>92</v>
      </c>
      <c r="E33" s="243">
        <v>327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6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93</v>
      </c>
      <c r="T33" s="230" t="s">
        <v>116</v>
      </c>
      <c r="U33" s="230">
        <v>0</v>
      </c>
      <c r="V33" s="230">
        <f>ROUND(E33*U33,2)</f>
        <v>0</v>
      </c>
      <c r="W33" s="230"/>
      <c r="X33" s="230" t="s">
        <v>95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96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28"/>
      <c r="B34" s="229"/>
      <c r="C34" s="257" t="s">
        <v>119</v>
      </c>
      <c r="D34" s="231"/>
      <c r="E34" s="232">
        <v>327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1"/>
      <c r="Z34" s="211"/>
      <c r="AA34" s="211"/>
      <c r="AB34" s="211"/>
      <c r="AC34" s="211"/>
      <c r="AD34" s="211"/>
      <c r="AE34" s="211"/>
      <c r="AF34" s="211"/>
      <c r="AG34" s="211" t="s">
        <v>98</v>
      </c>
      <c r="AH34" s="211">
        <v>5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47">
        <v>10</v>
      </c>
      <c r="B35" s="248" t="s">
        <v>120</v>
      </c>
      <c r="C35" s="258" t="s">
        <v>121</v>
      </c>
      <c r="D35" s="249" t="s">
        <v>92</v>
      </c>
      <c r="E35" s="250">
        <v>109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3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93</v>
      </c>
      <c r="T35" s="230" t="s">
        <v>116</v>
      </c>
      <c r="U35" s="230">
        <v>0.10199999999999999</v>
      </c>
      <c r="V35" s="230">
        <f>ROUND(E35*U35,2)</f>
        <v>11.12</v>
      </c>
      <c r="W35" s="230"/>
      <c r="X35" s="230" t="s">
        <v>95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96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47">
        <v>11</v>
      </c>
      <c r="B36" s="248" t="s">
        <v>122</v>
      </c>
      <c r="C36" s="258" t="s">
        <v>123</v>
      </c>
      <c r="D36" s="249" t="s">
        <v>92</v>
      </c>
      <c r="E36" s="250">
        <v>109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3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102</v>
      </c>
      <c r="T36" s="230" t="s">
        <v>94</v>
      </c>
      <c r="U36" s="230">
        <v>0</v>
      </c>
      <c r="V36" s="230">
        <f>ROUND(E36*U36,2)</f>
        <v>0</v>
      </c>
      <c r="W36" s="230"/>
      <c r="X36" s="230" t="s">
        <v>95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96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>
      <c r="A37" s="234" t="s">
        <v>88</v>
      </c>
      <c r="B37" s="235" t="s">
        <v>57</v>
      </c>
      <c r="C37" s="255" t="s">
        <v>58</v>
      </c>
      <c r="D37" s="236"/>
      <c r="E37" s="237"/>
      <c r="F37" s="238"/>
      <c r="G37" s="238">
        <f>SUMIF(AG38:AG40,"&lt;&gt;NOR",G38:G40)</f>
        <v>0</v>
      </c>
      <c r="H37" s="238"/>
      <c r="I37" s="238">
        <f>SUM(I38:I40)</f>
        <v>0</v>
      </c>
      <c r="J37" s="238"/>
      <c r="K37" s="238">
        <f>SUM(K38:K40)</f>
        <v>0</v>
      </c>
      <c r="L37" s="238"/>
      <c r="M37" s="239">
        <f>SUM(M38:M40)</f>
        <v>0</v>
      </c>
      <c r="N37" s="233"/>
      <c r="O37" s="233">
        <f>SUM(O38:O40)</f>
        <v>0</v>
      </c>
      <c r="P37" s="233"/>
      <c r="Q37" s="233">
        <f>SUM(Q38:Q40)</f>
        <v>6.87</v>
      </c>
      <c r="R37" s="233"/>
      <c r="S37" s="233"/>
      <c r="T37" s="233"/>
      <c r="U37" s="233"/>
      <c r="V37" s="233">
        <f>SUM(V38:V40)</f>
        <v>110.09</v>
      </c>
      <c r="W37" s="233"/>
      <c r="X37" s="233"/>
      <c r="AG37" t="s">
        <v>89</v>
      </c>
    </row>
    <row r="38" spans="1:60" ht="22.5" outlineLevel="1">
      <c r="A38" s="240">
        <v>12</v>
      </c>
      <c r="B38" s="241" t="s">
        <v>124</v>
      </c>
      <c r="C38" s="256" t="s">
        <v>125</v>
      </c>
      <c r="D38" s="242" t="s">
        <v>92</v>
      </c>
      <c r="E38" s="243">
        <v>109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6">
        <f>G38*(1+L38/100)</f>
        <v>0</v>
      </c>
      <c r="N38" s="230">
        <v>0</v>
      </c>
      <c r="O38" s="230">
        <f>ROUND(E38*N38,2)</f>
        <v>0</v>
      </c>
      <c r="P38" s="230">
        <v>6.3E-2</v>
      </c>
      <c r="Q38" s="230">
        <f>ROUND(E38*P38,2)</f>
        <v>6.87</v>
      </c>
      <c r="R38" s="230"/>
      <c r="S38" s="230" t="s">
        <v>102</v>
      </c>
      <c r="T38" s="230" t="s">
        <v>94</v>
      </c>
      <c r="U38" s="230">
        <v>1.01</v>
      </c>
      <c r="V38" s="230">
        <f>ROUND(E38*U38,2)</f>
        <v>110.09</v>
      </c>
      <c r="W38" s="230"/>
      <c r="X38" s="230" t="s">
        <v>95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96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>
      <c r="A39" s="228"/>
      <c r="B39" s="229"/>
      <c r="C39" s="257" t="s">
        <v>97</v>
      </c>
      <c r="D39" s="231"/>
      <c r="E39" s="232">
        <v>81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1"/>
      <c r="Z39" s="211"/>
      <c r="AA39" s="211"/>
      <c r="AB39" s="211"/>
      <c r="AC39" s="211"/>
      <c r="AD39" s="211"/>
      <c r="AE39" s="211"/>
      <c r="AF39" s="211"/>
      <c r="AG39" s="211" t="s">
        <v>98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>
      <c r="A40" s="228"/>
      <c r="B40" s="229"/>
      <c r="C40" s="257" t="s">
        <v>99</v>
      </c>
      <c r="D40" s="231"/>
      <c r="E40" s="232">
        <v>28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1"/>
      <c r="Z40" s="211"/>
      <c r="AA40" s="211"/>
      <c r="AB40" s="211"/>
      <c r="AC40" s="211"/>
      <c r="AD40" s="211"/>
      <c r="AE40" s="211"/>
      <c r="AF40" s="211"/>
      <c r="AG40" s="211" t="s">
        <v>98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>
      <c r="A41" s="234" t="s">
        <v>88</v>
      </c>
      <c r="B41" s="235" t="s">
        <v>59</v>
      </c>
      <c r="C41" s="255" t="s">
        <v>60</v>
      </c>
      <c r="D41" s="236"/>
      <c r="E41" s="237"/>
      <c r="F41" s="238"/>
      <c r="G41" s="238">
        <f>SUMIF(AG42:AG43,"&lt;&gt;NOR",G42:G43)</f>
        <v>0</v>
      </c>
      <c r="H41" s="238"/>
      <c r="I41" s="238">
        <f>SUM(I42:I43)</f>
        <v>0</v>
      </c>
      <c r="J41" s="238"/>
      <c r="K41" s="238">
        <f>SUM(K42:K43)</f>
        <v>0</v>
      </c>
      <c r="L41" s="238"/>
      <c r="M41" s="239">
        <f>SUM(M42:M43)</f>
        <v>0</v>
      </c>
      <c r="N41" s="233"/>
      <c r="O41" s="233">
        <f>SUM(O42:O43)</f>
        <v>0</v>
      </c>
      <c r="P41" s="233"/>
      <c r="Q41" s="233">
        <f>SUM(Q42:Q43)</f>
        <v>0</v>
      </c>
      <c r="R41" s="233"/>
      <c r="S41" s="233"/>
      <c r="T41" s="233"/>
      <c r="U41" s="233"/>
      <c r="V41" s="233">
        <f>SUM(V42:V43)</f>
        <v>0</v>
      </c>
      <c r="W41" s="233"/>
      <c r="X41" s="233"/>
      <c r="AG41" t="s">
        <v>89</v>
      </c>
    </row>
    <row r="42" spans="1:60" outlineLevel="1">
      <c r="A42" s="247">
        <v>13</v>
      </c>
      <c r="B42" s="248" t="s">
        <v>126</v>
      </c>
      <c r="C42" s="258" t="s">
        <v>127</v>
      </c>
      <c r="D42" s="249" t="s">
        <v>128</v>
      </c>
      <c r="E42" s="250">
        <v>0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3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102</v>
      </c>
      <c r="T42" s="230" t="s">
        <v>94</v>
      </c>
      <c r="U42" s="230">
        <v>0.47</v>
      </c>
      <c r="V42" s="230">
        <f>ROUND(E42*U42,2)</f>
        <v>0</v>
      </c>
      <c r="W42" s="230"/>
      <c r="X42" s="230" t="s">
        <v>95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96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>
      <c r="A43" s="247">
        <v>14</v>
      </c>
      <c r="B43" s="248" t="s">
        <v>129</v>
      </c>
      <c r="C43" s="258" t="s">
        <v>130</v>
      </c>
      <c r="D43" s="249" t="s">
        <v>128</v>
      </c>
      <c r="E43" s="250">
        <v>0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3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102</v>
      </c>
      <c r="T43" s="230" t="s">
        <v>94</v>
      </c>
      <c r="U43" s="230">
        <v>0</v>
      </c>
      <c r="V43" s="230">
        <f>ROUND(E43*U43,2)</f>
        <v>0</v>
      </c>
      <c r="W43" s="230"/>
      <c r="X43" s="230" t="s">
        <v>95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96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>
      <c r="A44" s="234" t="s">
        <v>88</v>
      </c>
      <c r="B44" s="235" t="s">
        <v>61</v>
      </c>
      <c r="C44" s="255" t="s">
        <v>29</v>
      </c>
      <c r="D44" s="236"/>
      <c r="E44" s="237"/>
      <c r="F44" s="238"/>
      <c r="G44" s="238">
        <f>SUMIF(AG45:AG50,"&lt;&gt;NOR",G45:G50)</f>
        <v>0</v>
      </c>
      <c r="H44" s="238"/>
      <c r="I44" s="238">
        <f>SUM(I45:I50)</f>
        <v>0</v>
      </c>
      <c r="J44" s="238"/>
      <c r="K44" s="238">
        <f>SUM(K45:K50)</f>
        <v>0</v>
      </c>
      <c r="L44" s="238"/>
      <c r="M44" s="239">
        <f>SUM(M45:M50)</f>
        <v>0</v>
      </c>
      <c r="N44" s="233"/>
      <c r="O44" s="233">
        <f>SUM(O45:O50)</f>
        <v>0</v>
      </c>
      <c r="P44" s="233"/>
      <c r="Q44" s="233">
        <f>SUM(Q45:Q50)</f>
        <v>0</v>
      </c>
      <c r="R44" s="233"/>
      <c r="S44" s="233"/>
      <c r="T44" s="233"/>
      <c r="U44" s="233"/>
      <c r="V44" s="233">
        <f>SUM(V45:V50)</f>
        <v>0</v>
      </c>
      <c r="W44" s="233"/>
      <c r="X44" s="233"/>
      <c r="AG44" t="s">
        <v>89</v>
      </c>
    </row>
    <row r="45" spans="1:60" outlineLevel="1">
      <c r="A45" s="247">
        <v>15</v>
      </c>
      <c r="B45" s="248" t="s">
        <v>131</v>
      </c>
      <c r="C45" s="258" t="s">
        <v>132</v>
      </c>
      <c r="D45" s="249" t="s">
        <v>133</v>
      </c>
      <c r="E45" s="250">
        <v>1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3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102</v>
      </c>
      <c r="T45" s="230" t="s">
        <v>94</v>
      </c>
      <c r="U45" s="230">
        <v>0</v>
      </c>
      <c r="V45" s="230">
        <f>ROUND(E45*U45,2)</f>
        <v>0</v>
      </c>
      <c r="W45" s="230"/>
      <c r="X45" s="230" t="s">
        <v>95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96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>
      <c r="A46" s="247">
        <v>16</v>
      </c>
      <c r="B46" s="248" t="s">
        <v>134</v>
      </c>
      <c r="C46" s="258" t="s">
        <v>135</v>
      </c>
      <c r="D46" s="249" t="s">
        <v>133</v>
      </c>
      <c r="E46" s="250">
        <v>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3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102</v>
      </c>
      <c r="T46" s="230" t="s">
        <v>94</v>
      </c>
      <c r="U46" s="230">
        <v>0</v>
      </c>
      <c r="V46" s="230">
        <f>ROUND(E46*U46,2)</f>
        <v>0</v>
      </c>
      <c r="W46" s="230"/>
      <c r="X46" s="230" t="s">
        <v>95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96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47">
        <v>17</v>
      </c>
      <c r="B47" s="248" t="s">
        <v>136</v>
      </c>
      <c r="C47" s="258" t="s">
        <v>137</v>
      </c>
      <c r="D47" s="249" t="s">
        <v>138</v>
      </c>
      <c r="E47" s="250">
        <v>1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3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93</v>
      </c>
      <c r="T47" s="230" t="s">
        <v>94</v>
      </c>
      <c r="U47" s="230">
        <v>0</v>
      </c>
      <c r="V47" s="230">
        <f>ROUND(E47*U47,2)</f>
        <v>0</v>
      </c>
      <c r="W47" s="230"/>
      <c r="X47" s="230" t="s">
        <v>139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140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>
      <c r="A48" s="247">
        <v>18</v>
      </c>
      <c r="B48" s="248" t="s">
        <v>141</v>
      </c>
      <c r="C48" s="258" t="s">
        <v>142</v>
      </c>
      <c r="D48" s="249" t="s">
        <v>138</v>
      </c>
      <c r="E48" s="250">
        <v>1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3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93</v>
      </c>
      <c r="T48" s="230" t="s">
        <v>94</v>
      </c>
      <c r="U48" s="230">
        <v>0</v>
      </c>
      <c r="V48" s="230">
        <f>ROUND(E48*U48,2)</f>
        <v>0</v>
      </c>
      <c r="W48" s="230"/>
      <c r="X48" s="230" t="s">
        <v>139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140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47">
        <v>19</v>
      </c>
      <c r="B49" s="248" t="s">
        <v>143</v>
      </c>
      <c r="C49" s="258" t="s">
        <v>144</v>
      </c>
      <c r="D49" s="249" t="s">
        <v>138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3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93</v>
      </c>
      <c r="T49" s="230" t="s">
        <v>94</v>
      </c>
      <c r="U49" s="230">
        <v>0</v>
      </c>
      <c r="V49" s="230">
        <f>ROUND(E49*U49,2)</f>
        <v>0</v>
      </c>
      <c r="W49" s="230"/>
      <c r="X49" s="230" t="s">
        <v>139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140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40">
        <v>20</v>
      </c>
      <c r="B50" s="241" t="s">
        <v>145</v>
      </c>
      <c r="C50" s="256" t="s">
        <v>146</v>
      </c>
      <c r="D50" s="242" t="s">
        <v>138</v>
      </c>
      <c r="E50" s="243">
        <v>1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21</v>
      </c>
      <c r="M50" s="246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93</v>
      </c>
      <c r="T50" s="230" t="s">
        <v>94</v>
      </c>
      <c r="U50" s="230">
        <v>0</v>
      </c>
      <c r="V50" s="230">
        <f>ROUND(E50*U50,2)</f>
        <v>0</v>
      </c>
      <c r="W50" s="230"/>
      <c r="X50" s="230" t="s">
        <v>139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140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>
      <c r="A51" s="3"/>
      <c r="B51" s="4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75</v>
      </c>
    </row>
    <row r="52" spans="1:60">
      <c r="A52" s="214"/>
      <c r="B52" s="215" t="s">
        <v>31</v>
      </c>
      <c r="C52" s="260"/>
      <c r="D52" s="216"/>
      <c r="E52" s="217"/>
      <c r="F52" s="217"/>
      <c r="G52" s="254">
        <f>G8+G31+G37+G41+G44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147</v>
      </c>
    </row>
    <row r="53" spans="1:60">
      <c r="A53" s="3"/>
      <c r="B53" s="4"/>
      <c r="C53" s="259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>
      <c r="A54" s="3"/>
      <c r="B54" s="4"/>
      <c r="C54" s="25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>
      <c r="A55" s="218" t="s">
        <v>148</v>
      </c>
      <c r="B55" s="218"/>
      <c r="C55" s="261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>
      <c r="A56" s="219"/>
      <c r="B56" s="220"/>
      <c r="C56" s="262"/>
      <c r="D56" s="220"/>
      <c r="E56" s="220"/>
      <c r="F56" s="220"/>
      <c r="G56" s="22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149</v>
      </c>
    </row>
    <row r="57" spans="1:60">
      <c r="A57" s="222"/>
      <c r="B57" s="223"/>
      <c r="C57" s="263"/>
      <c r="D57" s="223"/>
      <c r="E57" s="223"/>
      <c r="F57" s="223"/>
      <c r="G57" s="22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>
      <c r="A58" s="222"/>
      <c r="B58" s="223"/>
      <c r="C58" s="263"/>
      <c r="D58" s="223"/>
      <c r="E58" s="223"/>
      <c r="F58" s="223"/>
      <c r="G58" s="22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>
      <c r="A59" s="222"/>
      <c r="B59" s="223"/>
      <c r="C59" s="263"/>
      <c r="D59" s="223"/>
      <c r="E59" s="223"/>
      <c r="F59" s="223"/>
      <c r="G59" s="22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>
      <c r="A60" s="225"/>
      <c r="B60" s="226"/>
      <c r="C60" s="264"/>
      <c r="D60" s="226"/>
      <c r="E60" s="226"/>
      <c r="F60" s="226"/>
      <c r="G60" s="22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>
      <c r="A61" s="3"/>
      <c r="B61" s="4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>
      <c r="C62" s="265"/>
      <c r="D62" s="10"/>
      <c r="AG62" t="s">
        <v>150</v>
      </c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07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07 01 Pol'!Názvy_tisku</vt:lpstr>
      <vt:lpstr>oadresa</vt:lpstr>
      <vt:lpstr>Stavba!Objednatel</vt:lpstr>
      <vt:lpstr>Stavba!Objekt</vt:lpstr>
      <vt:lpstr>'SO 07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Milca</dc:creator>
  <cp:lastModifiedBy>Milca</cp:lastModifiedBy>
  <cp:lastPrinted>2019-03-19T12:27:02Z</cp:lastPrinted>
  <dcterms:created xsi:type="dcterms:W3CDTF">2009-04-08T07:15:50Z</dcterms:created>
  <dcterms:modified xsi:type="dcterms:W3CDTF">2021-09-29T19:06:02Z</dcterms:modified>
</cp:coreProperties>
</file>