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ziu\OneDrive\Plocha\"/>
    </mc:Choice>
  </mc:AlternateContent>
  <xr:revisionPtr revIDLastSave="0" documentId="8_{EAE5F2B1-35E5-4C2E-8B92-E0F34CD4C19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3 03_00 Pol" sheetId="12" r:id="rId4"/>
    <sheet name="03 03_01 Pol" sheetId="13" r:id="rId5"/>
    <sheet name="03 03_02 Pol" sheetId="14" r:id="rId6"/>
    <sheet name="03 03_03 Pol" sheetId="15" r:id="rId7"/>
    <sheet name="03 1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'03 03_00 Pol'!$1:$7</definedName>
    <definedName name="_xlnm.Print_Titles" localSheetId="4">'03 03_01 Pol'!$1:$7</definedName>
    <definedName name="_xlnm.Print_Titles" localSheetId="5">'03 03_02 Pol'!$1:$7</definedName>
    <definedName name="_xlnm.Print_Titles" localSheetId="6">'03 03_03 Pol'!$1:$7</definedName>
    <definedName name="_xlnm.Print_Titles" localSheetId="7">'03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'03 03_00 Pol'!$A$1:$X$12</definedName>
    <definedName name="_xlnm.Print_Area" localSheetId="4">'03 03_01 Pol'!$A$1:$X$170</definedName>
    <definedName name="_xlnm.Print_Area" localSheetId="5">'03 03_02 Pol'!$A$1:$X$115</definedName>
    <definedName name="_xlnm.Print_Area" localSheetId="6">'03 03_03 Pol'!$A$1:$X$83</definedName>
    <definedName name="_xlnm.Print_Area" localSheetId="7">'03 1 Pol'!$A$1:$X$89</definedName>
    <definedName name="_xlnm.Print_Area" localSheetId="1">Stavba!$A$1:$J$83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2" i="1" l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88" i="16"/>
  <c r="G8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1" i="16"/>
  <c r="M11" i="16" s="1"/>
  <c r="I11" i="16"/>
  <c r="K11" i="16"/>
  <c r="O11" i="16"/>
  <c r="Q11" i="16"/>
  <c r="V11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6" i="16"/>
  <c r="M16" i="16" s="1"/>
  <c r="I16" i="16"/>
  <c r="K16" i="16"/>
  <c r="O16" i="16"/>
  <c r="Q16" i="16"/>
  <c r="V16" i="16"/>
  <c r="G17" i="16"/>
  <c r="Q17" i="16"/>
  <c r="V17" i="16"/>
  <c r="G18" i="16"/>
  <c r="I18" i="16"/>
  <c r="I17" i="16" s="1"/>
  <c r="K18" i="16"/>
  <c r="K17" i="16" s="1"/>
  <c r="M18" i="16"/>
  <c r="M17" i="16" s="1"/>
  <c r="O18" i="16"/>
  <c r="O17" i="16" s="1"/>
  <c r="Q18" i="16"/>
  <c r="V18" i="16"/>
  <c r="G19" i="16"/>
  <c r="G20" i="16"/>
  <c r="I20" i="16"/>
  <c r="I19" i="16" s="1"/>
  <c r="K20" i="16"/>
  <c r="M20" i="16"/>
  <c r="O20" i="16"/>
  <c r="O19" i="16" s="1"/>
  <c r="Q20" i="16"/>
  <c r="Q19" i="16" s="1"/>
  <c r="V20" i="16"/>
  <c r="V19" i="16" s="1"/>
  <c r="G21" i="16"/>
  <c r="M21" i="16" s="1"/>
  <c r="I21" i="16"/>
  <c r="K21" i="16"/>
  <c r="K19" i="16" s="1"/>
  <c r="O21" i="16"/>
  <c r="Q21" i="16"/>
  <c r="V21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6" i="16"/>
  <c r="M26" i="16" s="1"/>
  <c r="I26" i="16"/>
  <c r="K26" i="16"/>
  <c r="O26" i="16"/>
  <c r="Q26" i="16"/>
  <c r="V26" i="16"/>
  <c r="G28" i="16"/>
  <c r="M28" i="16" s="1"/>
  <c r="I28" i="16"/>
  <c r="K28" i="16"/>
  <c r="O28" i="16"/>
  <c r="Q28" i="16"/>
  <c r="V28" i="16"/>
  <c r="V30" i="16"/>
  <c r="G31" i="16"/>
  <c r="G30" i="16" s="1"/>
  <c r="I31" i="16"/>
  <c r="I30" i="16" s="1"/>
  <c r="K31" i="16"/>
  <c r="K30" i="16" s="1"/>
  <c r="O31" i="16"/>
  <c r="O30" i="16" s="1"/>
  <c r="Q31" i="16"/>
  <c r="Q30" i="16" s="1"/>
  <c r="V31" i="16"/>
  <c r="G34" i="16"/>
  <c r="I34" i="16"/>
  <c r="K34" i="16"/>
  <c r="K33" i="16" s="1"/>
  <c r="M34" i="16"/>
  <c r="O34" i="16"/>
  <c r="O33" i="16" s="1"/>
  <c r="Q34" i="16"/>
  <c r="Q33" i="16" s="1"/>
  <c r="V34" i="16"/>
  <c r="V33" i="16" s="1"/>
  <c r="G35" i="16"/>
  <c r="I35" i="16"/>
  <c r="K35" i="16"/>
  <c r="M35" i="16"/>
  <c r="O35" i="16"/>
  <c r="Q35" i="16"/>
  <c r="V35" i="16"/>
  <c r="G36" i="16"/>
  <c r="I36" i="16"/>
  <c r="K36" i="16"/>
  <c r="M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I33" i="16" s="1"/>
  <c r="K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4" i="16"/>
  <c r="I44" i="16"/>
  <c r="K44" i="16"/>
  <c r="M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I52" i="16"/>
  <c r="K52" i="16"/>
  <c r="M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I58" i="16"/>
  <c r="K58" i="16"/>
  <c r="M58" i="16"/>
  <c r="O58" i="16"/>
  <c r="Q58" i="16"/>
  <c r="V58" i="16"/>
  <c r="G60" i="16"/>
  <c r="I60" i="16"/>
  <c r="I59" i="16" s="1"/>
  <c r="K60" i="16"/>
  <c r="M60" i="16"/>
  <c r="O60" i="16"/>
  <c r="O59" i="16" s="1"/>
  <c r="Q60" i="16"/>
  <c r="Q59" i="16" s="1"/>
  <c r="V60" i="16"/>
  <c r="V59" i="16" s="1"/>
  <c r="G61" i="16"/>
  <c r="I61" i="16"/>
  <c r="K61" i="16"/>
  <c r="K59" i="16" s="1"/>
  <c r="M61" i="16"/>
  <c r="O61" i="16"/>
  <c r="Q61" i="16"/>
  <c r="V61" i="16"/>
  <c r="G62" i="16"/>
  <c r="I62" i="16"/>
  <c r="K62" i="16"/>
  <c r="M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I66" i="16"/>
  <c r="K66" i="16"/>
  <c r="M66" i="16"/>
  <c r="O66" i="16"/>
  <c r="Q66" i="16"/>
  <c r="V66" i="16"/>
  <c r="G67" i="16"/>
  <c r="I67" i="16"/>
  <c r="K67" i="16"/>
  <c r="M67" i="16"/>
  <c r="O67" i="16"/>
  <c r="Q67" i="16"/>
  <c r="V67" i="16"/>
  <c r="G68" i="16"/>
  <c r="I68" i="16"/>
  <c r="K68" i="16"/>
  <c r="M68" i="16"/>
  <c r="O68" i="16"/>
  <c r="Q68" i="16"/>
  <c r="V68" i="16"/>
  <c r="G69" i="16"/>
  <c r="I69" i="16"/>
  <c r="K69" i="16"/>
  <c r="M69" i="16"/>
  <c r="O69" i="16"/>
  <c r="Q69" i="16"/>
  <c r="V69" i="16"/>
  <c r="G70" i="16"/>
  <c r="I70" i="16"/>
  <c r="K70" i="16"/>
  <c r="M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I74" i="16"/>
  <c r="K74" i="16"/>
  <c r="M74" i="16"/>
  <c r="O74" i="16"/>
  <c r="Q74" i="16"/>
  <c r="V74" i="16"/>
  <c r="G75" i="16"/>
  <c r="I75" i="16"/>
  <c r="K75" i="16"/>
  <c r="M75" i="16"/>
  <c r="O75" i="16"/>
  <c r="Q75" i="16"/>
  <c r="V75" i="16"/>
  <c r="G76" i="16"/>
  <c r="I76" i="16"/>
  <c r="K76" i="16"/>
  <c r="M76" i="16"/>
  <c r="O76" i="16"/>
  <c r="Q76" i="16"/>
  <c r="V76" i="16"/>
  <c r="G77" i="16"/>
  <c r="M77" i="16" s="1"/>
  <c r="I77" i="16"/>
  <c r="K77" i="16"/>
  <c r="O77" i="16"/>
  <c r="Q77" i="16"/>
  <c r="V77" i="16"/>
  <c r="G78" i="16"/>
  <c r="I78" i="16"/>
  <c r="K78" i="16"/>
  <c r="M78" i="16"/>
  <c r="O78" i="16"/>
  <c r="Q78" i="16"/>
  <c r="V78" i="16"/>
  <c r="G79" i="16"/>
  <c r="M79" i="16" s="1"/>
  <c r="I79" i="16"/>
  <c r="K79" i="16"/>
  <c r="O79" i="16"/>
  <c r="Q79" i="16"/>
  <c r="V79" i="16"/>
  <c r="G80" i="16"/>
  <c r="G81" i="16"/>
  <c r="M81" i="16" s="1"/>
  <c r="M80" i="16" s="1"/>
  <c r="I81" i="16"/>
  <c r="I80" i="16" s="1"/>
  <c r="K81" i="16"/>
  <c r="K80" i="16" s="1"/>
  <c r="O81" i="16"/>
  <c r="O80" i="16" s="1"/>
  <c r="Q81" i="16"/>
  <c r="V81" i="16"/>
  <c r="V80" i="16" s="1"/>
  <c r="G82" i="16"/>
  <c r="I82" i="16"/>
  <c r="K82" i="16"/>
  <c r="M82" i="16"/>
  <c r="O82" i="16"/>
  <c r="Q82" i="16"/>
  <c r="V82" i="16"/>
  <c r="G83" i="16"/>
  <c r="I83" i="16"/>
  <c r="K83" i="16"/>
  <c r="M83" i="16"/>
  <c r="O83" i="16"/>
  <c r="Q83" i="16"/>
  <c r="V83" i="16"/>
  <c r="G84" i="16"/>
  <c r="I84" i="16"/>
  <c r="K84" i="16"/>
  <c r="M84" i="16"/>
  <c r="O84" i="16"/>
  <c r="Q84" i="16"/>
  <c r="Q80" i="16" s="1"/>
  <c r="V84" i="16"/>
  <c r="G85" i="16"/>
  <c r="M85" i="16" s="1"/>
  <c r="I85" i="16"/>
  <c r="K85" i="16"/>
  <c r="O85" i="16"/>
  <c r="Q85" i="16"/>
  <c r="V85" i="16"/>
  <c r="G86" i="16"/>
  <c r="I86" i="16"/>
  <c r="K86" i="16"/>
  <c r="M86" i="16"/>
  <c r="O86" i="16"/>
  <c r="Q86" i="16"/>
  <c r="V86" i="16"/>
  <c r="AE88" i="16"/>
  <c r="AF88" i="16"/>
  <c r="G82" i="15"/>
  <c r="G8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M11" i="15" s="1"/>
  <c r="I11" i="15"/>
  <c r="K11" i="15"/>
  <c r="O11" i="15"/>
  <c r="Q11" i="15"/>
  <c r="V11" i="15"/>
  <c r="G12" i="15"/>
  <c r="G13" i="15"/>
  <c r="M13" i="15" s="1"/>
  <c r="M12" i="15" s="1"/>
  <c r="I13" i="15"/>
  <c r="I12" i="15" s="1"/>
  <c r="K13" i="15"/>
  <c r="K12" i="15" s="1"/>
  <c r="O13" i="15"/>
  <c r="O12" i="15" s="1"/>
  <c r="Q13" i="15"/>
  <c r="Q12" i="15" s="1"/>
  <c r="V13" i="15"/>
  <c r="V12" i="15" s="1"/>
  <c r="G15" i="15"/>
  <c r="I15" i="15"/>
  <c r="I14" i="15" s="1"/>
  <c r="K15" i="15"/>
  <c r="M15" i="15"/>
  <c r="O15" i="15"/>
  <c r="O14" i="15" s="1"/>
  <c r="Q15" i="15"/>
  <c r="V15" i="15"/>
  <c r="V14" i="15" s="1"/>
  <c r="G17" i="15"/>
  <c r="M17" i="15" s="1"/>
  <c r="I17" i="15"/>
  <c r="K17" i="15"/>
  <c r="K14" i="15" s="1"/>
  <c r="O17" i="15"/>
  <c r="Q17" i="15"/>
  <c r="V17" i="15"/>
  <c r="G18" i="15"/>
  <c r="G14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Q14" i="15" s="1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8" i="15"/>
  <c r="I28" i="15"/>
  <c r="O28" i="15"/>
  <c r="V28" i="15"/>
  <c r="G29" i="15"/>
  <c r="M29" i="15" s="1"/>
  <c r="M28" i="15" s="1"/>
  <c r="I29" i="15"/>
  <c r="K29" i="15"/>
  <c r="K28" i="15" s="1"/>
  <c r="O29" i="15"/>
  <c r="Q29" i="15"/>
  <c r="Q28" i="15" s="1"/>
  <c r="V29" i="15"/>
  <c r="G31" i="15"/>
  <c r="G32" i="15"/>
  <c r="I32" i="15"/>
  <c r="I31" i="15" s="1"/>
  <c r="K32" i="15"/>
  <c r="M32" i="15"/>
  <c r="O32" i="15"/>
  <c r="O31" i="15" s="1"/>
  <c r="Q32" i="15"/>
  <c r="Q31" i="15" s="1"/>
  <c r="V32" i="15"/>
  <c r="G33" i="15"/>
  <c r="M33" i="15" s="1"/>
  <c r="I33" i="15"/>
  <c r="K33" i="15"/>
  <c r="K31" i="15" s="1"/>
  <c r="O33" i="15"/>
  <c r="Q33" i="15"/>
  <c r="V33" i="15"/>
  <c r="G34" i="15"/>
  <c r="I34" i="15"/>
  <c r="K34" i="15"/>
  <c r="M34" i="15"/>
  <c r="O34" i="15"/>
  <c r="Q34" i="15"/>
  <c r="V34" i="15"/>
  <c r="V31" i="15" s="1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40" i="15"/>
  <c r="M40" i="15" s="1"/>
  <c r="I40" i="15"/>
  <c r="I39" i="15" s="1"/>
  <c r="K40" i="15"/>
  <c r="O40" i="15"/>
  <c r="O39" i="15" s="1"/>
  <c r="Q40" i="15"/>
  <c r="V40" i="15"/>
  <c r="V39" i="15" s="1"/>
  <c r="G41" i="15"/>
  <c r="I41" i="15"/>
  <c r="K41" i="15"/>
  <c r="M41" i="15"/>
  <c r="O41" i="15"/>
  <c r="Q41" i="15"/>
  <c r="V41" i="15"/>
  <c r="G42" i="15"/>
  <c r="M42" i="15" s="1"/>
  <c r="I42" i="15"/>
  <c r="K42" i="15"/>
  <c r="K39" i="15" s="1"/>
  <c r="O42" i="15"/>
  <c r="Q42" i="15"/>
  <c r="Q39" i="15" s="1"/>
  <c r="V42" i="15"/>
  <c r="G43" i="15"/>
  <c r="I43" i="15"/>
  <c r="K43" i="15"/>
  <c r="M43" i="15"/>
  <c r="O43" i="15"/>
  <c r="Q43" i="15"/>
  <c r="V43" i="15"/>
  <c r="G45" i="15"/>
  <c r="M45" i="15" s="1"/>
  <c r="I45" i="15"/>
  <c r="K45" i="15"/>
  <c r="O45" i="15"/>
  <c r="Q45" i="15"/>
  <c r="V45" i="15"/>
  <c r="G48" i="15"/>
  <c r="M48" i="15" s="1"/>
  <c r="I48" i="15"/>
  <c r="I47" i="15" s="1"/>
  <c r="K48" i="15"/>
  <c r="K47" i="15" s="1"/>
  <c r="O48" i="15"/>
  <c r="O47" i="15" s="1"/>
  <c r="Q48" i="15"/>
  <c r="V48" i="15"/>
  <c r="V47" i="15" s="1"/>
  <c r="G50" i="15"/>
  <c r="M50" i="15" s="1"/>
  <c r="I50" i="15"/>
  <c r="K50" i="15"/>
  <c r="O50" i="15"/>
  <c r="Q50" i="15"/>
  <c r="V50" i="15"/>
  <c r="G52" i="15"/>
  <c r="G47" i="15" s="1"/>
  <c r="I52" i="15"/>
  <c r="K52" i="15"/>
  <c r="M52" i="15"/>
  <c r="O52" i="15"/>
  <c r="Q52" i="15"/>
  <c r="V52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Q47" i="15" s="1"/>
  <c r="V54" i="15"/>
  <c r="G56" i="15"/>
  <c r="M56" i="15" s="1"/>
  <c r="I56" i="15"/>
  <c r="K56" i="15"/>
  <c r="K55" i="15" s="1"/>
  <c r="O56" i="15"/>
  <c r="O55" i="15" s="1"/>
  <c r="Q56" i="15"/>
  <c r="Q55" i="15" s="1"/>
  <c r="V56" i="15"/>
  <c r="G57" i="15"/>
  <c r="G55" i="15" s="1"/>
  <c r="I57" i="15"/>
  <c r="K57" i="15"/>
  <c r="O57" i="15"/>
  <c r="Q57" i="15"/>
  <c r="V57" i="15"/>
  <c r="G58" i="15"/>
  <c r="I58" i="15"/>
  <c r="I55" i="15" s="1"/>
  <c r="K58" i="15"/>
  <c r="M58" i="15"/>
  <c r="O58" i="15"/>
  <c r="Q58" i="15"/>
  <c r="V58" i="15"/>
  <c r="V55" i="15" s="1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7" i="15"/>
  <c r="M67" i="15" s="1"/>
  <c r="I67" i="15"/>
  <c r="K67" i="15"/>
  <c r="K66" i="15" s="1"/>
  <c r="O67" i="15"/>
  <c r="Q67" i="15"/>
  <c r="Q66" i="15" s="1"/>
  <c r="V67" i="15"/>
  <c r="G68" i="15"/>
  <c r="I68" i="15"/>
  <c r="K68" i="15"/>
  <c r="M68" i="15"/>
  <c r="O68" i="15"/>
  <c r="Q68" i="15"/>
  <c r="V68" i="15"/>
  <c r="G69" i="15"/>
  <c r="I69" i="15"/>
  <c r="I66" i="15" s="1"/>
  <c r="K69" i="15"/>
  <c r="M69" i="15"/>
  <c r="O69" i="15"/>
  <c r="O66" i="15" s="1"/>
  <c r="Q69" i="15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V66" i="15" s="1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5" i="15"/>
  <c r="M75" i="15" s="1"/>
  <c r="I75" i="15"/>
  <c r="K75" i="15"/>
  <c r="O75" i="15"/>
  <c r="Q75" i="15"/>
  <c r="V75" i="15"/>
  <c r="G76" i="15"/>
  <c r="G77" i="15"/>
  <c r="I77" i="15"/>
  <c r="I76" i="15" s="1"/>
  <c r="K77" i="15"/>
  <c r="K76" i="15" s="1"/>
  <c r="M77" i="15"/>
  <c r="O77" i="15"/>
  <c r="O76" i="15" s="1"/>
  <c r="Q77" i="15"/>
  <c r="V77" i="15"/>
  <c r="V76" i="15" s="1"/>
  <c r="G78" i="15"/>
  <c r="M78" i="15" s="1"/>
  <c r="M76" i="15" s="1"/>
  <c r="I78" i="15"/>
  <c r="K78" i="15"/>
  <c r="O78" i="15"/>
  <c r="Q78" i="15"/>
  <c r="Q76" i="15" s="1"/>
  <c r="V78" i="15"/>
  <c r="G79" i="15"/>
  <c r="I79" i="15"/>
  <c r="K79" i="15"/>
  <c r="M79" i="15"/>
  <c r="O79" i="15"/>
  <c r="Q79" i="15"/>
  <c r="V79" i="15"/>
  <c r="G80" i="15"/>
  <c r="M80" i="15" s="1"/>
  <c r="I80" i="15"/>
  <c r="K80" i="15"/>
  <c r="O80" i="15"/>
  <c r="Q80" i="15"/>
  <c r="V80" i="15"/>
  <c r="AE82" i="15"/>
  <c r="AF82" i="15"/>
  <c r="G114" i="14"/>
  <c r="G8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5" i="14"/>
  <c r="I15" i="14"/>
  <c r="I14" i="14" s="1"/>
  <c r="K15" i="14"/>
  <c r="M15" i="14"/>
  <c r="O15" i="14"/>
  <c r="Q15" i="14"/>
  <c r="Q14" i="14" s="1"/>
  <c r="V15" i="14"/>
  <c r="V14" i="14" s="1"/>
  <c r="G16" i="14"/>
  <c r="I16" i="14"/>
  <c r="K16" i="14"/>
  <c r="K14" i="14" s="1"/>
  <c r="M16" i="14"/>
  <c r="O16" i="14"/>
  <c r="Q16" i="14"/>
  <c r="V16" i="14"/>
  <c r="G17" i="14"/>
  <c r="I17" i="14"/>
  <c r="K17" i="14"/>
  <c r="M17" i="14"/>
  <c r="O17" i="14"/>
  <c r="Q17" i="14"/>
  <c r="V17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O14" i="14" s="1"/>
  <c r="Q23" i="14"/>
  <c r="V23" i="14"/>
  <c r="G24" i="14"/>
  <c r="I24" i="14"/>
  <c r="K24" i="14"/>
  <c r="M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30" i="14"/>
  <c r="K30" i="14"/>
  <c r="V30" i="14"/>
  <c r="G31" i="14"/>
  <c r="I31" i="14"/>
  <c r="I30" i="14" s="1"/>
  <c r="K31" i="14"/>
  <c r="M31" i="14"/>
  <c r="M30" i="14" s="1"/>
  <c r="O31" i="14"/>
  <c r="O30" i="14" s="1"/>
  <c r="Q31" i="14"/>
  <c r="Q30" i="14" s="1"/>
  <c r="V31" i="14"/>
  <c r="G33" i="14"/>
  <c r="G34" i="14"/>
  <c r="I34" i="14"/>
  <c r="I33" i="14" s="1"/>
  <c r="K34" i="14"/>
  <c r="M34" i="14"/>
  <c r="O34" i="14"/>
  <c r="Q34" i="14"/>
  <c r="Q33" i="14" s="1"/>
  <c r="V34" i="14"/>
  <c r="V33" i="14" s="1"/>
  <c r="G35" i="14"/>
  <c r="M35" i="14" s="1"/>
  <c r="I35" i="14"/>
  <c r="K35" i="14"/>
  <c r="K33" i="14" s="1"/>
  <c r="O35" i="14"/>
  <c r="Q35" i="14"/>
  <c r="V35" i="14"/>
  <c r="G37" i="14"/>
  <c r="I37" i="14"/>
  <c r="K37" i="14"/>
  <c r="M37" i="14"/>
  <c r="O37" i="14"/>
  <c r="Q37" i="14"/>
  <c r="V37" i="14"/>
  <c r="G39" i="14"/>
  <c r="M39" i="14" s="1"/>
  <c r="I39" i="14"/>
  <c r="K39" i="14"/>
  <c r="O39" i="14"/>
  <c r="O33" i="14" s="1"/>
  <c r="Q39" i="14"/>
  <c r="V39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5" i="14"/>
  <c r="I45" i="14"/>
  <c r="K45" i="14"/>
  <c r="M45" i="14"/>
  <c r="O45" i="14"/>
  <c r="Q45" i="14"/>
  <c r="V45" i="14"/>
  <c r="G48" i="14"/>
  <c r="I48" i="14"/>
  <c r="I47" i="14" s="1"/>
  <c r="K48" i="14"/>
  <c r="M48" i="14"/>
  <c r="O48" i="14"/>
  <c r="Q48" i="14"/>
  <c r="Q47" i="14" s="1"/>
  <c r="V48" i="14"/>
  <c r="V47" i="14" s="1"/>
  <c r="G50" i="14"/>
  <c r="M50" i="14" s="1"/>
  <c r="I50" i="14"/>
  <c r="K50" i="14"/>
  <c r="K47" i="14" s="1"/>
  <c r="O50" i="14"/>
  <c r="Q50" i="14"/>
  <c r="V50" i="14"/>
  <c r="G52" i="14"/>
  <c r="I52" i="14"/>
  <c r="K52" i="14"/>
  <c r="M52" i="14"/>
  <c r="O52" i="14"/>
  <c r="Q52" i="14"/>
  <c r="V52" i="14"/>
  <c r="G54" i="14"/>
  <c r="M54" i="14" s="1"/>
  <c r="I54" i="14"/>
  <c r="K54" i="14"/>
  <c r="O54" i="14"/>
  <c r="O47" i="14" s="1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I57" i="14"/>
  <c r="K57" i="14"/>
  <c r="M57" i="14"/>
  <c r="O57" i="14"/>
  <c r="Q57" i="14"/>
  <c r="V57" i="14"/>
  <c r="G58" i="14"/>
  <c r="G47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8" i="14"/>
  <c r="G67" i="14" s="1"/>
  <c r="I68" i="14"/>
  <c r="I67" i="14" s="1"/>
  <c r="K68" i="14"/>
  <c r="K67" i="14" s="1"/>
  <c r="O68" i="14"/>
  <c r="O67" i="14" s="1"/>
  <c r="Q68" i="14"/>
  <c r="Q67" i="14" s="1"/>
  <c r="V68" i="14"/>
  <c r="V67" i="14" s="1"/>
  <c r="G69" i="14"/>
  <c r="I69" i="14"/>
  <c r="K69" i="14"/>
  <c r="M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M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3" i="14"/>
  <c r="I83" i="14"/>
  <c r="K83" i="14"/>
  <c r="M83" i="14"/>
  <c r="O83" i="14"/>
  <c r="Q83" i="14"/>
  <c r="V83" i="14"/>
  <c r="G84" i="14"/>
  <c r="M84" i="14" s="1"/>
  <c r="I84" i="14"/>
  <c r="K84" i="14"/>
  <c r="O84" i="14"/>
  <c r="Q84" i="14"/>
  <c r="V84" i="14"/>
  <c r="G85" i="14"/>
  <c r="I85" i="14"/>
  <c r="K85" i="14"/>
  <c r="M85" i="14"/>
  <c r="O85" i="14"/>
  <c r="Q85" i="14"/>
  <c r="V85" i="14"/>
  <c r="G86" i="14"/>
  <c r="I86" i="14"/>
  <c r="K86" i="14"/>
  <c r="M86" i="14"/>
  <c r="O86" i="14"/>
  <c r="Q86" i="14"/>
  <c r="V86" i="14"/>
  <c r="G87" i="14"/>
  <c r="I87" i="14"/>
  <c r="K87" i="14"/>
  <c r="M87" i="14"/>
  <c r="O87" i="14"/>
  <c r="Q87" i="14"/>
  <c r="V87" i="14"/>
  <c r="G88" i="14"/>
  <c r="M88" i="14" s="1"/>
  <c r="I88" i="14"/>
  <c r="K88" i="14"/>
  <c r="O88" i="14"/>
  <c r="Q88" i="14"/>
  <c r="V88" i="14"/>
  <c r="G90" i="14"/>
  <c r="I90" i="14"/>
  <c r="K90" i="14"/>
  <c r="M90" i="14"/>
  <c r="O90" i="14"/>
  <c r="Q90" i="14"/>
  <c r="V90" i="14"/>
  <c r="G91" i="14"/>
  <c r="M91" i="14" s="1"/>
  <c r="I91" i="14"/>
  <c r="K91" i="14"/>
  <c r="O91" i="14"/>
  <c r="Q91" i="14"/>
  <c r="V91" i="14"/>
  <c r="G92" i="14"/>
  <c r="I92" i="14"/>
  <c r="K92" i="14"/>
  <c r="M92" i="14"/>
  <c r="O92" i="14"/>
  <c r="Q92" i="14"/>
  <c r="V92" i="14"/>
  <c r="G93" i="14"/>
  <c r="M93" i="14" s="1"/>
  <c r="I93" i="14"/>
  <c r="K93" i="14"/>
  <c r="O93" i="14"/>
  <c r="Q93" i="14"/>
  <c r="V93" i="14"/>
  <c r="G94" i="14"/>
  <c r="I94" i="14"/>
  <c r="K94" i="14"/>
  <c r="M94" i="14"/>
  <c r="O94" i="14"/>
  <c r="Q94" i="14"/>
  <c r="V94" i="14"/>
  <c r="G95" i="14"/>
  <c r="I95" i="14"/>
  <c r="K95" i="14"/>
  <c r="M95" i="14"/>
  <c r="O95" i="14"/>
  <c r="Q95" i="14"/>
  <c r="V95" i="14"/>
  <c r="G97" i="14"/>
  <c r="I97" i="14"/>
  <c r="K97" i="14"/>
  <c r="M97" i="14"/>
  <c r="O97" i="14"/>
  <c r="Q97" i="14"/>
  <c r="V97" i="14"/>
  <c r="G99" i="14"/>
  <c r="M99" i="14" s="1"/>
  <c r="I99" i="14"/>
  <c r="K99" i="14"/>
  <c r="O99" i="14"/>
  <c r="Q99" i="14"/>
  <c r="V99" i="14"/>
  <c r="G100" i="14"/>
  <c r="I100" i="14"/>
  <c r="K100" i="14"/>
  <c r="M100" i="14"/>
  <c r="O100" i="14"/>
  <c r="Q100" i="14"/>
  <c r="V100" i="14"/>
  <c r="G101" i="14"/>
  <c r="M101" i="14" s="1"/>
  <c r="I101" i="14"/>
  <c r="K101" i="14"/>
  <c r="O101" i="14"/>
  <c r="Q101" i="14"/>
  <c r="V101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I105" i="14"/>
  <c r="Q105" i="14"/>
  <c r="G106" i="14"/>
  <c r="I106" i="14"/>
  <c r="K106" i="14"/>
  <c r="K105" i="14" s="1"/>
  <c r="M106" i="14"/>
  <c r="M105" i="14" s="1"/>
  <c r="O106" i="14"/>
  <c r="O105" i="14" s="1"/>
  <c r="Q106" i="14"/>
  <c r="V106" i="14"/>
  <c r="V105" i="14" s="1"/>
  <c r="G107" i="14"/>
  <c r="I107" i="14"/>
  <c r="K107" i="14"/>
  <c r="M107" i="14"/>
  <c r="O107" i="14"/>
  <c r="Q107" i="14"/>
  <c r="V107" i="14"/>
  <c r="G108" i="14"/>
  <c r="G105" i="14" s="1"/>
  <c r="I108" i="14"/>
  <c r="K108" i="14"/>
  <c r="M108" i="14"/>
  <c r="O108" i="14"/>
  <c r="Q108" i="14"/>
  <c r="V108" i="14"/>
  <c r="I110" i="14"/>
  <c r="O110" i="14"/>
  <c r="Q110" i="14"/>
  <c r="G111" i="14"/>
  <c r="M111" i="14" s="1"/>
  <c r="M110" i="14" s="1"/>
  <c r="I111" i="14"/>
  <c r="K111" i="14"/>
  <c r="K110" i="14" s="1"/>
  <c r="O111" i="14"/>
  <c r="Q111" i="14"/>
  <c r="V111" i="14"/>
  <c r="V110" i="14" s="1"/>
  <c r="G112" i="14"/>
  <c r="I112" i="14"/>
  <c r="K112" i="14"/>
  <c r="M112" i="14"/>
  <c r="O112" i="14"/>
  <c r="Q112" i="14"/>
  <c r="V112" i="14"/>
  <c r="AE114" i="14"/>
  <c r="AF114" i="14"/>
  <c r="G169" i="13"/>
  <c r="BA140" i="13"/>
  <c r="BA135" i="13"/>
  <c r="BA26" i="13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8" i="13"/>
  <c r="M18" i="13" s="1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V21" i="13"/>
  <c r="G22" i="13"/>
  <c r="I22" i="13"/>
  <c r="I21" i="13" s="1"/>
  <c r="K22" i="13"/>
  <c r="M22" i="13"/>
  <c r="O22" i="13"/>
  <c r="O21" i="13" s="1"/>
  <c r="Q22" i="13"/>
  <c r="Q21" i="13" s="1"/>
  <c r="V22" i="13"/>
  <c r="G25" i="13"/>
  <c r="G21" i="13" s="1"/>
  <c r="I25" i="13"/>
  <c r="K25" i="13"/>
  <c r="K21" i="13" s="1"/>
  <c r="O25" i="13"/>
  <c r="Q25" i="13"/>
  <c r="V25" i="13"/>
  <c r="G28" i="13"/>
  <c r="I28" i="13"/>
  <c r="K28" i="13"/>
  <c r="M28" i="13"/>
  <c r="O28" i="13"/>
  <c r="Q28" i="13"/>
  <c r="V28" i="13"/>
  <c r="G30" i="13"/>
  <c r="M30" i="13" s="1"/>
  <c r="I30" i="13"/>
  <c r="K30" i="13"/>
  <c r="O30" i="13"/>
  <c r="Q30" i="13"/>
  <c r="V30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8" i="13"/>
  <c r="M38" i="13" s="1"/>
  <c r="I38" i="13"/>
  <c r="I37" i="13" s="1"/>
  <c r="K38" i="13"/>
  <c r="K37" i="13" s="1"/>
  <c r="O38" i="13"/>
  <c r="O37" i="13" s="1"/>
  <c r="Q38" i="13"/>
  <c r="V38" i="13"/>
  <c r="V37" i="13" s="1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3" i="13"/>
  <c r="M43" i="13" s="1"/>
  <c r="I43" i="13"/>
  <c r="K43" i="13"/>
  <c r="O43" i="13"/>
  <c r="Q43" i="13"/>
  <c r="V43" i="13"/>
  <c r="G46" i="13"/>
  <c r="I46" i="13"/>
  <c r="K46" i="13"/>
  <c r="M46" i="13"/>
  <c r="O46" i="13"/>
  <c r="Q46" i="13"/>
  <c r="V46" i="13"/>
  <c r="G48" i="13"/>
  <c r="M48" i="13" s="1"/>
  <c r="I48" i="13"/>
  <c r="K48" i="13"/>
  <c r="O48" i="13"/>
  <c r="Q48" i="13"/>
  <c r="V48" i="13"/>
  <c r="G50" i="13"/>
  <c r="M50" i="13" s="1"/>
  <c r="I50" i="13"/>
  <c r="K50" i="13"/>
  <c r="O50" i="13"/>
  <c r="Q50" i="13"/>
  <c r="Q37" i="13" s="1"/>
  <c r="V50" i="13"/>
  <c r="G54" i="13"/>
  <c r="M54" i="13" s="1"/>
  <c r="I54" i="13"/>
  <c r="K54" i="13"/>
  <c r="O54" i="13"/>
  <c r="Q54" i="13"/>
  <c r="V54" i="13"/>
  <c r="G56" i="13"/>
  <c r="I56" i="13"/>
  <c r="K56" i="13"/>
  <c r="M56" i="13"/>
  <c r="O56" i="13"/>
  <c r="Q56" i="13"/>
  <c r="V56" i="13"/>
  <c r="G59" i="13"/>
  <c r="M59" i="13" s="1"/>
  <c r="I59" i="13"/>
  <c r="K59" i="13"/>
  <c r="O59" i="13"/>
  <c r="Q59" i="13"/>
  <c r="V59" i="13"/>
  <c r="G63" i="13"/>
  <c r="I63" i="13"/>
  <c r="K63" i="13"/>
  <c r="M63" i="13"/>
  <c r="O63" i="13"/>
  <c r="Q63" i="13"/>
  <c r="V63" i="13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0" i="13"/>
  <c r="M70" i="13" s="1"/>
  <c r="I70" i="13"/>
  <c r="K70" i="13"/>
  <c r="O70" i="13"/>
  <c r="Q70" i="13"/>
  <c r="V70" i="13"/>
  <c r="G71" i="13"/>
  <c r="I71" i="13"/>
  <c r="K71" i="13"/>
  <c r="M71" i="13"/>
  <c r="O71" i="13"/>
  <c r="Q71" i="13"/>
  <c r="V71" i="13"/>
  <c r="G72" i="13"/>
  <c r="M72" i="13" s="1"/>
  <c r="I72" i="13"/>
  <c r="K72" i="13"/>
  <c r="O72" i="13"/>
  <c r="Q72" i="13"/>
  <c r="V72" i="13"/>
  <c r="G73" i="13"/>
  <c r="I73" i="13"/>
  <c r="K73" i="13"/>
  <c r="M73" i="13"/>
  <c r="O73" i="13"/>
  <c r="Q73" i="13"/>
  <c r="V73" i="13"/>
  <c r="G75" i="13"/>
  <c r="K75" i="13"/>
  <c r="O75" i="13"/>
  <c r="G76" i="13"/>
  <c r="I76" i="13"/>
  <c r="I75" i="13" s="1"/>
  <c r="K76" i="13"/>
  <c r="M76" i="13"/>
  <c r="M75" i="13" s="1"/>
  <c r="O76" i="13"/>
  <c r="Q76" i="13"/>
  <c r="Q75" i="13" s="1"/>
  <c r="V76" i="13"/>
  <c r="V75" i="13" s="1"/>
  <c r="G78" i="13"/>
  <c r="K78" i="13"/>
  <c r="O78" i="13"/>
  <c r="V78" i="13"/>
  <c r="G79" i="13"/>
  <c r="I79" i="13"/>
  <c r="I78" i="13" s="1"/>
  <c r="K79" i="13"/>
  <c r="M79" i="13"/>
  <c r="M78" i="13" s="1"/>
  <c r="O79" i="13"/>
  <c r="Q79" i="13"/>
  <c r="Q78" i="13" s="1"/>
  <c r="V79" i="13"/>
  <c r="G81" i="13"/>
  <c r="K81" i="13"/>
  <c r="O81" i="13"/>
  <c r="V81" i="13"/>
  <c r="G82" i="13"/>
  <c r="I82" i="13"/>
  <c r="I81" i="13" s="1"/>
  <c r="K82" i="13"/>
  <c r="M82" i="13"/>
  <c r="M81" i="13" s="1"/>
  <c r="O82" i="13"/>
  <c r="Q82" i="13"/>
  <c r="Q81" i="13" s="1"/>
  <c r="V82" i="13"/>
  <c r="G83" i="13"/>
  <c r="O83" i="13"/>
  <c r="G84" i="13"/>
  <c r="I84" i="13"/>
  <c r="I83" i="13" s="1"/>
  <c r="K84" i="13"/>
  <c r="M84" i="13"/>
  <c r="O84" i="13"/>
  <c r="Q84" i="13"/>
  <c r="Q83" i="13" s="1"/>
  <c r="V84" i="13"/>
  <c r="G86" i="13"/>
  <c r="M86" i="13" s="1"/>
  <c r="I86" i="13"/>
  <c r="K86" i="13"/>
  <c r="K83" i="13" s="1"/>
  <c r="O86" i="13"/>
  <c r="Q86" i="13"/>
  <c r="V86" i="13"/>
  <c r="V83" i="13" s="1"/>
  <c r="G88" i="13"/>
  <c r="I88" i="13"/>
  <c r="K88" i="13"/>
  <c r="M88" i="13"/>
  <c r="O88" i="13"/>
  <c r="Q88" i="13"/>
  <c r="V88" i="13"/>
  <c r="G91" i="13"/>
  <c r="I91" i="13"/>
  <c r="I90" i="13" s="1"/>
  <c r="K91" i="13"/>
  <c r="M91" i="13"/>
  <c r="O91" i="13"/>
  <c r="Q91" i="13"/>
  <c r="Q90" i="13" s="1"/>
  <c r="V91" i="13"/>
  <c r="G92" i="13"/>
  <c r="M92" i="13" s="1"/>
  <c r="I92" i="13"/>
  <c r="K92" i="13"/>
  <c r="K90" i="13" s="1"/>
  <c r="O92" i="13"/>
  <c r="Q92" i="13"/>
  <c r="V92" i="13"/>
  <c r="V90" i="13" s="1"/>
  <c r="G93" i="13"/>
  <c r="I93" i="13"/>
  <c r="K93" i="13"/>
  <c r="M93" i="13"/>
  <c r="O93" i="13"/>
  <c r="Q93" i="13"/>
  <c r="V93" i="13"/>
  <c r="G94" i="13"/>
  <c r="M94" i="13" s="1"/>
  <c r="I94" i="13"/>
  <c r="K94" i="13"/>
  <c r="O94" i="13"/>
  <c r="O90" i="13" s="1"/>
  <c r="Q94" i="13"/>
  <c r="V94" i="13"/>
  <c r="G95" i="13"/>
  <c r="I95" i="13"/>
  <c r="K95" i="13"/>
  <c r="M95" i="13"/>
  <c r="O95" i="13"/>
  <c r="Q95" i="13"/>
  <c r="V95" i="13"/>
  <c r="G96" i="13"/>
  <c r="M96" i="13" s="1"/>
  <c r="I96" i="13"/>
  <c r="K96" i="13"/>
  <c r="O96" i="13"/>
  <c r="Q96" i="13"/>
  <c r="V96" i="13"/>
  <c r="G97" i="13"/>
  <c r="I97" i="13"/>
  <c r="K97" i="13"/>
  <c r="M97" i="13"/>
  <c r="O97" i="13"/>
  <c r="Q97" i="13"/>
  <c r="V97" i="13"/>
  <c r="G98" i="13"/>
  <c r="M98" i="13" s="1"/>
  <c r="I98" i="13"/>
  <c r="K98" i="13"/>
  <c r="O98" i="13"/>
  <c r="Q98" i="13"/>
  <c r="V98" i="13"/>
  <c r="G99" i="13"/>
  <c r="I99" i="13"/>
  <c r="K99" i="13"/>
  <c r="M99" i="13"/>
  <c r="O99" i="13"/>
  <c r="Q99" i="13"/>
  <c r="V99" i="13"/>
  <c r="K101" i="13"/>
  <c r="G102" i="13"/>
  <c r="I102" i="13"/>
  <c r="I101" i="13" s="1"/>
  <c r="K102" i="13"/>
  <c r="M102" i="13"/>
  <c r="O102" i="13"/>
  <c r="Q102" i="13"/>
  <c r="Q101" i="13" s="1"/>
  <c r="V102" i="13"/>
  <c r="G103" i="13"/>
  <c r="G101" i="13" s="1"/>
  <c r="I103" i="13"/>
  <c r="K103" i="13"/>
  <c r="O103" i="13"/>
  <c r="O101" i="13" s="1"/>
  <c r="Q103" i="13"/>
  <c r="V103" i="13"/>
  <c r="G105" i="13"/>
  <c r="I105" i="13"/>
  <c r="K105" i="13"/>
  <c r="M105" i="13"/>
  <c r="O105" i="13"/>
  <c r="Q105" i="13"/>
  <c r="V105" i="13"/>
  <c r="G107" i="13"/>
  <c r="M107" i="13" s="1"/>
  <c r="I107" i="13"/>
  <c r="K107" i="13"/>
  <c r="O107" i="13"/>
  <c r="Q107" i="13"/>
  <c r="V107" i="13"/>
  <c r="V101" i="13" s="1"/>
  <c r="G108" i="13"/>
  <c r="I108" i="13"/>
  <c r="K108" i="13"/>
  <c r="M108" i="13"/>
  <c r="O108" i="13"/>
  <c r="Q108" i="13"/>
  <c r="V108" i="13"/>
  <c r="G110" i="13"/>
  <c r="G111" i="13"/>
  <c r="I111" i="13"/>
  <c r="I110" i="13" s="1"/>
  <c r="K111" i="13"/>
  <c r="M111" i="13"/>
  <c r="O111" i="13"/>
  <c r="Q111" i="13"/>
  <c r="Q110" i="13" s="1"/>
  <c r="V111" i="13"/>
  <c r="G112" i="13"/>
  <c r="M112" i="13" s="1"/>
  <c r="I112" i="13"/>
  <c r="K112" i="13"/>
  <c r="K110" i="13" s="1"/>
  <c r="O112" i="13"/>
  <c r="Q112" i="13"/>
  <c r="V112" i="13"/>
  <c r="V110" i="13" s="1"/>
  <c r="G116" i="13"/>
  <c r="I116" i="13"/>
  <c r="K116" i="13"/>
  <c r="M116" i="13"/>
  <c r="O116" i="13"/>
  <c r="Q116" i="13"/>
  <c r="V116" i="13"/>
  <c r="G118" i="13"/>
  <c r="M118" i="13" s="1"/>
  <c r="I118" i="13"/>
  <c r="K118" i="13"/>
  <c r="O118" i="13"/>
  <c r="O110" i="13" s="1"/>
  <c r="Q118" i="13"/>
  <c r="V118" i="13"/>
  <c r="G120" i="13"/>
  <c r="I120" i="13"/>
  <c r="K120" i="13"/>
  <c r="M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I122" i="13"/>
  <c r="K122" i="13"/>
  <c r="M122" i="13"/>
  <c r="O122" i="13"/>
  <c r="Q122" i="13"/>
  <c r="V122" i="13"/>
  <c r="G123" i="13"/>
  <c r="M123" i="13" s="1"/>
  <c r="I123" i="13"/>
  <c r="K123" i="13"/>
  <c r="O123" i="13"/>
  <c r="Q123" i="13"/>
  <c r="V123" i="13"/>
  <c r="G124" i="13"/>
  <c r="I124" i="13"/>
  <c r="K124" i="13"/>
  <c r="M124" i="13"/>
  <c r="O124" i="13"/>
  <c r="Q124" i="13"/>
  <c r="V124" i="13"/>
  <c r="K126" i="13"/>
  <c r="G127" i="13"/>
  <c r="I127" i="13"/>
  <c r="I126" i="13" s="1"/>
  <c r="K127" i="13"/>
  <c r="M127" i="13"/>
  <c r="O127" i="13"/>
  <c r="Q127" i="13"/>
  <c r="Q126" i="13" s="1"/>
  <c r="V127" i="13"/>
  <c r="G129" i="13"/>
  <c r="G126" i="13" s="1"/>
  <c r="I129" i="13"/>
  <c r="K129" i="13"/>
  <c r="O129" i="13"/>
  <c r="O126" i="13" s="1"/>
  <c r="Q129" i="13"/>
  <c r="V129" i="13"/>
  <c r="G132" i="13"/>
  <c r="I132" i="13"/>
  <c r="K132" i="13"/>
  <c r="M132" i="13"/>
  <c r="O132" i="13"/>
  <c r="Q132" i="13"/>
  <c r="V132" i="13"/>
  <c r="G134" i="13"/>
  <c r="M134" i="13" s="1"/>
  <c r="I134" i="13"/>
  <c r="K134" i="13"/>
  <c r="O134" i="13"/>
  <c r="Q134" i="13"/>
  <c r="V134" i="13"/>
  <c r="V126" i="13" s="1"/>
  <c r="G137" i="13"/>
  <c r="I137" i="13"/>
  <c r="K137" i="13"/>
  <c r="M137" i="13"/>
  <c r="O137" i="13"/>
  <c r="Q137" i="13"/>
  <c r="V137" i="13"/>
  <c r="G139" i="13"/>
  <c r="M139" i="13" s="1"/>
  <c r="I139" i="13"/>
  <c r="K139" i="13"/>
  <c r="O139" i="13"/>
  <c r="Q139" i="13"/>
  <c r="V139" i="13"/>
  <c r="G147" i="13"/>
  <c r="I147" i="13"/>
  <c r="K147" i="13"/>
  <c r="M147" i="13"/>
  <c r="O147" i="13"/>
  <c r="Q147" i="13"/>
  <c r="V147" i="13"/>
  <c r="G149" i="13"/>
  <c r="K149" i="13"/>
  <c r="G150" i="13"/>
  <c r="I150" i="13"/>
  <c r="I149" i="13" s="1"/>
  <c r="K150" i="13"/>
  <c r="M150" i="13"/>
  <c r="M149" i="13" s="1"/>
  <c r="O150" i="13"/>
  <c r="Q150" i="13"/>
  <c r="Q149" i="13" s="1"/>
  <c r="V150" i="13"/>
  <c r="G152" i="13"/>
  <c r="M152" i="13" s="1"/>
  <c r="I152" i="13"/>
  <c r="K152" i="13"/>
  <c r="O152" i="13"/>
  <c r="O149" i="13" s="1"/>
  <c r="Q152" i="13"/>
  <c r="V152" i="13"/>
  <c r="G154" i="13"/>
  <c r="I154" i="13"/>
  <c r="K154" i="13"/>
  <c r="M154" i="13"/>
  <c r="O154" i="13"/>
  <c r="Q154" i="13"/>
  <c r="V154" i="13"/>
  <c r="G155" i="13"/>
  <c r="M155" i="13" s="1"/>
  <c r="I155" i="13"/>
  <c r="K155" i="13"/>
  <c r="O155" i="13"/>
  <c r="Q155" i="13"/>
  <c r="V155" i="13"/>
  <c r="V149" i="13" s="1"/>
  <c r="Q156" i="13"/>
  <c r="G157" i="13"/>
  <c r="G156" i="13" s="1"/>
  <c r="I157" i="13"/>
  <c r="I156" i="13" s="1"/>
  <c r="K157" i="13"/>
  <c r="K156" i="13" s="1"/>
  <c r="O157" i="13"/>
  <c r="O156" i="13" s="1"/>
  <c r="Q157" i="13"/>
  <c r="V157" i="13"/>
  <c r="V156" i="13" s="1"/>
  <c r="G161" i="13"/>
  <c r="I161" i="13"/>
  <c r="K161" i="13"/>
  <c r="M161" i="13"/>
  <c r="O161" i="13"/>
  <c r="Q161" i="13"/>
  <c r="V161" i="13"/>
  <c r="G165" i="13"/>
  <c r="M165" i="13" s="1"/>
  <c r="I165" i="13"/>
  <c r="K165" i="13"/>
  <c r="O165" i="13"/>
  <c r="Q165" i="13"/>
  <c r="V165" i="13"/>
  <c r="AF169" i="13"/>
  <c r="G11" i="12"/>
  <c r="G8" i="12"/>
  <c r="K8" i="12"/>
  <c r="G9" i="12"/>
  <c r="I9" i="12"/>
  <c r="I8" i="12" s="1"/>
  <c r="K9" i="12"/>
  <c r="M9" i="12"/>
  <c r="M8" i="12" s="1"/>
  <c r="O9" i="12"/>
  <c r="O8" i="12" s="1"/>
  <c r="Q9" i="12"/>
  <c r="Q8" i="12" s="1"/>
  <c r="V9" i="12"/>
  <c r="V8" i="12" s="1"/>
  <c r="AE11" i="12"/>
  <c r="AF11" i="12"/>
  <c r="I20" i="1"/>
  <c r="I19" i="1"/>
  <c r="I18" i="1"/>
  <c r="I17" i="1"/>
  <c r="I16" i="1"/>
  <c r="I83" i="1"/>
  <c r="J82" i="1" s="1"/>
  <c r="F47" i="1"/>
  <c r="G23" i="1" s="1"/>
  <c r="G47" i="1"/>
  <c r="G25" i="1" s="1"/>
  <c r="H47" i="1"/>
  <c r="I46" i="1"/>
  <c r="I45" i="1"/>
  <c r="I44" i="1"/>
  <c r="I43" i="1"/>
  <c r="I42" i="1"/>
  <c r="I41" i="1"/>
  <c r="I39" i="1"/>
  <c r="I47" i="1" s="1"/>
  <c r="J28" i="1"/>
  <c r="J26" i="1"/>
  <c r="G38" i="1"/>
  <c r="F38" i="1"/>
  <c r="J23" i="1"/>
  <c r="J24" i="1"/>
  <c r="J25" i="1"/>
  <c r="J27" i="1"/>
  <c r="E24" i="1"/>
  <c r="G24" i="1"/>
  <c r="E26" i="1"/>
  <c r="G26" i="1"/>
  <c r="J77" i="1" l="1"/>
  <c r="J58" i="1"/>
  <c r="J79" i="1"/>
  <c r="J73" i="1"/>
  <c r="J67" i="1"/>
  <c r="J56" i="1"/>
  <c r="J59" i="1"/>
  <c r="J62" i="1"/>
  <c r="J68" i="1"/>
  <c r="J63" i="1"/>
  <c r="J64" i="1"/>
  <c r="J69" i="1"/>
  <c r="J57" i="1"/>
  <c r="J75" i="1"/>
  <c r="J80" i="1"/>
  <c r="J60" i="1"/>
  <c r="J55" i="1"/>
  <c r="J65" i="1"/>
  <c r="J61" i="1"/>
  <c r="J70" i="1"/>
  <c r="J66" i="1"/>
  <c r="J54" i="1"/>
  <c r="J71" i="1"/>
  <c r="J76" i="1"/>
  <c r="J72" i="1"/>
  <c r="A27" i="1"/>
  <c r="M59" i="16"/>
  <c r="M19" i="16"/>
  <c r="M33" i="16"/>
  <c r="M8" i="16"/>
  <c r="G33" i="16"/>
  <c r="G59" i="16"/>
  <c r="M31" i="16"/>
  <c r="M30" i="16" s="1"/>
  <c r="M66" i="15"/>
  <c r="M47" i="15"/>
  <c r="M39" i="15"/>
  <c r="M31" i="15"/>
  <c r="M8" i="15"/>
  <c r="G66" i="15"/>
  <c r="G39" i="15"/>
  <c r="M57" i="15"/>
  <c r="M55" i="15" s="1"/>
  <c r="M18" i="15"/>
  <c r="M14" i="15" s="1"/>
  <c r="M14" i="14"/>
  <c r="M33" i="14"/>
  <c r="M8" i="14"/>
  <c r="G110" i="14"/>
  <c r="M68" i="14"/>
  <c r="M67" i="14" s="1"/>
  <c r="M58" i="14"/>
  <c r="M47" i="14" s="1"/>
  <c r="G14" i="14"/>
  <c r="M90" i="13"/>
  <c r="M8" i="13"/>
  <c r="M110" i="13"/>
  <c r="M37" i="13"/>
  <c r="M101" i="13"/>
  <c r="M83" i="13"/>
  <c r="M21" i="13"/>
  <c r="G90" i="13"/>
  <c r="M129" i="13"/>
  <c r="M126" i="13" s="1"/>
  <c r="M103" i="13"/>
  <c r="G37" i="13"/>
  <c r="M25" i="13"/>
  <c r="AE169" i="13"/>
  <c r="M157" i="13"/>
  <c r="M156" i="13" s="1"/>
  <c r="I21" i="1"/>
  <c r="J81" i="1"/>
  <c r="J74" i="1"/>
  <c r="J78" i="1"/>
  <c r="J43" i="1"/>
  <c r="J41" i="1"/>
  <c r="J45" i="1"/>
  <c r="J44" i="1"/>
  <c r="J39" i="1"/>
  <c r="J47" i="1" s="1"/>
  <c r="J46" i="1"/>
  <c r="J42" i="1"/>
  <c r="J83" i="1" l="1"/>
  <c r="A28" i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81826ADB-5910-4E1E-868F-584DB6BED0C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9D7A7F0-22AA-4327-B139-A8BD2217D8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F2A22BBC-4285-4E49-9854-5A5E505D8A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91E0B0-541D-4134-A2BF-3EBF5407118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D81A23D-9B36-4449-B379-6E8F49F3F17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CF4CB25-FEE2-4430-8870-67A7CAE93B7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1564155-543F-46BF-BCE3-54B5D6FBA1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3EFD2B6-4ABF-4103-A701-801D056E202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D55DED1-C259-4BBB-8DEE-D14618B26D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A8201EE-42AE-485A-AC55-229438F70E5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<sst xmlns="http://schemas.openxmlformats.org/spreadsheetml/2006/main" count="2865" uniqueCount="765">
  <si>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</si>
  <si>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</si>
  <si>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</si>
  <si>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</si>
  <si>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</si>
  <si>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</si>
  <si>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</si>
  <si>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</si>
  <si>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</si>
  <si>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</si>
  <si>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</si>
  <si>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</si>
  <si>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</si>
  <si>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</si>
  <si>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</si>
  <si>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</si>
  <si>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</si>
  <si>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</si>
  <si>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</si>
  <si>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</si>
  <si>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</si>
  <si>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</si>
  <si>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</si>
  <si>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</si>
  <si>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</si>
  <si>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</si>
  <si>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</si>
  <si>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</si>
  <si>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</si>
  <si>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</si>
  <si>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</si>
  <si>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</si>
  <si>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</si>
  <si>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</si>
  <si>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</si>
  <si>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</si>
  <si>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</si>
  <si>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</si>
  <si>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</si>
  <si>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</si>
  <si>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</si>
  <si>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</si>
  <si>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</si>
  <si>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11018/21/0057144/03</t>
  </si>
  <si>
    <t>Moravské nám. 12 - oprava bytu č.34 (28,4m2)</t>
  </si>
  <si>
    <t>Stavba</t>
  </si>
  <si>
    <t>Stavební objekt</t>
  </si>
  <si>
    <t>03</t>
  </si>
  <si>
    <t>Oprava bytů Brno - střed</t>
  </si>
  <si>
    <t>03/00</t>
  </si>
  <si>
    <t>VRN</t>
  </si>
  <si>
    <t>03/01</t>
  </si>
  <si>
    <t>ASŘ</t>
  </si>
  <si>
    <t>03/02</t>
  </si>
  <si>
    <t>ZTI</t>
  </si>
  <si>
    <t>03/03</t>
  </si>
  <si>
    <t>ÚT</t>
  </si>
  <si>
    <t>1</t>
  </si>
  <si>
    <t>Moravské náměstí 12_30+31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</si>
  <si>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</si>
  <si>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</si>
  <si>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</si>
  <si>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</si>
  <si>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</si>
  <si>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</si>
  <si>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</si>
  <si>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povrchu, podlahy</t>
  </si>
  <si>
    <t>61</t>
  </si>
  <si>
    <t>Upravy povrchů vnitřní</t>
  </si>
  <si>
    <t>9</t>
  </si>
  <si>
    <t>Ostatní konstrukce, bourání</t>
  </si>
  <si>
    <t>90</t>
  </si>
  <si>
    <t>Přípočty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</si>
  <si>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</si>
  <si>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</si>
  <si>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</si>
  <si>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</si>
  <si>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</si>
  <si>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</si>
  <si>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</si>
  <si>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</si>
  <si>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</si>
  <si>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</si>
  <si>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</si>
  <si>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</si>
  <si>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</si>
  <si>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</si>
  <si>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</si>
  <si>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</si>
  <si>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728</t>
  </si>
  <si>
    <t>Vzduchotechnika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</si>
  <si>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</si>
  <si>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</si>
  <si>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</si>
  <si>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</si>
  <si>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</si>
  <si>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</si>
  <si>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</si>
  <si>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</si>
  <si>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</si>
  <si>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</si>
  <si>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</si>
  <si>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</si>
  <si>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</si>
  <si>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</si>
  <si>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</si>
  <si>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</si>
  <si>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</si>
  <si>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</si>
  <si>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</si>
  <si>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</si>
  <si>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</si>
  <si>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</si>
  <si>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</si>
  <si>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</si>
  <si>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M22</t>
  </si>
  <si>
    <t>Montáž sdělovací a zabezp. techniky</t>
  </si>
  <si>
    <t>M29</t>
  </si>
  <si>
    <t>Demontáže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</si>
  <si>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</si>
  <si>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</si>
  <si>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</si>
  <si>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</si>
  <si>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</si>
  <si>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</si>
  <si>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</si>
  <si>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</si>
  <si>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</si>
  <si>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</si>
  <si>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</si>
  <si>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</si>
  <si>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</si>
  <si>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</si>
  <si>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</si>
  <si>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</si>
  <si>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</si>
  <si>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</si>
  <si>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</si>
  <si>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</si>
  <si>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</si>
  <si>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</si>
  <si>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</si>
  <si>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</si>
  <si>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</si>
  <si>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</si>
  <si>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</si>
  <si>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</si>
  <si>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</si>
  <si>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</si>
  <si>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00001</t>
  </si>
  <si>
    <t>Zařízení staveniště</t>
  </si>
  <si>
    <t>soub</t>
  </si>
  <si>
    <t>Vlastní</t>
  </si>
  <si>
    <t>Indiv</t>
  </si>
  <si>
    <t>Práce</t>
  </si>
  <si>
    <t>POL1_</t>
  </si>
  <si>
    <t>SUM</t>
  </si>
  <si>
    <t>END</t>
  </si>
  <si>
    <t>310236241R00</t>
  </si>
  <si>
    <t>Zazdívka otvorů o ploše přes 0,0225 m2 do 0,09 m2 ve zdivu nadzákladovém cihlami pálenými o tloušťce zdi do 300 mm</t>
  </si>
  <si>
    <t>kus</t>
  </si>
  <si>
    <t>801-4</t>
  </si>
  <si>
    <t>RTS 21/ II</t>
  </si>
  <si>
    <t>POL1_1</t>
  </si>
  <si>
    <t>včetně pomocného pracovního lešení</t>
  </si>
  <si>
    <t>SPI</t>
  </si>
  <si>
    <t>4 : 1</t>
  </si>
  <si>
    <t>VV</t>
  </si>
  <si>
    <t>340238211R00</t>
  </si>
  <si>
    <t>Zazdívka otvorů o ploše přes 0,25 m2 do 1 m2 v příčkách nebo stěnách cihlami  pálenými  tloušťky do 100 mm</t>
  </si>
  <si>
    <t>m2</t>
  </si>
  <si>
    <t>1 : 1,03*0,9</t>
  </si>
  <si>
    <t>340238212R00</t>
  </si>
  <si>
    <t>Zazdívka otvorů o ploše přes 0,25 m2 do 1 m2 v příčkách nebo stěnách cihlami  pálenými  tloušťky nad 100 mm</t>
  </si>
  <si>
    <t>2 : 0,65*0,6</t>
  </si>
  <si>
    <t>342264051R00</t>
  </si>
  <si>
    <t>Podhledy na kovové konstrukci opláštěné deskami sádrokartonovými nosná konstrukce z profilů CD s přímým uchycením 1x deska, tloušťky 12,5 mm, standard, bez izolace</t>
  </si>
  <si>
    <t>801-1</t>
  </si>
  <si>
    <t>1+2+3+4 : 4,8+2,7+7,1+13,8</t>
  </si>
  <si>
    <t>30001</t>
  </si>
  <si>
    <t>Zděná předstěna na uložení geberitu tl.150mm, v.1200mm</t>
  </si>
  <si>
    <t>ks</t>
  </si>
  <si>
    <t>602016193R00</t>
  </si>
  <si>
    <t>Omítka stěn z hotových směsí Doplňkové práce pro omítky stěn z hotových směsí_x000D_
 hloubková penetrace stěn akrylátová</t>
  </si>
  <si>
    <t>po jednotlivých vrstvách</t>
  </si>
  <si>
    <t>10,005+5,35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</si>
  <si>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</si>
  <si>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</si>
  <si>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</si>
  <si>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o1-4 : 0,59*1,47+1,05*1,86*3</t>
  </si>
  <si>
    <t>612421615R00</t>
  </si>
  <si>
    <t>Omítky vnitřní stěn vápenné nebo vápenocementové v podlaží i ve schodišti hrubé zatřené</t>
  </si>
  <si>
    <t>obklad : (1,34+1,995)*2*1,5</t>
  </si>
  <si>
    <t>612421637R00</t>
  </si>
  <si>
    <t>Omítky vnitřní stěn vápenné nebo vápenocementové v podlaží i ve schodišti štukové</t>
  </si>
  <si>
    <t>3 : (1,67+1,23)*1,5</t>
  </si>
  <si>
    <t>622421143R00</t>
  </si>
  <si>
    <t>Omítky vnější stěn vápenné nebo vápenocementové štukové,  , složitost 1÷ 2</t>
  </si>
  <si>
    <t>632411904R00</t>
  </si>
  <si>
    <t xml:space="preserve">Potěr ze suchých směsí nátěr savých podkladů penetrační,  </t>
  </si>
  <si>
    <t>s rozprostřením a uhlazením</t>
  </si>
  <si>
    <t>2 : 2,7</t>
  </si>
  <si>
    <t>941955002R00</t>
  </si>
  <si>
    <t>Lešení lehké pracovní pomocné pomocné, o výšce lešeňové podlahy přes 1,2 do 1,9 m</t>
  </si>
  <si>
    <t>800-3</t>
  </si>
  <si>
    <t>952901110R00</t>
  </si>
  <si>
    <t>Čištění budov mytím vnějších ploch oken a dveří</t>
  </si>
  <si>
    <t>952902110R00</t>
  </si>
  <si>
    <t>Čištění budov zametáním v místnostech, chodbách, na schodišti a na půdě</t>
  </si>
  <si>
    <t>965048150R00</t>
  </si>
  <si>
    <t>Bourání podkladů pod dlažby nebo litých celistvých dlažeb a mazanin  Dočištění povrchu po vybourání dlažeb do tmele, plochy do 50%</t>
  </si>
  <si>
    <t>801-3</t>
  </si>
  <si>
    <t>965081713R00</t>
  </si>
  <si>
    <t>Bourání podlah z keramických dlaždic, tloušťky do 10 mm, plochy přes 1 m2</t>
  </si>
  <si>
    <t>bez podkladního lože, s jakoukoliv výplní spár</t>
  </si>
  <si>
    <t>971033231R00</t>
  </si>
  <si>
    <t>Vybourání otvorů ve zdivu cihelném z jakýchkoliv cihel pálených_x000D_
 na jakoukoliv maltu vápenou nebo vápenocementovou, plochy do 0,0225 m2, tloušťky do 150 mm</t>
  </si>
  <si>
    <t>základovém nebo nadzákladovém,</t>
  </si>
  <si>
    <t>978013191R00</t>
  </si>
  <si>
    <t>Otlučení omítek vápenných nebo vápenocementových vnitřních s vyškrabáním spár, s očištěním zdiva stěn, v rozsahu do 100 %</t>
  </si>
  <si>
    <t>obklady : 14,805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</si>
  <si>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</si>
  <si>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</si>
  <si>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</si>
  <si>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2 : (1,49+1,995)*2*1,5</t>
  </si>
  <si>
    <t>775411810R00</t>
  </si>
  <si>
    <t>Demontáž soklíků nebo lišt dřevěných přibíjených</t>
  </si>
  <si>
    <t>m</t>
  </si>
  <si>
    <t>800-775</t>
  </si>
  <si>
    <t>POL1_7</t>
  </si>
  <si>
    <t>3+4 : (3,17+2,2+3,2+4,55)*2</t>
  </si>
  <si>
    <t>775541800R00</t>
  </si>
  <si>
    <t>Demontáž parketových tabulí přibíjených včetně lišt a uložení sutě na hromady</t>
  </si>
  <si>
    <t>ost : 5</t>
  </si>
  <si>
    <t>1 : 4,8</t>
  </si>
  <si>
    <t>775561805R00</t>
  </si>
  <si>
    <t>Demontáž podlah lamelových (plovoucích) se zámkovým spojem</t>
  </si>
  <si>
    <t>laminátových, dýhovaných, dřevěných, korkových, vinylových, PVC, linoleových.</t>
  </si>
  <si>
    <t>včetně soklových lišt a podkladní podložky.</t>
  </si>
  <si>
    <t>POP</t>
  </si>
  <si>
    <t>1+3+4 : 4,8+7,1+13,8</t>
  </si>
  <si>
    <t>776511810R00</t>
  </si>
  <si>
    <t>Odstranění povlakových podlah z nášlapné plochy lepených, bez podložky, z ploch přes 20 m2</t>
  </si>
  <si>
    <t>979011111R00</t>
  </si>
  <si>
    <t>Svislá doprava suti a vybouraných hmot za prvé podlaží nad nebo pod základním podlažím</t>
  </si>
  <si>
    <t>t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</si>
  <si>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</si>
  <si>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</si>
  <si>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</si>
  <si>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</si>
  <si>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</si>
  <si>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</si>
  <si>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</si>
  <si>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</si>
  <si>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</si>
  <si>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</si>
  <si>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</si>
  <si>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</si>
  <si>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</si>
  <si>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</si>
  <si>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směs betonu,cihel a dřeva, skupina 17 01 01, 17 01 02 a 17 02 01 z Katalogu odpadů</t>
  </si>
  <si>
    <t>979093111R00</t>
  </si>
  <si>
    <t>Uložení suti na skládku bez zhutnění</t>
  </si>
  <si>
    <t>800-6</t>
  </si>
  <si>
    <t>s hrubým urovnáním,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</si>
  <si>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</si>
  <si>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</si>
  <si>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</si>
  <si>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</si>
  <si>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</si>
  <si>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711210020RA0</t>
  </si>
  <si>
    <t>Izolace stěrkové hydroizolační těsnicí hmotou , dvousložkovou pružnou izolací, proti vlhkosti, včetně těsnicího pásu do spoje podlaha-stěna</t>
  </si>
  <si>
    <t>AP-PSV</t>
  </si>
  <si>
    <t>Agregovaná položka</t>
  </si>
  <si>
    <t>POL2_7</t>
  </si>
  <si>
    <t>2 : 2,7+(1,34+1,995)*2*0,3+5</t>
  </si>
  <si>
    <t>90011</t>
  </si>
  <si>
    <t>VZT - odvětrání WC/koupelny - ventilátor,mřížka se síťkou, D+M, popis viz výkres nový stav</t>
  </si>
  <si>
    <t>762512245R00</t>
  </si>
  <si>
    <t>Položení podlah pod PVC montáž_x000D_
 šroubováním</t>
  </si>
  <si>
    <t>800-762</t>
  </si>
  <si>
    <t>60726010.AR</t>
  </si>
  <si>
    <t>deska dřevoštěpková třívrstvá pro prostředí vlhké; strana nebroušená; hrana pero/drážka; tl = 12,0 mm</t>
  </si>
  <si>
    <t>SPCM</t>
  </si>
  <si>
    <t>Specifikace</t>
  </si>
  <si>
    <t>POL3_</t>
  </si>
  <si>
    <t>4,8*1,1</t>
  </si>
  <si>
    <t>998762202R00</t>
  </si>
  <si>
    <t>Přesun hmot pro konstrukce tesařské v objektech výšky do 12 m</t>
  </si>
  <si>
    <t>50 m vodorovně</t>
  </si>
  <si>
    <t>76601</t>
  </si>
  <si>
    <t>Oprava kování, těsnění, vyčištění, seřízení, O1, viz výpis oken</t>
  </si>
  <si>
    <t>76602</t>
  </si>
  <si>
    <t>Oprava kování, těsnění, vyčištění, seřízení, O2, viz výpis oken</t>
  </si>
  <si>
    <t>76603</t>
  </si>
  <si>
    <t>Oprava kování, těsnění, vyčištění, seřízení, O3, viz výpis oken</t>
  </si>
  <si>
    <t>76604</t>
  </si>
  <si>
    <t>Oprava kování, těsnění, vyčištění, seřízení, O4, viz výpis oken</t>
  </si>
  <si>
    <t>76611</t>
  </si>
  <si>
    <t>Oprava - kontrola, vyčištění, seřízení, D1, popis viz výpis výrobků</t>
  </si>
  <si>
    <t>76612</t>
  </si>
  <si>
    <t>Repase dveří vč.zárubně, D2, popis viz výpis výrobků</t>
  </si>
  <si>
    <t>76613</t>
  </si>
  <si>
    <t>Rozebrání zárubně, otočení otvírání, epase dveří vč.zárubně, D3, popis viz výpis výrobků</t>
  </si>
  <si>
    <t>76614</t>
  </si>
  <si>
    <t>Repase dveří vč.zárubně, D4, popis viz výpis výrobků</t>
  </si>
  <si>
    <t>998766202R00</t>
  </si>
  <si>
    <t>Přesun hmot pro konstrukce truhlářské v objektech výšky do 12 m</t>
  </si>
  <si>
    <t>800-766</t>
  </si>
  <si>
    <t>771101210RT1</t>
  </si>
  <si>
    <t>Příprava podkladu pod dlažby penetrace podkladu pod dlažby</t>
  </si>
  <si>
    <t>800-771</t>
  </si>
  <si>
    <t>771575109R00</t>
  </si>
  <si>
    <t>Montáž podlah z dlaždic keramických 300 x 300 mm, režných nebo glazovaných, hladkých, kladených do flexibilního tmele</t>
  </si>
  <si>
    <t>771578011R00</t>
  </si>
  <si>
    <t>Zvláštní úpravy spár spára podlaha-stěna silikonem</t>
  </si>
  <si>
    <t>(1,34+1,995)*2+2,1*5</t>
  </si>
  <si>
    <t>77191</t>
  </si>
  <si>
    <t>Dodávka dlažby</t>
  </si>
  <si>
    <t>998771101R00</t>
  </si>
  <si>
    <t>Přesun hmot pro podlahy z dlaždic v objektech výšky do 6 m</t>
  </si>
  <si>
    <t>775101101R00</t>
  </si>
  <si>
    <t>Příprava podkladu vysávání vlysových, parketových a lamelových podlah průmyslovým vysavačem</t>
  </si>
  <si>
    <t>POL1_0</t>
  </si>
  <si>
    <t>775413021R00</t>
  </si>
  <si>
    <t>Podlahové soklíky nebo lišty montáž - bez dodávky lišt připevněné vruty, výšky do 60 mm</t>
  </si>
  <si>
    <t>bez základního nátěru</t>
  </si>
  <si>
    <t>včetně spojovacích prostředků.</t>
  </si>
  <si>
    <t>775524957R00</t>
  </si>
  <si>
    <t>Doplnění podlah vlysových přibíjených včetně dodávky materiálu_x000D_
 vlysy tloušťky 21 mm, v ploše přes 2 do 4 m2</t>
  </si>
  <si>
    <t>všech druhů a tříd, rybinovitě, palubovitě, šachovitě, bez ohoblování (broušení), bez olištování</t>
  </si>
  <si>
    <t>775592004R00</t>
  </si>
  <si>
    <t>Ostatní práce broušení dřevěných podlah jemné zr.100-120</t>
  </si>
  <si>
    <t>3+4 : 7,1+13,8</t>
  </si>
  <si>
    <t>775599120R00</t>
  </si>
  <si>
    <t>Ostatní práce impregnace podlah vlysových nebo parketových</t>
  </si>
  <si>
    <t>775599130R00</t>
  </si>
  <si>
    <t>Ostatní práce přetmelení spárovým tmelem</t>
  </si>
  <si>
    <t>775599141R00</t>
  </si>
  <si>
    <t>Ostatní práce lak dřevěných podlah 1x základní + 2x lak, přebroušení</t>
  </si>
  <si>
    <t>61413714R</t>
  </si>
  <si>
    <t>lišta profil 22; materiál dub; š = 23,0 mm; h = 12,0 mm</t>
  </si>
  <si>
    <t>RTS 20/ I</t>
  </si>
  <si>
    <t>POL3_7</t>
  </si>
  <si>
    <t>998775102R00</t>
  </si>
  <si>
    <t>Přesun hmot pro podlahy vlysové a parketové v objektech výšky do 12 m</t>
  </si>
  <si>
    <t>776101101R00</t>
  </si>
  <si>
    <t>Přípravné práce vysávání povlakových podlah průmyslovým vysavačem</t>
  </si>
  <si>
    <t>položky neobsahují žádný materiál</t>
  </si>
  <si>
    <t>776101115R00</t>
  </si>
  <si>
    <t>Přípravné práce vyrovnání podkladů samonivelační hmotou</t>
  </si>
  <si>
    <t>776101121R00</t>
  </si>
  <si>
    <t>Přípravné práce penetrace podkladu</t>
  </si>
  <si>
    <t>776520010RA0</t>
  </si>
  <si>
    <t>Podlahy povlakové podlahovina heterogenní protiskluzná, tl. 2,0 mm, z pásů, včetně soklíku, bez vyrovnání podkladu</t>
  </si>
  <si>
    <t>lepení a dodávka podlahoviny z PVC, bez podkladu. Svaření podlahoviny. Dodávka a lepení podlahových soklíků z měkčeného PVC. Pastování a vyleštění podlah.</t>
  </si>
  <si>
    <t>23596041R</t>
  </si>
  <si>
    <t>penetrační hmota vodou ředitelná; disperzní; koncentrát; ochrana podkladu, pod sádrové omítky; pro interiér; tekutá</t>
  </si>
  <si>
    <t>kg</t>
  </si>
  <si>
    <t>4,8*0,3</t>
  </si>
  <si>
    <t>58581721R</t>
  </si>
  <si>
    <t>vyrovnávací stěrka cementová; pro podlahy; samonivelační; pro interiér; tl. vrstvy 2,0 až 15,0 mm</t>
  </si>
  <si>
    <t>jednosložková šedá samonivelační podlahová hmota na bázi cementu a modifikujících přísad pro vnitřní použití</t>
  </si>
  <si>
    <t/>
  </si>
  <si>
    <t>tloušťka vrstvy 2 - 15 mm</t>
  </si>
  <si>
    <t>pevnost v tlaku 25 MPa</t>
  </si>
  <si>
    <t>pevnost v tahu za ohybu 6 MPa</t>
  </si>
  <si>
    <t>pochůznost do 6 hod</t>
  </si>
  <si>
    <t>2,7*6</t>
  </si>
  <si>
    <t>998776101R00</t>
  </si>
  <si>
    <t>Přesun hmot pro podlahy povlakové v objektech výšky do 6 m</t>
  </si>
  <si>
    <t>vodorovně do 50 m</t>
  </si>
  <si>
    <t>781101210RT1</t>
  </si>
  <si>
    <t>Příprava podkladu pod obklady penetrace podkladu pod obklady</t>
  </si>
  <si>
    <t>včetně dodávky materiálu.</t>
  </si>
  <si>
    <t>781415016R00</t>
  </si>
  <si>
    <t>Montáž obkladů vnitřních z obkládaček pórovinových  , nad 200 x 250 mm , lepených do flexibilního tmele</t>
  </si>
  <si>
    <t>2 : (1,34+1,995)*2*2,1</t>
  </si>
  <si>
    <t>78101</t>
  </si>
  <si>
    <t>Dodávka obklad</t>
  </si>
  <si>
    <t>998781101R00</t>
  </si>
  <si>
    <t>Přesun hmot pro obklady keramické v objektech výšky do 6 m</t>
  </si>
  <si>
    <t>784402801R00</t>
  </si>
  <si>
    <t>Odstranění maleb oškrabáním, v místnostech do 3,8 m</t>
  </si>
  <si>
    <t>800-784</t>
  </si>
  <si>
    <t>strop : 28,4</t>
  </si>
  <si>
    <t>stěny : (5+1,025+3,17+2,2+3,2+4,55)*2*3</t>
  </si>
  <si>
    <t>(1,49+1,995)*2*1,5</t>
  </si>
  <si>
    <t>784195212R00</t>
  </si>
  <si>
    <t>Malby z malířských směsí otěruvzdorných,  , bělost 82 %, dvojnásobné</t>
  </si>
  <si>
    <t>(1,34+1,995)*2*0,9</t>
  </si>
  <si>
    <t>784410010RAB</t>
  </si>
  <si>
    <t>Pačokování vápenným mlékem  dvojnásobné s obroušením a sádrováním</t>
  </si>
  <si>
    <t>se začištěním.</t>
  </si>
  <si>
    <t>50% : 149,273*0,5</t>
  </si>
  <si>
    <t>612403382R00</t>
  </si>
  <si>
    <t>Hrubá výplň rýh ve stěnách, jakoukoliv maltou maltou ze suchých směsí_x000D_
 50 x 50 mm</t>
  </si>
  <si>
    <t>jakékoliv šířky rýhy,</t>
  </si>
  <si>
    <t>346244371RT2</t>
  </si>
  <si>
    <t>Zazdívka rýh, potrubí, nik (výklenků) nebo kapes tloušťka 140 mm</t>
  </si>
  <si>
    <t>z jakéhokoliv druhu pálených cihel, s pomocným lešením výšky do 1,9 m a pro zatížení do 1,5 kPa.</t>
  </si>
  <si>
    <t>974031153R00</t>
  </si>
  <si>
    <t>Vysekání rýh v jakémkoliv zdivu cihelném v ploše_x000D_
 do hloubky 100 mm, šířky do 100 mm</t>
  </si>
  <si>
    <t>974031387R00</t>
  </si>
  <si>
    <t>Vysekání rýh v jakémkoliv zdivu cihelném pro komínové nebo ventilační průduchy_x000D_
 do hloubky 300 mm, šířky do 300 mm</t>
  </si>
  <si>
    <t>721110802R00</t>
  </si>
  <si>
    <t>Demontáž potrubí z kameninových trub do DN 100</t>
  </si>
  <si>
    <t>800-721</t>
  </si>
  <si>
    <t>normálních a kyselinovzdorných,</t>
  </si>
  <si>
    <t>733110806R00</t>
  </si>
  <si>
    <t>Demontáž potrubí z ocelových trubek závitových přes 15 do DN 32</t>
  </si>
  <si>
    <t>800-731</t>
  </si>
  <si>
    <t>R15</t>
  </si>
  <si>
    <t>demontáže ventilů, baterií, vodoměrů</t>
  </si>
  <si>
    <t>POL3_0</t>
  </si>
  <si>
    <t>999281111R00</t>
  </si>
  <si>
    <t xml:space="preserve">Přesun hmot pro opravy a údržbu objektů pro opravy a údržbu dosavadních objektů včetně vnějších plášťů_x000D_
 výšky do 25 m,  </t>
  </si>
  <si>
    <t>721170965R00</t>
  </si>
  <si>
    <t>Opravy odpadního potrubí novodurového propojení dosavadního potrubí PVC, D 110 mm</t>
  </si>
  <si>
    <t>721176103R00</t>
  </si>
  <si>
    <t>Potrubí HT připojovací vnější průměr D 50 mm, tloušťka stěny 1,8 mm, DN 50</t>
  </si>
  <si>
    <t>včetně tvarovek, objímek. Bez zednických výpomocí.</t>
  </si>
  <si>
    <t>721176105R00</t>
  </si>
  <si>
    <t>Potrubí HT připojovací vnější průměr D 110 mm, tloušťka stěny 2,7 mm, DN 100</t>
  </si>
  <si>
    <t>721176115R00</t>
  </si>
  <si>
    <t>Potrubí HT odpadní svislé vnější průměr D 110 mm, tloušťka stěny 2,7 mm, DN 100</t>
  </si>
  <si>
    <t>721194105R00</t>
  </si>
  <si>
    <t>Zřízení přípojek na potrubí D 50 mm, materiál ve specifikaci</t>
  </si>
  <si>
    <t>vyvedení a upevnění odpadních výpustek,</t>
  </si>
  <si>
    <t>721194109R00</t>
  </si>
  <si>
    <t>Zřízení přípojek na potrubí D 110  mm, materiál ve specifikaci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</si>
  <si>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</si>
  <si>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</si>
  <si>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</si>
  <si>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722172731R00</t>
  </si>
  <si>
    <t>Potrubí z plastických hmot polypropylenové potrubí PP-R, D 20 mm, s 3,4 mm, PN 20, polyfúzně svařované, bez zednických výpomocí</t>
  </si>
  <si>
    <t>včetně tvarovek, bez zednických výpomocí</t>
  </si>
  <si>
    <t>722172732R00</t>
  </si>
  <si>
    <t>Potrubí z plastických hmot polypropylenové potrubí PP-R, D 25 mm, s 4,2 mm, PN 20, polyfúzně svařované, bez zednických výpomocí</t>
  </si>
  <si>
    <t>722172733R00</t>
  </si>
  <si>
    <t>Potrubí z plastických hmot polypropylenové potrubí PP-R, D 32 mm, s 5,4 mm, PN 20, polyfúzně svařované, bez zednických výpomocí</t>
  </si>
  <si>
    <t>722181213RT7</t>
  </si>
  <si>
    <t>Izolace vodovodního potrubí návleková z trubic z pěnového polyetylenu, tloušťka stěny 13 mm, d 22 mm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</si>
  <si>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</si>
  <si>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</si>
  <si>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</si>
  <si>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</si>
  <si>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722190401R00</t>
  </si>
  <si>
    <t>Vyvedení a upevnění výpustek DN 15</t>
  </si>
  <si>
    <t>722237131R00</t>
  </si>
  <si>
    <t>Kohout kulový s vypouštěním, mosazný, vnitřní-vnitřní závit, DN 15, PN 42, včetně dodávky materiálu</t>
  </si>
  <si>
    <t>722190901R00</t>
  </si>
  <si>
    <t>Uzavření nebo otevření vodovodního potrubí při opravě</t>
  </si>
  <si>
    <t>včetně vypuštění a napuštění,</t>
  </si>
  <si>
    <t>722237122R00</t>
  </si>
  <si>
    <t>Kohout kulový, mosazný, vnitřní-vnitřní závit, DN 20, PN 42, včetně dodávky materiálu</t>
  </si>
  <si>
    <t>722237662R00</t>
  </si>
  <si>
    <t>Klapka vodovodní, zpětná, vodorovná, mosazná, vnitřní-vnitřní závit, DN 20, PN 16, včetně dodávky materiálu</t>
  </si>
  <si>
    <t>722269111R00</t>
  </si>
  <si>
    <t>Montáž vodoměru závitového jdnovtokového suchoběžného , G 1/2"</t>
  </si>
  <si>
    <t>722280106R00</t>
  </si>
  <si>
    <t>Tlakové zkoušky vodovodního potrubí do DN 32</t>
  </si>
  <si>
    <t>998722103R00</t>
  </si>
  <si>
    <t>Přesun hmot pro vnitřní vodovod v objektech výšky do 24 m</t>
  </si>
  <si>
    <t>725860180RT1</t>
  </si>
  <si>
    <t>Zápachová uzávěrka (sifon) pro zařizovací předměty D 40/50 mm; podomítková, pro pračky/myčky; PE; příslušenství přip. koleno, krycí deska nerez, montážní kryt, včetně dodávky materiálu</t>
  </si>
  <si>
    <t>725119306R00</t>
  </si>
  <si>
    <t>Klozetové mísy montáž  závěsné</t>
  </si>
  <si>
    <t>soubor</t>
  </si>
  <si>
    <t>725219401R00</t>
  </si>
  <si>
    <t>Umyvadlo montáž na šrouby do zdiva</t>
  </si>
  <si>
    <t>725249102R00</t>
  </si>
  <si>
    <t>Montáž sprchové mísy a vaničky sprchových mís a vaniček</t>
  </si>
  <si>
    <t>725249103R00</t>
  </si>
  <si>
    <t xml:space="preserve">Montáž sprchového koutu  </t>
  </si>
  <si>
    <t>725814101R00</t>
  </si>
  <si>
    <t>Ventil  rohový, mosazný, s filtrem, bez matky, DN 15 x DN 10, včetně dodávky materiálu</t>
  </si>
  <si>
    <t>725814122R00</t>
  </si>
  <si>
    <t>Ventil  pračkový, mosazný, se zpětnou klapkou, DN 15 x DN 20, včetně dodávky materiálu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</si>
  <si>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</si>
  <si>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</si>
  <si>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</si>
  <si>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</si>
  <si>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</si>
  <si>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</si>
  <si>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725980122R00</t>
  </si>
  <si>
    <t>Dvířka z plastu, 200 x 300 mm, včetně dodávky materiálu</t>
  </si>
  <si>
    <t>55145001R</t>
  </si>
  <si>
    <t>baterie umyvadlová směšovací; stojánková; ovládání pákové; povrch chrom; v. výtoku 53 mm</t>
  </si>
  <si>
    <t>55145009R</t>
  </si>
  <si>
    <t>baterie sprchová nástěnná; rozteč 150 mm; ovládání pákové; povrch chrom; příslušenství sprchová tyč</t>
  </si>
  <si>
    <t>55145352R</t>
  </si>
  <si>
    <t>kombinace sprchová držák pevný; ruční sprcha d 68 mm; hadice 150 cm; povrch chrom</t>
  </si>
  <si>
    <t>551674068R</t>
  </si>
  <si>
    <t>sedátko klozetové s poklopem; plast; antibakteriální; bílé; úchyty ocelové</t>
  </si>
  <si>
    <t>55428020R</t>
  </si>
  <si>
    <t>kout sprchový v = 2 050 mm; instalační rozměr 775 až 800 mm; čtvercový; vstup rohový; š. vstupu 420 mm; výplň bezpečnostní sklo; transparentní čirá; profily stříbro</t>
  </si>
  <si>
    <t>642938001R</t>
  </si>
  <si>
    <t>vanička sprchová čtvercová; l = 800,0 mm; š = 800 mm; hl = 60 mm; průměr odpadu 90 mm; diturvit; bílá; umístění při stěně, v rohu</t>
  </si>
  <si>
    <t>642153261R</t>
  </si>
  <si>
    <t>umyvadlo š = 500 mm; hl. 410 mm; diturvit; s otvorem pro baterii; uprostřed; bílé</t>
  </si>
  <si>
    <t>64221373R</t>
  </si>
  <si>
    <t>umývátko š = 400 mm; hl. 310 mm; diturvit; s otvorem pro baterii; vlevo; bílá</t>
  </si>
  <si>
    <t>64240062R</t>
  </si>
  <si>
    <t>mísa klozetová diturvit závěsná; h = 360 mm; š = 360 mm; hl. 530 mm; splach. hluboké; sedátko s poklopem; bílá</t>
  </si>
  <si>
    <t>998725103R00</t>
  </si>
  <si>
    <t>Přesun hmot pro zařizovací předměty v objektech výšky do 24 m</t>
  </si>
  <si>
    <t>725110811R00</t>
  </si>
  <si>
    <t>Demontáž klozetů splachovacích</t>
  </si>
  <si>
    <t>725210821R00</t>
  </si>
  <si>
    <t>Demontáž umyvadel umyvadel bez výtokových armatur</t>
  </si>
  <si>
    <t>725220851R00</t>
  </si>
  <si>
    <t>Demontáž van včetně obezdívky</t>
  </si>
  <si>
    <t>725240812R00</t>
  </si>
  <si>
    <t>Demontáž sprchových kabin a mís mís bez výtokových armatur</t>
  </si>
  <si>
    <t>725240811R00</t>
  </si>
  <si>
    <t>Demontáž sprchových kabin a mís kabin bez výtokových armatur</t>
  </si>
  <si>
    <t>725310821R00</t>
  </si>
  <si>
    <t>Demontáž dřezů jednodílných na konzolách</t>
  </si>
  <si>
    <t>bez výtokových armatur,</t>
  </si>
  <si>
    <t>725320821R00</t>
  </si>
  <si>
    <t>Demontáž dřezů dvojitých na konzolách</t>
  </si>
  <si>
    <t>725810811R00</t>
  </si>
  <si>
    <t>Demontáž výtokových ventilů nástěnných</t>
  </si>
  <si>
    <t>725820801R00</t>
  </si>
  <si>
    <t>Demontáž baterií nástěnných do G 3/4"</t>
  </si>
  <si>
    <t>725590814R00</t>
  </si>
  <si>
    <t>Vnitrostaveništní  přemístění vybouraných hmot svislé, v objektech výšky přes 24 do 36 m</t>
  </si>
  <si>
    <t>vodorovně do 100 m,</t>
  </si>
  <si>
    <t>3581</t>
  </si>
  <si>
    <t>demontáž odpadní výpustky</t>
  </si>
  <si>
    <t>84574</t>
  </si>
  <si>
    <t>demontáž revizních dvířek 300x400, plastových</t>
  </si>
  <si>
    <t>726211123R00</t>
  </si>
  <si>
    <t>Klozet montážní prvek pro zavěšené WC s nádržkou, pro instalaci s mokrými procesy do masivních zděných konstrukcí nebo pro předstěnovou instalaci s předezděním, bez soupravy na tlumení hluku, bez ovladacího tlačitka, ovládání zepředu, stavební výška 108 cm, včetně dodávky materiálu</t>
  </si>
  <si>
    <t>551070101R</t>
  </si>
  <si>
    <t>tlačítko ovládací plastové; ovládací síla do 20,0 N; dvoučinné mechanické splachování 3 l/6 l; 247x165x17,5 mm; barva bílá</t>
  </si>
  <si>
    <t>998726123R00</t>
  </si>
  <si>
    <t>Přesun hmot pro předstěnové systémy v objektech výšky do 24 m</t>
  </si>
  <si>
    <t>734255115R00</t>
  </si>
  <si>
    <t>Ventil pojistný závitový 6,0 bar, mosazný, DN 15, vnitřní-vnitřní závit, včetně dodávky materiálu</t>
  </si>
  <si>
    <t>5512100041R</t>
  </si>
  <si>
    <t>regulátor tlaku vody PN 16; DN 20; rozsah teplot 0 až 40 °C; 1,0 až 6,0 bar</t>
  </si>
  <si>
    <t>612403385R00</t>
  </si>
  <si>
    <t>Hrubá výplň rýh ve stěnách, jakoukoliv maltou maltou ze suchých směsí_x000D_
 100 x 50 mm</t>
  </si>
  <si>
    <t>904      R02</t>
  </si>
  <si>
    <t>Hzs-zkousky v ramci montaz.praci, Topná zkouška</t>
  </si>
  <si>
    <t>h</t>
  </si>
  <si>
    <t>Prav.M</t>
  </si>
  <si>
    <t>HZS</t>
  </si>
  <si>
    <t>POL10_</t>
  </si>
  <si>
    <t>971033341R00</t>
  </si>
  <si>
    <t>Vybourání otvorů ve zdivu cihelném z jakýchkoliv cihel pálených_x000D_
 na jakoukoliv maltu vápenou nebo vápenocementovou, plochy do 0,09 m2, tloušťky do 300 mm</t>
  </si>
  <si>
    <t>974031143R00</t>
  </si>
  <si>
    <t>Vysekání rýh v jakémkoliv zdivu cihelném v ploše_x000D_
 do hloubky 70 mm, šířky do 100 mm</t>
  </si>
  <si>
    <t>974031121R00</t>
  </si>
  <si>
    <t>Vysekání rýh v jakémkoliv zdivu cihelném v ploše_x000D_
 do hloubky 30 mm, šířky do 30 mm</t>
  </si>
  <si>
    <t>979011211R00</t>
  </si>
  <si>
    <t>Svislá doprava suti a vybouraných hmot nošením za prvé podlaží nad základním podlažím</t>
  </si>
  <si>
    <t>979011219R00</t>
  </si>
  <si>
    <t>Svislá doprava suti a vybouraných hmot nošením příplatek zakaždé další podlaží nad prvním základním podlažím</t>
  </si>
  <si>
    <t>999281151R00</t>
  </si>
  <si>
    <t>Přesun hmot pro opravy a údržbu objektů pro opravy a údržbu dosavadních objektů včetně vnějších plášťů_x000D_
 výšky do 25 m, nošením</t>
  </si>
  <si>
    <t>283771007R</t>
  </si>
  <si>
    <t>pouzdro potrubní tvarovatelné; pěnový polyetylén; vnitřní průměr 15,0 mm; tl. izolace 13,0 mm; provozní teplota  -65 až 90 °C; tepelná vodivost (10°C) 0,0380 W/mK</t>
  </si>
  <si>
    <t>283771020R</t>
  </si>
  <si>
    <t>pouzdro potrubní tvarovatelné; pěnový polyetylén; vnitřní průměr 18,0 mm; tl. izolace 13,0 mm; provozní teplota  -65 až 90 °C; tepelná vodivost (10°C) 0,0380 W/mK</t>
  </si>
  <si>
    <t>28377135R</t>
  </si>
  <si>
    <t>páska spojovací PVC; samolepicí; jednostranně; tl. 0,19 mm; š = 38,0 mm; l = 20 m</t>
  </si>
  <si>
    <t>28377130R</t>
  </si>
  <si>
    <t>spona na potrubní pouzdro; plastová; tl = 1,00 mm; š = 4,9 mm; l = 32 mm; šedá</t>
  </si>
  <si>
    <t>722182011RT1</t>
  </si>
  <si>
    <t>Montáž tepelné izolace potrubí lepicí páska, sponky, do DN 25</t>
  </si>
  <si>
    <t>998713103R00</t>
  </si>
  <si>
    <t>Přesun hmot pro izolace tepelné v objektech výšky do 24 m</t>
  </si>
  <si>
    <t>800-713</t>
  </si>
  <si>
    <t>48417407W</t>
  </si>
  <si>
    <t>el. kotel, zás. TV, specifikace dle PD, D+M, vč. propojení</t>
  </si>
  <si>
    <t>RT50 731</t>
  </si>
  <si>
    <t>ovládací modul řízený vnější/interiérovou teplotou, s časovým programem, pro vytápění a ohřev vody</t>
  </si>
  <si>
    <t>731200825R00</t>
  </si>
  <si>
    <t>Demontáž kotlů ocelových na kapalná a plynná paliva o výkonu přes 25 do 40 kW</t>
  </si>
  <si>
    <t>731890802R00</t>
  </si>
  <si>
    <t>Vnitrostaveništní přemístění demontovaných hmot umístěných ve výšce (hloubce) přes 6 do 12 m</t>
  </si>
  <si>
    <t>kotelen vodorovně 100 m, umístěných ve výšce (hloubce)</t>
  </si>
  <si>
    <t>998731102R00</t>
  </si>
  <si>
    <t>Přesun hmot pro kotelny umístěné ve výšce (hloubce) do 12 m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</si>
  <si>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</si>
  <si>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</si>
  <si>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</si>
  <si>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</si>
  <si>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733190106R00</t>
  </si>
  <si>
    <t>Tlakové zkoušky potrubí ocelových závitových, plastových, měděných do DN 32</t>
  </si>
  <si>
    <t>998733103R00</t>
  </si>
  <si>
    <t>Přesun hmot pro rozvody potrubí v objektech výšky do 24 m</t>
  </si>
  <si>
    <t>733120815R00</t>
  </si>
  <si>
    <t>Demontáž potrubí z ocelových trubek hladkých do D 38</t>
  </si>
  <si>
    <t>734245423R00</t>
  </si>
  <si>
    <t>Klapka zpětná, mosazná, DN 25, PN 16, vnitřní-vnitřní závit, včetně dodávky materiálu</t>
  </si>
  <si>
    <t>734266426R00</t>
  </si>
  <si>
    <t>Šroubení pro radiátory typu VK dvoutrubkový systém s vypouštěním, rohové, bronzové, DN EK 20x15, PN 10, včetně dodávky materiálu</t>
  </si>
  <si>
    <t>734266446R00</t>
  </si>
  <si>
    <t>Šroubení pro radiátory typu VK dvoutrubkový systém s integrovaným termostatickým ventilem, rohové, bronzové, DN EK 20x15, PN 10, včetně dodávky materiálu</t>
  </si>
  <si>
    <t>R32</t>
  </si>
  <si>
    <t>2. ventil pro žebřík</t>
  </si>
  <si>
    <t>734266772R00</t>
  </si>
  <si>
    <t>Šroubení svěrné pro měděné potrubí, mosazné, D 16 x EK, PN 10, včetně dodávky materiálu</t>
  </si>
  <si>
    <t>734291113R00</t>
  </si>
  <si>
    <t>Kohout kulový, napouštěcí a vypouštěcí, mosazný, DN 15, PN 10, včetně dodávky materiálu</t>
  </si>
  <si>
    <t>734295213R00</t>
  </si>
  <si>
    <t>Filtr mosazný, DN 25, PN 20, vnitřní-vnitřní závit, včetně dodávky materiálu</t>
  </si>
  <si>
    <t>55137306.AR</t>
  </si>
  <si>
    <t>hlavice termostatická teplota prostoru 6 až 28 °C; ovládání ruční; provedení kapalinová</t>
  </si>
  <si>
    <t>734439101R00</t>
  </si>
  <si>
    <t>Montáž termostatu rtuťového spínače prostorového 0 - 40°, bez dodávky materiálu</t>
  </si>
  <si>
    <t>998734103R00</t>
  </si>
  <si>
    <t>Přesun hmot pro armatury v objektech výšky do 4 m</t>
  </si>
  <si>
    <t>735000912R00</t>
  </si>
  <si>
    <t>Regulace otopného systému při opravách vyregulování dvojregulačních ventilů a kohoutů s termostatickým ovládáním</t>
  </si>
  <si>
    <t>735156930R00</t>
  </si>
  <si>
    <t>Otopná tělesa panelová doplňkové práce tlakové zkoušky , těles třířadých</t>
  </si>
  <si>
    <t>735159111R00</t>
  </si>
  <si>
    <t>Otopná tělesa panelová montáž bez ohledu na počet desek, délky do 1600 mm, bez dodávky materiálu</t>
  </si>
  <si>
    <t>735179110R00</t>
  </si>
  <si>
    <t>Otopná tělesa koupelnová montáž_x000D_
 topných žebříků, bez dodávky materiálu</t>
  </si>
  <si>
    <t>48457339R</t>
  </si>
  <si>
    <t>těleso otopné deskové ocelové; čelní deska profilovaná; v = 600 mm; l = 1 600 mm; hloubka tělesa 155 mm; způsob připojení boční levé nebo pravé; počet desek 3; počet přídavných přestupných ploch 3; připojovací rozteč 546 mm; tepel.výkon 3 850 W</t>
  </si>
  <si>
    <t>48451696R</t>
  </si>
  <si>
    <t>těleso otopné trubkové koupelnové, nástěnné; zapojení do centr.otopné soustavy nebo i jako elektr.radiátor nebo jejich kombinace; mat. ocelové profily 35x41mm,ocel.trubky pr.26; v = 1 180 mm; l = 600 mm; šířka 35 mm; výkon 638 W; povrch barva bílá; rovné; počet trubek 22; umístit na zeď</t>
  </si>
  <si>
    <t>998735103R00</t>
  </si>
  <si>
    <t>Přesun hmot pro otopná tělesa v objektech výšky do 24 m</t>
  </si>
  <si>
    <t>R36</t>
  </si>
  <si>
    <t>vypuštění a napuštění soustavy</t>
  </si>
  <si>
    <t>735411812R00</t>
  </si>
  <si>
    <t>Demontáž konvektorů stavební délky přes 700 do1600 mm</t>
  </si>
  <si>
    <t>210802333RT1</t>
  </si>
  <si>
    <t>Montáž šňůry CYSY, 2 x 1,50 mm2, pevně uložené, včetně dodávky šňůry</t>
  </si>
  <si>
    <t>POL1_9</t>
  </si>
  <si>
    <t>360410019R00</t>
  </si>
  <si>
    <t>Mtz snimace teploty jedn. 112 12</t>
  </si>
  <si>
    <t>34195R</t>
  </si>
  <si>
    <t>materiál pro elektroinstalaci</t>
  </si>
  <si>
    <t>sada</t>
  </si>
  <si>
    <t>RSET</t>
  </si>
  <si>
    <t>Sestava regulátoru a kabelového venkovního čidla</t>
  </si>
  <si>
    <t>612403380R00</t>
  </si>
  <si>
    <t>Hrubá výplň rýh ve stěnách, jakoukoliv maltou maltou ze suchých směsí_x000D_
 30 x 30 mm</t>
  </si>
  <si>
    <t>612403381R00</t>
  </si>
  <si>
    <t>Hrubá výplň rýh ve stěnách, jakoukoliv maltou maltou ze suchých směsí_x000D_
 50 x 30 mm</t>
  </si>
  <si>
    <t>611403380R00</t>
  </si>
  <si>
    <t>Hrubé zaplnění rýh ve stropech maltou ze suchých směsí 30 x 30 mm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</si>
  <si>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</si>
  <si>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</si>
  <si>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</si>
  <si>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905      R02</t>
  </si>
  <si>
    <t>Hzs-revize provoz.souboru a st.obj., Uprava stavajiciho rozvadece</t>
  </si>
  <si>
    <t>973031345R00</t>
  </si>
  <si>
    <t>Vysekání v cihelném zdivu výklenků a kapes kapes na jakoukoliv maltu vápennou nebo vápenocementovou, plochy do 0,25 m2, hloubky do 300 mm</t>
  </si>
  <si>
    <t>971033141R00</t>
  </si>
  <si>
    <t>Vybourání otvorů ve zdivu cihelném z jakýchkoliv cihel pálených_x000D_
 na jakoukoliv maltu vápenou nebo vápenocementovou, průměr profilu do 60 mm, tloušťky do 300 mm</t>
  </si>
  <si>
    <t>973031616R00</t>
  </si>
  <si>
    <t>Vysekání v cihelném zdivu výklenků a kapes kapes pro špalíky a krabice_x000D_
 na jakoukoliv maltu vápennou nebo vápenocementovou, velilkosti do 100x100x50 mm</t>
  </si>
  <si>
    <t>974082172R00</t>
  </si>
  <si>
    <t>Vysekání rýh pro vodiče v omítce stropů z jakékoliv  malty vápenné nebo vápenocementové, šířky do 30 mm</t>
  </si>
  <si>
    <t>včetně pomocného lešení o výšce podlahy do 1900 mm a pro zatížení do 1,5 kPa  (150 kg/m2),</t>
  </si>
  <si>
    <t>974082173R00</t>
  </si>
  <si>
    <t>Vysekání rýh pro vodiče v omítce stropů z jakékoliv  malty vápenné nebo vápenocementové, šířky do 50 mm</t>
  </si>
  <si>
    <t>974082112R00</t>
  </si>
  <si>
    <t>Vysekání rýh pro vodiče v omítce stěn_x000D_
 z jakékoliv malty vápenné nebo vápenocementové, šířky do 30 mm</t>
  </si>
  <si>
    <t>Pol__0014</t>
  </si>
  <si>
    <t>úpravy v rozvaděči RE pro elektroměr + HDO</t>
  </si>
  <si>
    <t>Pol__0015</t>
  </si>
  <si>
    <t>přidání jističe 40A B/3 v rozvaděči RE</t>
  </si>
  <si>
    <t>210-010</t>
  </si>
  <si>
    <t>Bytový rozvaděč RB, kompletní dodávka vč. výzbroje, proudový chránič, jističe, D+M</t>
  </si>
  <si>
    <t>R1256</t>
  </si>
  <si>
    <t>rozvaděč SLP -  design jako RB</t>
  </si>
  <si>
    <t>210010321R00</t>
  </si>
  <si>
    <t xml:space="preserve">Montáž krabice plastové univerzální, kruhové,  ,  ,  , do zdiva, se zapojením,  </t>
  </si>
  <si>
    <t>210110041RT6</t>
  </si>
  <si>
    <t>Montáž spínače zapuštěného a polozapuštěného včetně zapojení, dodávky spínače, krytu a rámečku, jednopólového,  , řazení 1</t>
  </si>
  <si>
    <t>Pol__0020</t>
  </si>
  <si>
    <t>Připojovací zásuvka pro troubu, sporák, 80x80x25, 5 svorek, ochrana</t>
  </si>
  <si>
    <t>210110045RT6</t>
  </si>
  <si>
    <t>Montáž spínače zapuštěného a polozapuštěného včetně zapojení, dodávky spínače, krytu a rámečku, střídavého,  , řazení 6</t>
  </si>
  <si>
    <t>210110046RT6</t>
  </si>
  <si>
    <t>Montáž spínače zapuštěného a polozapuštěného včetně zapojení, dodávky spínače, krytu a rámečku, křížového,  , řazení 7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</si>
  <si>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</si>
  <si>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</si>
  <si>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210810053RT1</t>
  </si>
  <si>
    <t>Montáž kabelu CYKY 750 V, 4 x 10 mm2, pevně uloženého, včetně dodávky kabelu</t>
  </si>
  <si>
    <t>210810054RT1</t>
  </si>
  <si>
    <t>Montáž kabelu CYKY 750 V, 4 x 16 mm2, pevně uloženého, včetně dodávky kabelu</t>
  </si>
  <si>
    <t>210800549RT1</t>
  </si>
  <si>
    <t>Montáž vodiče H07V-U (CY), 16 mm2, uloženého pevně, včetně dodávky vodiče</t>
  </si>
  <si>
    <t>210800546RT1</t>
  </si>
  <si>
    <t>Montáž vodiče H07V-U (CY), 4 mm2, uloženého pevně, včetně dodávky vodiče</t>
  </si>
  <si>
    <t>210810045RT1</t>
  </si>
  <si>
    <t>Montáž kabelu CYKY 750 V, 3 x 1,5 mm2, pevně uloženého, včetně dodávky kabelu</t>
  </si>
  <si>
    <t>210810055RT1</t>
  </si>
  <si>
    <t>Montáž kabelu CYKY 750 V, 5 x 1,5 mm2, pevně uloženého, včetně dodávky kabelu</t>
  </si>
  <si>
    <t>210810046RT3</t>
  </si>
  <si>
    <t>Montáž kabelu CYKY 750 V, 3 x 2,5 mm2, pevně uloženého, včetně dodávky kabelu</t>
  </si>
  <si>
    <t>210810056RT1</t>
  </si>
  <si>
    <t>Montáž kabelu CYKY 750 V, 5 x 2,5 mm2, pevně uloženého, včetně dodávky kabelu</t>
  </si>
  <si>
    <t>210810041RT1</t>
  </si>
  <si>
    <t>Montáž kabelu CYKY 750 V, 2 x 1,5 mm2, pevně uloženého, včetně dodávky kabelu</t>
  </si>
  <si>
    <t>210810057RT3</t>
  </si>
  <si>
    <t>Montáž kabelu CYKY 750 V, 5 žilového, pevně uloženého, včetně dodávky kabelu CYKY 5 x 10 mm2</t>
  </si>
  <si>
    <t>210010001R00</t>
  </si>
  <si>
    <t xml:space="preserve">Montáž trubky ohebné, z PVC, uložené pod omítku, vnější průměr 16 mm,  ,  </t>
  </si>
  <si>
    <t>449861130R</t>
  </si>
  <si>
    <t>detektor hlásič multisenzorový, kombinace optického a teplotního senzoru; IP 43; T -20 až 60 °C; pr.100 x 50 mm</t>
  </si>
  <si>
    <t>210110001R00</t>
  </si>
  <si>
    <t>Montáž spínače nástěnného pro prostředí obyčejné nebo vlhké včetně zapojení, jednopólového,  , řazení 1</t>
  </si>
  <si>
    <t>220111761R00</t>
  </si>
  <si>
    <t>Svorka uzemňovací</t>
  </si>
  <si>
    <t>220-004</t>
  </si>
  <si>
    <t>Silové napojení rozvaděče SLP</t>
  </si>
  <si>
    <t>220-002</t>
  </si>
  <si>
    <t>Ovládací, návěštní a signální přístroje tlačítkový, domovní ovladač, včetně zapojení, bez signálky</t>
  </si>
  <si>
    <t>222290103R00</t>
  </si>
  <si>
    <t>Dvojzásuvka 2xRJ45 UTP kat.5e na omítku</t>
  </si>
  <si>
    <t>222730001R00</t>
  </si>
  <si>
    <t>Účastnická zásuvka TV+R+SAT koncová pod omítku</t>
  </si>
  <si>
    <t>210010323R00</t>
  </si>
  <si>
    <t xml:space="preserve">Montáž krabice plastové odbočné, čtvercové,  ,  ,  , do zdiva, se zapojením,  </t>
  </si>
  <si>
    <t>34121046R</t>
  </si>
  <si>
    <t>kabel SYKFY; sdělovací, stíněný vnitřní; pevné uložení vnitřní; Cu plná holá jádra; počet prvků 3; počet žil v prvku 2; jmen.prům.jádra 0,50 mm; teplota použití -25 až 60 °C; barva pláště šedá</t>
  </si>
  <si>
    <t>3412652210R</t>
  </si>
  <si>
    <t>kabel homologovaný koaxiální 75 Ohm; sdělovací, stíněný vnitřní; Cu plná holá jádra; počet a průřez žil 1x0,8mm, průměr přes plášť 5 mm; teplota použití -30 až 70 °C; barva pláště bílá</t>
  </si>
  <si>
    <t>371201303R</t>
  </si>
  <si>
    <t>kabel UTP Elite, Cat5E, venkovní PE+PVC, odolný proti UV záření</t>
  </si>
  <si>
    <t>222280214R00</t>
  </si>
  <si>
    <t>Kabel UTP/FTP kat.5e v trubkách</t>
  </si>
  <si>
    <t>222280221R00</t>
  </si>
  <si>
    <t>SYKFY 5x2x0.5 mm v trubkách</t>
  </si>
  <si>
    <t>222280241R00</t>
  </si>
  <si>
    <t>Koaxiální kabel v trubkách</t>
  </si>
  <si>
    <t>34571050R</t>
  </si>
  <si>
    <t>trubka ohebná, elektroinstalační; mat. PE není samozhášivý; vnější pr.= 21,2 mm; vnitřní pr.= 16,0 mm; mech.odolnost nízká; mezní hodnota zatížení 320 N/5 cm; teplot.rozsah -25 až 90 °C; stupeň hořlavosti A1; použití: pro přímé zalévání při monolitické betonáži nebo pod omítku</t>
  </si>
  <si>
    <t>220711301R00</t>
  </si>
  <si>
    <t>Montáž detektoru</t>
  </si>
  <si>
    <t>220-001</t>
  </si>
  <si>
    <t>Autonomní požární detektor s akust.signalizací</t>
  </si>
  <si>
    <t>38226867D</t>
  </si>
  <si>
    <t>Telefon domácí provedení</t>
  </si>
  <si>
    <t>222323301R00</t>
  </si>
  <si>
    <t>Domácí telefon digitální, na úchyt.body</t>
  </si>
  <si>
    <t>32679R</t>
  </si>
  <si>
    <t>svítidlo - objímka s LED žárovkou, D+M</t>
  </si>
  <si>
    <t>32659R</t>
  </si>
  <si>
    <t>dveřní zvonek D+M</t>
  </si>
  <si>
    <t>R36593</t>
  </si>
  <si>
    <t>zásuvky</t>
  </si>
  <si>
    <t>R36594</t>
  </si>
  <si>
    <t>vypínače</t>
  </si>
  <si>
    <t>R36595</t>
  </si>
  <si>
    <t>pojistky</t>
  </si>
  <si>
    <t>R36596</t>
  </si>
  <si>
    <t>telefon</t>
  </si>
  <si>
    <t>R36597</t>
  </si>
  <si>
    <t>zvonek</t>
  </si>
  <si>
    <t>650801113R00</t>
  </si>
  <si>
    <t>Demontáž svítidla stropního přisazeného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</si>
</sst>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qQI0XE6krCI1ISdsTZK+oFpGKSQ7TpOYwKdxKPcOCj93/zbK8bvDBH6bAsIqaSY4sfC7H4ZApTQuIfpKzllFtA==" saltValue="utA+RUmMcz+rNByflbJL5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6"/>
  <sheetViews>
    <sheetView showGridLines="0" tabSelected="1" topLeftCell="B13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SUMIF(F54:F82,A16,I54:I82)+SUMIF(F54:F82,"PSU",I54:I82)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SUMIF(F54:F82,A17,I54:I82)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SUMIF(F54:F82,A18,I54:I82)</f>
        <v>0</v>
      </c>
      <c r="J18" s="85"/>
    </row>
    <row r="19" spans="1:10" ht="23.25" customHeight="1" x14ac:dyDescent="0.2">
      <c r="A19" s="197" t="s">
        <v>119</v>
      </c>
      <c r="B19" s="38" t="s">
        <v>27</v>
      </c>
      <c r="C19" s="62"/>
      <c r="D19" s="63"/>
      <c r="E19" s="83"/>
      <c r="F19" s="84"/>
      <c r="G19" s="83"/>
      <c r="H19" s="84"/>
      <c r="I19" s="83">
        <f>SUMIF(F54:F82,A19,I54:I82)</f>
        <v>0</v>
      </c>
      <c r="J19" s="85"/>
    </row>
    <row r="20" spans="1:10" ht="23.25" customHeight="1" x14ac:dyDescent="0.2">
      <c r="A20" s="197" t="s">
        <v>120</v>
      </c>
      <c r="B20" s="38" t="s">
        <v>28</v>
      </c>
      <c r="C20" s="62"/>
      <c r="D20" s="63"/>
      <c r="E20" s="83"/>
      <c r="F20" s="84"/>
      <c r="G20" s="83"/>
      <c r="H20" s="84"/>
      <c r="I20" s="83">
        <f>SUMIF(F54:F82,A20,I54:I82)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'03 03_00 Pol'!AE11+'03 03_01 Pol'!AE169+'03 03_02 Pol'!AE114+'03 03_03 Pol'!AE82+'03 1 Pol'!AE88</f>
        <v>0</v>
      </c>
      <c r="G39" s="149">
        <f>'03 03_00 Pol'!AF11+'03 03_01 Pol'!AF169+'03 03_02 Pol'!AF114+'03 03_03 Pol'!AF82+'03 1 Pol'!AF88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'03 03_00 Pol'!AE11+'03 03_01 Pol'!AE169+'03 03_02 Pol'!AE114+'03 03_03 Pol'!AE82+'03 1 Pol'!AE88</f>
        <v>0</v>
      </c>
      <c r="G41" s="156">
        <f>'03 03_00 Pol'!AF11+'03 03_01 Pol'!AF169+'03 03_02 Pol'!AF114+'03 03_03 Pol'!AF82+'03 1 Pol'!AF88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50</v>
      </c>
      <c r="D42" s="147"/>
      <c r="E42" s="147"/>
      <c r="F42" s="160">
        <f>'03 03_00 Pol'!AE11</f>
        <v>0</v>
      </c>
      <c r="G42" s="150">
        <f>'03 03_00 Pol'!AF11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51</v>
      </c>
      <c r="C43" s="147" t="s">
        <v>52</v>
      </c>
      <c r="D43" s="147"/>
      <c r="E43" s="147"/>
      <c r="F43" s="160">
        <f>'03 03_01 Pol'!AE169</f>
        <v>0</v>
      </c>
      <c r="G43" s="150">
        <f>'03 03_01 Pol'!AF169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53</v>
      </c>
      <c r="C44" s="147" t="s">
        <v>54</v>
      </c>
      <c r="D44" s="147"/>
      <c r="E44" s="147"/>
      <c r="F44" s="160">
        <f>'03 03_02 Pol'!AE114</f>
        <v>0</v>
      </c>
      <c r="G44" s="150">
        <f>'03 03_02 Pol'!AF114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55</v>
      </c>
      <c r="C45" s="147" t="s">
        <v>56</v>
      </c>
      <c r="D45" s="147"/>
      <c r="E45" s="147"/>
      <c r="F45" s="160">
        <f>'03 03_03 Pol'!AE82</f>
        <v>0</v>
      </c>
      <c r="G45" s="150">
        <f>'03 03_03 Pol'!AF82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57</v>
      </c>
      <c r="C46" s="147" t="s">
        <v>58</v>
      </c>
      <c r="D46" s="147"/>
      <c r="E46" s="147"/>
      <c r="F46" s="160">
        <f>'03 1 Pol'!AE88</f>
        <v>0</v>
      </c>
      <c r="G46" s="150">
        <f>'03 1 Pol'!AF88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/>
      <c r="B47" s="161" t="s">
        <v>59</v>
      </c>
      <c r="C47" s="162"/>
      <c r="D47" s="162"/>
      <c r="E47" s="162"/>
      <c r="F47" s="163">
        <f>SUMIF(A39:A46,"=1",F39:F46)</f>
        <v>0</v>
      </c>
      <c r="G47" s="164">
        <f>SUMIF(A39:A46,"=1",G39:G46)</f>
        <v>0</v>
      </c>
      <c r="H47" s="164">
        <f>SUMIF(A39:A46,"=1",H39:H46)</f>
        <v>0</v>
      </c>
      <c r="I47" s="165">
        <f>SUMIF(A39:A46,"=1",I39:I46)</f>
        <v>0</v>
      </c>
      <c r="J47" s="166">
        <f>SUMIF(A39:A46,"=1",J39:J46)</f>
        <v>0</v>
      </c>
    </row>
    <row r="51" spans="1:10" ht="15.75" x14ac:dyDescent="0.25">
      <c r="B51" s="177" t="s">
        <v>61</v>
      </c>
    </row>
    <row r="53" spans="1:10" ht="25.5" customHeight="1" x14ac:dyDescent="0.2">
      <c r="A53" s="179"/>
      <c r="B53" s="182" t="s">
        <v>17</v>
      </c>
      <c r="C53" s="182" t="s">
        <v>5</v>
      </c>
      <c r="D53" s="183"/>
      <c r="E53" s="183"/>
      <c r="F53" s="184" t="s">
        <v>62</v>
      </c>
      <c r="G53" s="184"/>
      <c r="H53" s="184"/>
      <c r="I53" s="184" t="s">
        <v>29</v>
      </c>
      <c r="J53" s="184" t="s">
        <v>0</v>
      </c>
    </row>
    <row r="54" spans="1:10" ht="36.75" customHeight="1" x14ac:dyDescent="0.2">
      <c r="A54" s="180"/>
      <c r="B54" s="185" t="s">
        <v>63</v>
      </c>
      <c r="C54" s="186" t="s">
        <v>64</v>
      </c>
      <c r="D54" s="187"/>
      <c r="E54" s="187"/>
      <c r="F54" s="193" t="s">
        <v>24</v>
      </c>
      <c r="G54" s="194"/>
      <c r="H54" s="194"/>
      <c r="I54" s="194">
        <f>'03 03_01 Pol'!G8</f>
        <v>0</v>
      </c>
      <c r="J54" s="191" t="str">
        <f>IF(I83=0,"",I54/I83*100)</f>
        <v/>
      </c>
    </row>
    <row r="55" spans="1:10" ht="36.75" customHeight="1" x14ac:dyDescent="0.2">
      <c r="A55" s="180"/>
      <c r="B55" s="185" t="s">
        <v>65</v>
      </c>
      <c r="C55" s="186" t="s">
        <v>66</v>
      </c>
      <c r="D55" s="187"/>
      <c r="E55" s="187"/>
      <c r="F55" s="193" t="s">
        <v>24</v>
      </c>
      <c r="G55" s="194"/>
      <c r="H55" s="194"/>
      <c r="I55" s="194">
        <f>'03 03_01 Pol'!G21</f>
        <v>0</v>
      </c>
      <c r="J55" s="191" t="str">
        <f>IF(I83=0,"",I55/I83*100)</f>
        <v/>
      </c>
    </row>
    <row r="56" spans="1:10" ht="36.75" customHeight="1" x14ac:dyDescent="0.2">
      <c r="A56" s="180"/>
      <c r="B56" s="185" t="s">
        <v>67</v>
      </c>
      <c r="C56" s="186" t="s">
        <v>68</v>
      </c>
      <c r="D56" s="187"/>
      <c r="E56" s="187"/>
      <c r="F56" s="193" t="s">
        <v>24</v>
      </c>
      <c r="G56" s="194"/>
      <c r="H56" s="194"/>
      <c r="I56" s="194">
        <f>'03 03_02 Pol'!G8+'03 03_03 Pol'!G8+'03 1 Pol'!G8</f>
        <v>0</v>
      </c>
      <c r="J56" s="191" t="str">
        <f>IF(I83=0,"",I56/I83*100)</f>
        <v/>
      </c>
    </row>
    <row r="57" spans="1:10" ht="36.75" customHeight="1" x14ac:dyDescent="0.2">
      <c r="A57" s="180"/>
      <c r="B57" s="185" t="s">
        <v>69</v>
      </c>
      <c r="C57" s="186" t="s">
        <v>70</v>
      </c>
      <c r="D57" s="187"/>
      <c r="E57" s="187"/>
      <c r="F57" s="193" t="s">
        <v>24</v>
      </c>
      <c r="G57" s="194"/>
      <c r="H57" s="194"/>
      <c r="I57" s="194">
        <f>'03 03_01 Pol'!G37</f>
        <v>0</v>
      </c>
      <c r="J57" s="191" t="str">
        <f>IF(I83=0,"",I57/I83*100)</f>
        <v/>
      </c>
    </row>
    <row r="58" spans="1:10" ht="36.75" customHeight="1" x14ac:dyDescent="0.2">
      <c r="A58" s="180"/>
      <c r="B58" s="185" t="s">
        <v>71</v>
      </c>
      <c r="C58" s="186" t="s">
        <v>72</v>
      </c>
      <c r="D58" s="187"/>
      <c r="E58" s="187"/>
      <c r="F58" s="193" t="s">
        <v>24</v>
      </c>
      <c r="G58" s="194"/>
      <c r="H58" s="194"/>
      <c r="I58" s="194">
        <f>'03 03_03 Pol'!G12+'03 1 Pol'!G17</f>
        <v>0</v>
      </c>
      <c r="J58" s="191" t="str">
        <f>IF(I83=0,"",I58/I83*100)</f>
        <v/>
      </c>
    </row>
    <row r="59" spans="1:10" ht="36.75" customHeight="1" x14ac:dyDescent="0.2">
      <c r="A59" s="180"/>
      <c r="B59" s="185" t="s">
        <v>73</v>
      </c>
      <c r="C59" s="186" t="s">
        <v>74</v>
      </c>
      <c r="D59" s="187"/>
      <c r="E59" s="187"/>
      <c r="F59" s="193" t="s">
        <v>24</v>
      </c>
      <c r="G59" s="194"/>
      <c r="H59" s="194"/>
      <c r="I59" s="194">
        <f>'03 03_02 Pol'!G14+'03 03_03 Pol'!G14+'03 1 Pol'!G19</f>
        <v>0</v>
      </c>
      <c r="J59" s="191" t="str">
        <f>IF(I83=0,"",I59/I83*100)</f>
        <v/>
      </c>
    </row>
    <row r="60" spans="1:10" ht="36.75" customHeight="1" x14ac:dyDescent="0.2">
      <c r="A60" s="180"/>
      <c r="B60" s="185" t="s">
        <v>75</v>
      </c>
      <c r="C60" s="186" t="s">
        <v>76</v>
      </c>
      <c r="D60" s="187"/>
      <c r="E60" s="187"/>
      <c r="F60" s="193" t="s">
        <v>24</v>
      </c>
      <c r="G60" s="194"/>
      <c r="H60" s="194"/>
      <c r="I60" s="194">
        <f>'03 03_01 Pol'!G75+'03 03_02 Pol'!G30+'03 03_03 Pol'!G28+'03 1 Pol'!G30</f>
        <v>0</v>
      </c>
      <c r="J60" s="191" t="str">
        <f>IF(I83=0,"",I60/I83*100)</f>
        <v/>
      </c>
    </row>
    <row r="61" spans="1:10" ht="36.75" customHeight="1" x14ac:dyDescent="0.2">
      <c r="A61" s="180"/>
      <c r="B61" s="185" t="s">
        <v>77</v>
      </c>
      <c r="C61" s="186" t="s">
        <v>78</v>
      </c>
      <c r="D61" s="187"/>
      <c r="E61" s="187"/>
      <c r="F61" s="193" t="s">
        <v>25</v>
      </c>
      <c r="G61" s="194"/>
      <c r="H61" s="194"/>
      <c r="I61" s="194">
        <f>'03 03_01 Pol'!G78</f>
        <v>0</v>
      </c>
      <c r="J61" s="191" t="str">
        <f>IF(I83=0,"",I61/I83*100)</f>
        <v/>
      </c>
    </row>
    <row r="62" spans="1:10" ht="36.75" customHeight="1" x14ac:dyDescent="0.2">
      <c r="A62" s="180"/>
      <c r="B62" s="185" t="s">
        <v>79</v>
      </c>
      <c r="C62" s="186" t="s">
        <v>80</v>
      </c>
      <c r="D62" s="187"/>
      <c r="E62" s="187"/>
      <c r="F62" s="193" t="s">
        <v>25</v>
      </c>
      <c r="G62" s="194"/>
      <c r="H62" s="194"/>
      <c r="I62" s="194">
        <f>'03 03_03 Pol'!G31</f>
        <v>0</v>
      </c>
      <c r="J62" s="191" t="str">
        <f>IF(I83=0,"",I62/I83*100)</f>
        <v/>
      </c>
    </row>
    <row r="63" spans="1:10" ht="36.75" customHeight="1" x14ac:dyDescent="0.2">
      <c r="A63" s="180"/>
      <c r="B63" s="185" t="s">
        <v>81</v>
      </c>
      <c r="C63" s="186" t="s">
        <v>82</v>
      </c>
      <c r="D63" s="187"/>
      <c r="E63" s="187"/>
      <c r="F63" s="193" t="s">
        <v>25</v>
      </c>
      <c r="G63" s="194"/>
      <c r="H63" s="194"/>
      <c r="I63" s="194">
        <f>'03 03_02 Pol'!G33</f>
        <v>0</v>
      </c>
      <c r="J63" s="191" t="str">
        <f>IF(I83=0,"",I63/I83*100)</f>
        <v/>
      </c>
    </row>
    <row r="64" spans="1:10" ht="36.75" customHeight="1" x14ac:dyDescent="0.2">
      <c r="A64" s="180"/>
      <c r="B64" s="185" t="s">
        <v>83</v>
      </c>
      <c r="C64" s="186" t="s">
        <v>84</v>
      </c>
      <c r="D64" s="187"/>
      <c r="E64" s="187"/>
      <c r="F64" s="193" t="s">
        <v>25</v>
      </c>
      <c r="G64" s="194"/>
      <c r="H64" s="194"/>
      <c r="I64" s="194">
        <f>'03 03_02 Pol'!G47</f>
        <v>0</v>
      </c>
      <c r="J64" s="191" t="str">
        <f>IF(I83=0,"",I64/I83*100)</f>
        <v/>
      </c>
    </row>
    <row r="65" spans="1:10" ht="36.75" customHeight="1" x14ac:dyDescent="0.2">
      <c r="A65" s="180"/>
      <c r="B65" s="185" t="s">
        <v>85</v>
      </c>
      <c r="C65" s="186" t="s">
        <v>86</v>
      </c>
      <c r="D65" s="187"/>
      <c r="E65" s="187"/>
      <c r="F65" s="193" t="s">
        <v>25</v>
      </c>
      <c r="G65" s="194"/>
      <c r="H65" s="194"/>
      <c r="I65" s="194">
        <f>'03 03_02 Pol'!G67</f>
        <v>0</v>
      </c>
      <c r="J65" s="191" t="str">
        <f>IF(I83=0,"",I65/I83*100)</f>
        <v/>
      </c>
    </row>
    <row r="66" spans="1:10" ht="36.75" customHeight="1" x14ac:dyDescent="0.2">
      <c r="A66" s="180"/>
      <c r="B66" s="185" t="s">
        <v>87</v>
      </c>
      <c r="C66" s="186" t="s">
        <v>88</v>
      </c>
      <c r="D66" s="187"/>
      <c r="E66" s="187"/>
      <c r="F66" s="193" t="s">
        <v>25</v>
      </c>
      <c r="G66" s="194"/>
      <c r="H66" s="194"/>
      <c r="I66" s="194">
        <f>'03 03_02 Pol'!G105</f>
        <v>0</v>
      </c>
      <c r="J66" s="191" t="str">
        <f>IF(I83=0,"",I66/I83*100)</f>
        <v/>
      </c>
    </row>
    <row r="67" spans="1:10" ht="36.75" customHeight="1" x14ac:dyDescent="0.2">
      <c r="A67" s="180"/>
      <c r="B67" s="185" t="s">
        <v>89</v>
      </c>
      <c r="C67" s="186" t="s">
        <v>90</v>
      </c>
      <c r="D67" s="187"/>
      <c r="E67" s="187"/>
      <c r="F67" s="193" t="s">
        <v>25</v>
      </c>
      <c r="G67" s="194"/>
      <c r="H67" s="194"/>
      <c r="I67" s="194">
        <f>'03 03_01 Pol'!G81</f>
        <v>0</v>
      </c>
      <c r="J67" s="191" t="str">
        <f>IF(I83=0,"",I67/I83*100)</f>
        <v/>
      </c>
    </row>
    <row r="68" spans="1:10" ht="36.75" customHeight="1" x14ac:dyDescent="0.2">
      <c r="A68" s="180"/>
      <c r="B68" s="185" t="s">
        <v>91</v>
      </c>
      <c r="C68" s="186" t="s">
        <v>92</v>
      </c>
      <c r="D68" s="187"/>
      <c r="E68" s="187"/>
      <c r="F68" s="193" t="s">
        <v>25</v>
      </c>
      <c r="G68" s="194"/>
      <c r="H68" s="194"/>
      <c r="I68" s="194">
        <f>'03 03_03 Pol'!G39</f>
        <v>0</v>
      </c>
      <c r="J68" s="191" t="str">
        <f>IF(I83=0,"",I68/I83*100)</f>
        <v/>
      </c>
    </row>
    <row r="69" spans="1:10" ht="36.75" customHeight="1" x14ac:dyDescent="0.2">
      <c r="A69" s="180"/>
      <c r="B69" s="185" t="s">
        <v>93</v>
      </c>
      <c r="C69" s="186" t="s">
        <v>94</v>
      </c>
      <c r="D69" s="187"/>
      <c r="E69" s="187"/>
      <c r="F69" s="193" t="s">
        <v>25</v>
      </c>
      <c r="G69" s="194"/>
      <c r="H69" s="194"/>
      <c r="I69" s="194">
        <f>'03 03_03 Pol'!G47</f>
        <v>0</v>
      </c>
      <c r="J69" s="191" t="str">
        <f>IF(I83=0,"",I69/I83*100)</f>
        <v/>
      </c>
    </row>
    <row r="70" spans="1:10" ht="36.75" customHeight="1" x14ac:dyDescent="0.2">
      <c r="A70" s="180"/>
      <c r="B70" s="185" t="s">
        <v>95</v>
      </c>
      <c r="C70" s="186" t="s">
        <v>96</v>
      </c>
      <c r="D70" s="187"/>
      <c r="E70" s="187"/>
      <c r="F70" s="193" t="s">
        <v>25</v>
      </c>
      <c r="G70" s="194"/>
      <c r="H70" s="194"/>
      <c r="I70" s="194">
        <f>'03 03_02 Pol'!G110+'03 03_03 Pol'!G55</f>
        <v>0</v>
      </c>
      <c r="J70" s="191" t="str">
        <f>IF(I83=0,"",I70/I83*100)</f>
        <v/>
      </c>
    </row>
    <row r="71" spans="1:10" ht="36.75" customHeight="1" x14ac:dyDescent="0.2">
      <c r="A71" s="180"/>
      <c r="B71" s="185" t="s">
        <v>97</v>
      </c>
      <c r="C71" s="186" t="s">
        <v>98</v>
      </c>
      <c r="D71" s="187"/>
      <c r="E71" s="187"/>
      <c r="F71" s="193" t="s">
        <v>25</v>
      </c>
      <c r="G71" s="194"/>
      <c r="H71" s="194"/>
      <c r="I71" s="194">
        <f>'03 03_03 Pol'!G66</f>
        <v>0</v>
      </c>
      <c r="J71" s="191" t="str">
        <f>IF(I83=0,"",I71/I83*100)</f>
        <v/>
      </c>
    </row>
    <row r="72" spans="1:10" ht="36.75" customHeight="1" x14ac:dyDescent="0.2">
      <c r="A72" s="180"/>
      <c r="B72" s="185" t="s">
        <v>99</v>
      </c>
      <c r="C72" s="186" t="s">
        <v>100</v>
      </c>
      <c r="D72" s="187"/>
      <c r="E72" s="187"/>
      <c r="F72" s="193" t="s">
        <v>25</v>
      </c>
      <c r="G72" s="194"/>
      <c r="H72" s="194"/>
      <c r="I72" s="194">
        <f>'03 03_01 Pol'!G83</f>
        <v>0</v>
      </c>
      <c r="J72" s="191" t="str">
        <f>IF(I83=0,"",I72/I83*100)</f>
        <v/>
      </c>
    </row>
    <row r="73" spans="1:10" ht="36.75" customHeight="1" x14ac:dyDescent="0.2">
      <c r="A73" s="180"/>
      <c r="B73" s="185" t="s">
        <v>101</v>
      </c>
      <c r="C73" s="186" t="s">
        <v>102</v>
      </c>
      <c r="D73" s="187"/>
      <c r="E73" s="187"/>
      <c r="F73" s="193" t="s">
        <v>25</v>
      </c>
      <c r="G73" s="194"/>
      <c r="H73" s="194"/>
      <c r="I73" s="194">
        <f>'03 03_01 Pol'!G90</f>
        <v>0</v>
      </c>
      <c r="J73" s="191" t="str">
        <f>IF(I83=0,"",I73/I83*100)</f>
        <v/>
      </c>
    </row>
    <row r="74" spans="1:10" ht="36.75" customHeight="1" x14ac:dyDescent="0.2">
      <c r="A74" s="180"/>
      <c r="B74" s="185" t="s">
        <v>103</v>
      </c>
      <c r="C74" s="186" t="s">
        <v>104</v>
      </c>
      <c r="D74" s="187"/>
      <c r="E74" s="187"/>
      <c r="F74" s="193" t="s">
        <v>25</v>
      </c>
      <c r="G74" s="194"/>
      <c r="H74" s="194"/>
      <c r="I74" s="194">
        <f>'03 03_01 Pol'!G101</f>
        <v>0</v>
      </c>
      <c r="J74" s="191" t="str">
        <f>IF(I83=0,"",I74/I83*100)</f>
        <v/>
      </c>
    </row>
    <row r="75" spans="1:10" ht="36.75" customHeight="1" x14ac:dyDescent="0.2">
      <c r="A75" s="180"/>
      <c r="B75" s="185" t="s">
        <v>105</v>
      </c>
      <c r="C75" s="186" t="s">
        <v>106</v>
      </c>
      <c r="D75" s="187"/>
      <c r="E75" s="187"/>
      <c r="F75" s="193" t="s">
        <v>25</v>
      </c>
      <c r="G75" s="194"/>
      <c r="H75" s="194"/>
      <c r="I75" s="194">
        <f>'03 03_01 Pol'!G110</f>
        <v>0</v>
      </c>
      <c r="J75" s="191" t="str">
        <f>IF(I83=0,"",I75/I83*100)</f>
        <v/>
      </c>
    </row>
    <row r="76" spans="1:10" ht="36.75" customHeight="1" x14ac:dyDescent="0.2">
      <c r="A76" s="180"/>
      <c r="B76" s="185" t="s">
        <v>107</v>
      </c>
      <c r="C76" s="186" t="s">
        <v>108</v>
      </c>
      <c r="D76" s="187"/>
      <c r="E76" s="187"/>
      <c r="F76" s="193" t="s">
        <v>25</v>
      </c>
      <c r="G76" s="194"/>
      <c r="H76" s="194"/>
      <c r="I76" s="194">
        <f>'03 03_01 Pol'!G126</f>
        <v>0</v>
      </c>
      <c r="J76" s="191" t="str">
        <f>IF(I83=0,"",I76/I83*100)</f>
        <v/>
      </c>
    </row>
    <row r="77" spans="1:10" ht="36.75" customHeight="1" x14ac:dyDescent="0.2">
      <c r="A77" s="180"/>
      <c r="B77" s="185" t="s">
        <v>109</v>
      </c>
      <c r="C77" s="186" t="s">
        <v>110</v>
      </c>
      <c r="D77" s="187"/>
      <c r="E77" s="187"/>
      <c r="F77" s="193" t="s">
        <v>25</v>
      </c>
      <c r="G77" s="194"/>
      <c r="H77" s="194"/>
      <c r="I77" s="194">
        <f>'03 03_01 Pol'!G149</f>
        <v>0</v>
      </c>
      <c r="J77" s="191" t="str">
        <f>IF(I83=0,"",I77/I83*100)</f>
        <v/>
      </c>
    </row>
    <row r="78" spans="1:10" ht="36.75" customHeight="1" x14ac:dyDescent="0.2">
      <c r="A78" s="180"/>
      <c r="B78" s="185" t="s">
        <v>111</v>
      </c>
      <c r="C78" s="186" t="s">
        <v>112</v>
      </c>
      <c r="D78" s="187"/>
      <c r="E78" s="187"/>
      <c r="F78" s="193" t="s">
        <v>25</v>
      </c>
      <c r="G78" s="194"/>
      <c r="H78" s="194"/>
      <c r="I78" s="194">
        <f>'03 03_01 Pol'!G156</f>
        <v>0</v>
      </c>
      <c r="J78" s="191" t="str">
        <f>IF(I83=0,"",I78/I83*100)</f>
        <v/>
      </c>
    </row>
    <row r="79" spans="1:10" ht="36.75" customHeight="1" x14ac:dyDescent="0.2">
      <c r="A79" s="180"/>
      <c r="B79" s="185" t="s">
        <v>113</v>
      </c>
      <c r="C79" s="186" t="s">
        <v>114</v>
      </c>
      <c r="D79" s="187"/>
      <c r="E79" s="187"/>
      <c r="F79" s="193" t="s">
        <v>26</v>
      </c>
      <c r="G79" s="194"/>
      <c r="H79" s="194"/>
      <c r="I79" s="194">
        <f>'03 03_03 Pol'!G76+'03 1 Pol'!G33</f>
        <v>0</v>
      </c>
      <c r="J79" s="191" t="str">
        <f>IF(I83=0,"",I79/I83*100)</f>
        <v/>
      </c>
    </row>
    <row r="80" spans="1:10" ht="36.75" customHeight="1" x14ac:dyDescent="0.2">
      <c r="A80" s="180"/>
      <c r="B80" s="185" t="s">
        <v>115</v>
      </c>
      <c r="C80" s="186" t="s">
        <v>116</v>
      </c>
      <c r="D80" s="187"/>
      <c r="E80" s="187"/>
      <c r="F80" s="193" t="s">
        <v>26</v>
      </c>
      <c r="G80" s="194"/>
      <c r="H80" s="194"/>
      <c r="I80" s="194">
        <f>'03 1 Pol'!G59</f>
        <v>0</v>
      </c>
      <c r="J80" s="191" t="str">
        <f>IF(I83=0,"",I80/I83*100)</f>
        <v/>
      </c>
    </row>
    <row r="81" spans="1:10" ht="36.75" customHeight="1" x14ac:dyDescent="0.2">
      <c r="A81" s="180"/>
      <c r="B81" s="185" t="s">
        <v>117</v>
      </c>
      <c r="C81" s="186" t="s">
        <v>118</v>
      </c>
      <c r="D81" s="187"/>
      <c r="E81" s="187"/>
      <c r="F81" s="193" t="s">
        <v>26</v>
      </c>
      <c r="G81" s="194"/>
      <c r="H81" s="194"/>
      <c r="I81" s="194">
        <f>'03 1 Pol'!G80</f>
        <v>0</v>
      </c>
      <c r="J81" s="191" t="str">
        <f>IF(I83=0,"",I81/I83*100)</f>
        <v/>
      </c>
    </row>
    <row r="82" spans="1:10" ht="36.75" customHeight="1" x14ac:dyDescent="0.2">
      <c r="A82" s="180"/>
      <c r="B82" s="185" t="s">
        <v>119</v>
      </c>
      <c r="C82" s="186" t="s">
        <v>27</v>
      </c>
      <c r="D82" s="187"/>
      <c r="E82" s="187"/>
      <c r="F82" s="193" t="s">
        <v>119</v>
      </c>
      <c r="G82" s="194"/>
      <c r="H82" s="194"/>
      <c r="I82" s="194">
        <f>'03 03_00 Pol'!G8</f>
        <v>0</v>
      </c>
      <c r="J82" s="191" t="str">
        <f>IF(I83=0,"",I82/I83*100)</f>
        <v/>
      </c>
    </row>
    <row r="83" spans="1:10" ht="25.5" customHeight="1" x14ac:dyDescent="0.2">
      <c r="A83" s="181"/>
      <c r="B83" s="188" t="s">
        <v>1</v>
      </c>
      <c r="C83" s="189"/>
      <c r="D83" s="190"/>
      <c r="E83" s="190"/>
      <c r="F83" s="195"/>
      <c r="G83" s="196"/>
      <c r="H83" s="196"/>
      <c r="I83" s="196">
        <f>SUM(I54:I82)</f>
        <v>0</v>
      </c>
      <c r="J83" s="192">
        <f>SUM(J54:J82)</f>
        <v>0</v>
      </c>
    </row>
    <row r="84" spans="1:10" x14ac:dyDescent="0.2">
      <c r="F84" s="133"/>
      <c r="G84" s="133"/>
      <c r="H84" s="133"/>
      <c r="I84" s="133"/>
      <c r="J84" s="134"/>
    </row>
    <row r="85" spans="1:10" x14ac:dyDescent="0.2">
      <c r="F85" s="133"/>
      <c r="G85" s="133"/>
      <c r="H85" s="133"/>
      <c r="I85" s="133"/>
      <c r="J85" s="134"/>
    </row>
    <row r="86" spans="1:10" x14ac:dyDescent="0.2">
      <c r="F86" s="133"/>
      <c r="G86" s="133"/>
      <c r="H86" s="133"/>
      <c r="I86" s="133"/>
      <c r="J86" s="134"/>
    </row>
  </sheetData>
  <sheetProtection algorithmName="SHA-512" hashValue="hIIN1s5K8AD/CFuBCGr1epjmceHV+Nbiv0kadFLW5QN5qMaIlhNVDfZDYoX3whQ1EAdefbn1rHcw/HsrC73kxA==" saltValue="19r3mXSkGTb73atIsKslq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C80:E80"/>
    <mergeCell ref="C81:E81"/>
    <mergeCell ref="C82:E82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v3Fa5KXDjZ/T3yOENbQ9e+7q1wN6V9ddWUdc7Oq9Cw7PsMK+RlcUt3LMdx/EI71ZjIqbhPBnsQvnuUOqpjKtAw==" saltValue="JRYybumQ14gSh8uyjWQbw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0B52D-AE23-4C17-A43C-2AC45BD6535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147</v>
      </c>
      <c r="B8" s="227" t="s">
        <v>119</v>
      </c>
      <c r="C8" s="240" t="s">
        <v>27</v>
      </c>
      <c r="D8" s="228"/>
      <c r="E8" s="229"/>
      <c r="F8" s="230"/>
      <c r="G8" s="230">
        <f>SUMIF(AG9:AG9,"&lt;&gt;NOR",G9:G9)</f>
        <v>0</v>
      </c>
      <c r="H8" s="230"/>
      <c r="I8" s="230">
        <f>SUM(I9:I9)</f>
        <v>0</v>
      </c>
      <c r="J8" s="230"/>
      <c r="K8" s="230">
        <f>SUM(K9:K9)</f>
        <v>0</v>
      </c>
      <c r="L8" s="230"/>
      <c r="M8" s="230">
        <f>SUM(M9:M9)</f>
        <v>0</v>
      </c>
      <c r="N8" s="230"/>
      <c r="O8" s="230">
        <f>SUM(O9:O9)</f>
        <v>0</v>
      </c>
      <c r="P8" s="230"/>
      <c r="Q8" s="230">
        <f>SUM(Q9:Q9)</f>
        <v>0</v>
      </c>
      <c r="R8" s="230"/>
      <c r="S8" s="230"/>
      <c r="T8" s="231"/>
      <c r="U8" s="225"/>
      <c r="V8" s="225">
        <f>SUM(V9:V9)</f>
        <v>0</v>
      </c>
      <c r="W8" s="225"/>
      <c r="X8" s="225"/>
      <c r="AG8" t="s">
        <v>148</v>
      </c>
    </row>
    <row r="9" spans="1:60" outlineLevel="1" x14ac:dyDescent="0.2">
      <c r="A9" s="232">
        <v>1</v>
      </c>
      <c r="B9" s="233" t="s">
        <v>149</v>
      </c>
      <c r="C9" s="241" t="s">
        <v>150</v>
      </c>
      <c r="D9" s="234" t="s">
        <v>151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152</v>
      </c>
      <c r="T9" s="238" t="s">
        <v>153</v>
      </c>
      <c r="U9" s="223">
        <v>0</v>
      </c>
      <c r="V9" s="223">
        <f>ROUND(E9*U9,2)</f>
        <v>0</v>
      </c>
      <c r="W9" s="223"/>
      <c r="X9" s="223" t="s">
        <v>154</v>
      </c>
      <c r="Y9" s="213"/>
      <c r="Z9" s="213"/>
      <c r="AA9" s="213"/>
      <c r="AB9" s="213"/>
      <c r="AC9" s="213"/>
      <c r="AD9" s="213"/>
      <c r="AE9" s="213"/>
      <c r="AF9" s="213"/>
      <c r="AG9" s="213" t="s">
        <v>155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3"/>
      <c r="B10" s="4"/>
      <c r="C10" s="24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134</v>
      </c>
    </row>
    <row r="11" spans="1:60" x14ac:dyDescent="0.2">
      <c r="A11" s="216"/>
      <c r="B11" s="217" t="s">
        <v>29</v>
      </c>
      <c r="C11" s="243"/>
      <c r="D11" s="218"/>
      <c r="E11" s="219"/>
      <c r="F11" s="219"/>
      <c r="G11" s="239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156</v>
      </c>
    </row>
    <row r="12" spans="1:60" x14ac:dyDescent="0.2">
      <c r="C12" s="244"/>
      <c r="D12" s="10"/>
      <c r="AG12" t="s">
        <v>157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hMqbIwXh6exYlsu0jW8IwW1ZsKBLmlYfAJh1CyClxidTrjKowY2PZnb4m0yTP00thrwaSLl/oy6LP8o7wBsvg==" saltValue="HXilOaLSepqqUa/ggjbkg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173B3-75D1-44BD-AFB6-9271F96013D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147</v>
      </c>
      <c r="B8" s="227" t="s">
        <v>63</v>
      </c>
      <c r="C8" s="240" t="s">
        <v>64</v>
      </c>
      <c r="D8" s="228"/>
      <c r="E8" s="229"/>
      <c r="F8" s="230"/>
      <c r="G8" s="230">
        <f>SUMIF(AG9:AG20,"&lt;&gt;NOR",G9:G20)</f>
        <v>0</v>
      </c>
      <c r="H8" s="230"/>
      <c r="I8" s="230">
        <f>SUM(I9:I20)</f>
        <v>0</v>
      </c>
      <c r="J8" s="230"/>
      <c r="K8" s="230">
        <f>SUM(K9:K20)</f>
        <v>0</v>
      </c>
      <c r="L8" s="230"/>
      <c r="M8" s="230">
        <f>SUM(M9:M20)</f>
        <v>0</v>
      </c>
      <c r="N8" s="230"/>
      <c r="O8" s="230">
        <f>SUM(O9:O20)</f>
        <v>0.62</v>
      </c>
      <c r="P8" s="230"/>
      <c r="Q8" s="230">
        <f>SUM(Q9:Q20)</f>
        <v>0</v>
      </c>
      <c r="R8" s="230"/>
      <c r="S8" s="230"/>
      <c r="T8" s="231"/>
      <c r="U8" s="225"/>
      <c r="V8" s="225">
        <f>SUM(V9:V20)</f>
        <v>30.18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158</v>
      </c>
      <c r="C9" s="241" t="s">
        <v>159</v>
      </c>
      <c r="D9" s="234" t="s">
        <v>160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5.1499999999999997E-2</v>
      </c>
      <c r="O9" s="237">
        <f>ROUND(E9*N9,2)</f>
        <v>0.05</v>
      </c>
      <c r="P9" s="237">
        <v>0</v>
      </c>
      <c r="Q9" s="237">
        <f>ROUND(E9*P9,2)</f>
        <v>0</v>
      </c>
      <c r="R9" s="237" t="s">
        <v>161</v>
      </c>
      <c r="S9" s="237" t="s">
        <v>162</v>
      </c>
      <c r="T9" s="238" t="s">
        <v>162</v>
      </c>
      <c r="U9" s="223">
        <v>0.23100000000000001</v>
      </c>
      <c r="V9" s="223">
        <f>ROUND(E9*U9,2)</f>
        <v>0.23</v>
      </c>
      <c r="W9" s="223"/>
      <c r="X9" s="223" t="s">
        <v>154</v>
      </c>
      <c r="Y9" s="213"/>
      <c r="Z9" s="213"/>
      <c r="AA9" s="213"/>
      <c r="AB9" s="213"/>
      <c r="AC9" s="213"/>
      <c r="AD9" s="213"/>
      <c r="AE9" s="213"/>
      <c r="AF9" s="213"/>
      <c r="AG9" s="213" t="s">
        <v>163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164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4" t="s">
        <v>166</v>
      </c>
      <c r="D11" s="245"/>
      <c r="E11" s="246">
        <v>1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167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2">
        <v>2</v>
      </c>
      <c r="B12" s="233" t="s">
        <v>168</v>
      </c>
      <c r="C12" s="241" t="s">
        <v>169</v>
      </c>
      <c r="D12" s="234" t="s">
        <v>170</v>
      </c>
      <c r="E12" s="235">
        <v>0.92700000000000005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0.12906000000000001</v>
      </c>
      <c r="O12" s="237">
        <f>ROUND(E12*N12,2)</f>
        <v>0.12</v>
      </c>
      <c r="P12" s="237">
        <v>0</v>
      </c>
      <c r="Q12" s="237">
        <f>ROUND(E12*P12,2)</f>
        <v>0</v>
      </c>
      <c r="R12" s="237" t="s">
        <v>161</v>
      </c>
      <c r="S12" s="237" t="s">
        <v>162</v>
      </c>
      <c r="T12" s="238" t="s">
        <v>162</v>
      </c>
      <c r="U12" s="223">
        <v>0.90100000000000002</v>
      </c>
      <c r="V12" s="223">
        <f>ROUND(E12*U12,2)</f>
        <v>0.84</v>
      </c>
      <c r="W12" s="223"/>
      <c r="X12" s="223" t="s">
        <v>154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155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3" t="s">
        <v>164</v>
      </c>
      <c r="D13" s="250"/>
      <c r="E13" s="250"/>
      <c r="F13" s="250"/>
      <c r="G13" s="250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165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4" t="s">
        <v>171</v>
      </c>
      <c r="D14" s="245"/>
      <c r="E14" s="246">
        <v>0.92700000000000005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167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32">
        <v>3</v>
      </c>
      <c r="B15" s="233" t="s">
        <v>172</v>
      </c>
      <c r="C15" s="241" t="s">
        <v>173</v>
      </c>
      <c r="D15" s="234" t="s">
        <v>170</v>
      </c>
      <c r="E15" s="235">
        <v>0.39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0.26640000000000003</v>
      </c>
      <c r="O15" s="237">
        <f>ROUND(E15*N15,2)</f>
        <v>0.1</v>
      </c>
      <c r="P15" s="237">
        <v>0</v>
      </c>
      <c r="Q15" s="237">
        <f>ROUND(E15*P15,2)</f>
        <v>0</v>
      </c>
      <c r="R15" s="237" t="s">
        <v>161</v>
      </c>
      <c r="S15" s="237" t="s">
        <v>162</v>
      </c>
      <c r="T15" s="238" t="s">
        <v>162</v>
      </c>
      <c r="U15" s="223">
        <v>1.0209999999999999</v>
      </c>
      <c r="V15" s="223">
        <f>ROUND(E15*U15,2)</f>
        <v>0.4</v>
      </c>
      <c r="W15" s="223"/>
      <c r="X15" s="223" t="s">
        <v>154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163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3" t="s">
        <v>164</v>
      </c>
      <c r="D16" s="250"/>
      <c r="E16" s="250"/>
      <c r="F16" s="250"/>
      <c r="G16" s="250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165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4" t="s">
        <v>174</v>
      </c>
      <c r="D17" s="245"/>
      <c r="E17" s="246">
        <v>0.39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167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32">
        <v>4</v>
      </c>
      <c r="B18" s="233" t="s">
        <v>175</v>
      </c>
      <c r="C18" s="241" t="s">
        <v>176</v>
      </c>
      <c r="D18" s="234" t="s">
        <v>170</v>
      </c>
      <c r="E18" s="235">
        <v>28.4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1.2149999999999999E-2</v>
      </c>
      <c r="O18" s="237">
        <f>ROUND(E18*N18,2)</f>
        <v>0.35</v>
      </c>
      <c r="P18" s="237">
        <v>0</v>
      </c>
      <c r="Q18" s="237">
        <f>ROUND(E18*P18,2)</f>
        <v>0</v>
      </c>
      <c r="R18" s="237" t="s">
        <v>177</v>
      </c>
      <c r="S18" s="237" t="s">
        <v>162</v>
      </c>
      <c r="T18" s="238" t="s">
        <v>162</v>
      </c>
      <c r="U18" s="223">
        <v>1.0109999999999999</v>
      </c>
      <c r="V18" s="223">
        <f>ROUND(E18*U18,2)</f>
        <v>28.71</v>
      </c>
      <c r="W18" s="223"/>
      <c r="X18" s="223" t="s">
        <v>154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155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64" t="s">
        <v>178</v>
      </c>
      <c r="D19" s="245"/>
      <c r="E19" s="246">
        <v>28.4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167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51">
        <v>5</v>
      </c>
      <c r="B20" s="252" t="s">
        <v>179</v>
      </c>
      <c r="C20" s="265" t="s">
        <v>180</v>
      </c>
      <c r="D20" s="253" t="s">
        <v>181</v>
      </c>
      <c r="E20" s="254">
        <v>1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/>
      <c r="S20" s="256" t="s">
        <v>152</v>
      </c>
      <c r="T20" s="257" t="s">
        <v>153</v>
      </c>
      <c r="U20" s="223">
        <v>0</v>
      </c>
      <c r="V20" s="223">
        <f>ROUND(E20*U20,2)</f>
        <v>0</v>
      </c>
      <c r="W20" s="223"/>
      <c r="X20" s="223" t="s">
        <v>154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">
      <c r="A21" s="226" t="s">
        <v>147</v>
      </c>
      <c r="B21" s="227" t="s">
        <v>65</v>
      </c>
      <c r="C21" s="240" t="s">
        <v>66</v>
      </c>
      <c r="D21" s="228"/>
      <c r="E21" s="229"/>
      <c r="F21" s="230"/>
      <c r="G21" s="230">
        <f>SUMIF(AG22:AG36,"&lt;&gt;NOR",G22:G36)</f>
        <v>0</v>
      </c>
      <c r="H21" s="230"/>
      <c r="I21" s="230">
        <f>SUM(I22:I36)</f>
        <v>0</v>
      </c>
      <c r="J21" s="230"/>
      <c r="K21" s="230">
        <f>SUM(K22:K36)</f>
        <v>0</v>
      </c>
      <c r="L21" s="230"/>
      <c r="M21" s="230">
        <f>SUM(M22:M36)</f>
        <v>0</v>
      </c>
      <c r="N21" s="230"/>
      <c r="O21" s="230">
        <f>SUM(O22:O36)</f>
        <v>0.69000000000000006</v>
      </c>
      <c r="P21" s="230"/>
      <c r="Q21" s="230">
        <f>SUM(Q22:Q36)</f>
        <v>0</v>
      </c>
      <c r="R21" s="230"/>
      <c r="S21" s="230"/>
      <c r="T21" s="231"/>
      <c r="U21" s="225"/>
      <c r="V21" s="225">
        <f>SUM(V22:V36)</f>
        <v>11.2</v>
      </c>
      <c r="W21" s="225"/>
      <c r="X21" s="225"/>
      <c r="AG21" t="s">
        <v>148</v>
      </c>
    </row>
    <row r="22" spans="1:60" ht="22.5" outlineLevel="1" x14ac:dyDescent="0.2">
      <c r="A22" s="232">
        <v>6</v>
      </c>
      <c r="B22" s="233" t="s">
        <v>182</v>
      </c>
      <c r="C22" s="241" t="s">
        <v>183</v>
      </c>
      <c r="D22" s="234" t="s">
        <v>170</v>
      </c>
      <c r="E22" s="235">
        <v>15.355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15</v>
      </c>
      <c r="M22" s="237">
        <f>G22*(1+L22/100)</f>
        <v>0</v>
      </c>
      <c r="N22" s="237">
        <v>3.2000000000000003E-4</v>
      </c>
      <c r="O22" s="237">
        <f>ROUND(E22*N22,2)</f>
        <v>0</v>
      </c>
      <c r="P22" s="237">
        <v>0</v>
      </c>
      <c r="Q22" s="237">
        <f>ROUND(E22*P22,2)</f>
        <v>0</v>
      </c>
      <c r="R22" s="237" t="s">
        <v>177</v>
      </c>
      <c r="S22" s="237" t="s">
        <v>162</v>
      </c>
      <c r="T22" s="238" t="s">
        <v>162</v>
      </c>
      <c r="U22" s="223">
        <v>7.0000000000000007E-2</v>
      </c>
      <c r="V22" s="223">
        <f>ROUND(E22*U22,2)</f>
        <v>1.07</v>
      </c>
      <c r="W22" s="223"/>
      <c r="X22" s="223" t="s">
        <v>154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163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63" t="s">
        <v>184</v>
      </c>
      <c r="D23" s="250"/>
      <c r="E23" s="250"/>
      <c r="F23" s="250"/>
      <c r="G23" s="250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165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64" t="s">
        <v>185</v>
      </c>
      <c r="D24" s="245"/>
      <c r="E24" s="246">
        <v>15.355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167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2">
        <v>7</v>
      </c>
      <c r="B25" s="233" t="s">
        <v>186</v>
      </c>
      <c r="C25" s="241" t="s">
        <v>187</v>
      </c>
      <c r="D25" s="234" t="s">
        <v>170</v>
      </c>
      <c r="E25" s="235">
        <v>6.7263000000000002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15</v>
      </c>
      <c r="M25" s="237">
        <f>G25*(1+L25/100)</f>
        <v>0</v>
      </c>
      <c r="N25" s="237">
        <v>4.0000000000000003E-5</v>
      </c>
      <c r="O25" s="237">
        <f>ROUND(E25*N25,2)</f>
        <v>0</v>
      </c>
      <c r="P25" s="237">
        <v>0</v>
      </c>
      <c r="Q25" s="237">
        <f>ROUND(E25*P25,2)</f>
        <v>0</v>
      </c>
      <c r="R25" s="237" t="s">
        <v>177</v>
      </c>
      <c r="S25" s="237" t="s">
        <v>162</v>
      </c>
      <c r="T25" s="238" t="s">
        <v>162</v>
      </c>
      <c r="U25" s="223">
        <v>7.8E-2</v>
      </c>
      <c r="V25" s="223">
        <f>ROUND(E25*U25,2)</f>
        <v>0.52</v>
      </c>
      <c r="W25" s="223"/>
      <c r="X25" s="223" t="s">
        <v>154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163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20"/>
      <c r="B26" s="221"/>
      <c r="C26" s="263" t="s">
        <v>188</v>
      </c>
      <c r="D26" s="250"/>
      <c r="E26" s="250"/>
      <c r="F26" s="250"/>
      <c r="G26" s="250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165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58" t="str">
        <f>C26</f>
        <v>které se zřizují před úpravami povrchu, a obalení osazených dveřních zárubní před znečištěním při úpravách povrchu nástřikem plastických maltovin včetně pozdějšího odkrytí,</v>
      </c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4" t="s">
        <v>189</v>
      </c>
      <c r="D27" s="245"/>
      <c r="E27" s="246">
        <v>6.7263000000000002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167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32">
        <v>8</v>
      </c>
      <c r="B28" s="233" t="s">
        <v>190</v>
      </c>
      <c r="C28" s="241" t="s">
        <v>191</v>
      </c>
      <c r="D28" s="234" t="s">
        <v>170</v>
      </c>
      <c r="E28" s="235">
        <v>10.005000000000001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3.9210000000000002E-2</v>
      </c>
      <c r="O28" s="237">
        <f>ROUND(E28*N28,2)</f>
        <v>0.39</v>
      </c>
      <c r="P28" s="237">
        <v>0</v>
      </c>
      <c r="Q28" s="237">
        <f>ROUND(E28*P28,2)</f>
        <v>0</v>
      </c>
      <c r="R28" s="237" t="s">
        <v>177</v>
      </c>
      <c r="S28" s="237" t="s">
        <v>162</v>
      </c>
      <c r="T28" s="238" t="s">
        <v>162</v>
      </c>
      <c r="U28" s="223">
        <v>0.39600000000000002</v>
      </c>
      <c r="V28" s="223">
        <f>ROUND(E28*U28,2)</f>
        <v>3.96</v>
      </c>
      <c r="W28" s="223"/>
      <c r="X28" s="223" t="s">
        <v>154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163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4" t="s">
        <v>192</v>
      </c>
      <c r="D29" s="245"/>
      <c r="E29" s="246">
        <v>10.005000000000001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167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2">
        <v>9</v>
      </c>
      <c r="B30" s="233" t="s">
        <v>193</v>
      </c>
      <c r="C30" s="241" t="s">
        <v>194</v>
      </c>
      <c r="D30" s="234" t="s">
        <v>170</v>
      </c>
      <c r="E30" s="235">
        <v>5.35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15</v>
      </c>
      <c r="M30" s="237">
        <f>G30*(1+L30/100)</f>
        <v>0</v>
      </c>
      <c r="N30" s="237">
        <v>4.7660000000000001E-2</v>
      </c>
      <c r="O30" s="237">
        <f>ROUND(E30*N30,2)</f>
        <v>0.25</v>
      </c>
      <c r="P30" s="237">
        <v>0</v>
      </c>
      <c r="Q30" s="237">
        <f>ROUND(E30*P30,2)</f>
        <v>0</v>
      </c>
      <c r="R30" s="237" t="s">
        <v>177</v>
      </c>
      <c r="S30" s="237" t="s">
        <v>162</v>
      </c>
      <c r="T30" s="238" t="s">
        <v>162</v>
      </c>
      <c r="U30" s="223">
        <v>0.84</v>
      </c>
      <c r="V30" s="223">
        <f>ROUND(E30*U30,2)</f>
        <v>4.49</v>
      </c>
      <c r="W30" s="223"/>
      <c r="X30" s="223" t="s">
        <v>154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163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4" t="s">
        <v>195</v>
      </c>
      <c r="D31" s="245"/>
      <c r="E31" s="246">
        <v>4.3499999999999996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167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4" t="s">
        <v>166</v>
      </c>
      <c r="D32" s="245"/>
      <c r="E32" s="246">
        <v>1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167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51">
        <v>10</v>
      </c>
      <c r="B33" s="252" t="s">
        <v>196</v>
      </c>
      <c r="C33" s="265" t="s">
        <v>197</v>
      </c>
      <c r="D33" s="253" t="s">
        <v>170</v>
      </c>
      <c r="E33" s="254">
        <v>1</v>
      </c>
      <c r="F33" s="255"/>
      <c r="G33" s="256">
        <f>ROUND(E33*F33,2)</f>
        <v>0</v>
      </c>
      <c r="H33" s="255"/>
      <c r="I33" s="256">
        <f>ROUND(E33*H33,2)</f>
        <v>0</v>
      </c>
      <c r="J33" s="255"/>
      <c r="K33" s="256">
        <f>ROUND(E33*J33,2)</f>
        <v>0</v>
      </c>
      <c r="L33" s="256">
        <v>15</v>
      </c>
      <c r="M33" s="256">
        <f>G33*(1+L33/100)</f>
        <v>0</v>
      </c>
      <c r="N33" s="256">
        <v>5.2580000000000002E-2</v>
      </c>
      <c r="O33" s="256">
        <f>ROUND(E33*N33,2)</f>
        <v>0.05</v>
      </c>
      <c r="P33" s="256">
        <v>0</v>
      </c>
      <c r="Q33" s="256">
        <f>ROUND(E33*P33,2)</f>
        <v>0</v>
      </c>
      <c r="R33" s="256" t="s">
        <v>177</v>
      </c>
      <c r="S33" s="256" t="s">
        <v>162</v>
      </c>
      <c r="T33" s="257" t="s">
        <v>162</v>
      </c>
      <c r="U33" s="223">
        <v>0.91700000000000004</v>
      </c>
      <c r="V33" s="223">
        <f>ROUND(E33*U33,2)</f>
        <v>0.92</v>
      </c>
      <c r="W33" s="223"/>
      <c r="X33" s="223" t="s">
        <v>154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155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2">
        <v>11</v>
      </c>
      <c r="B34" s="233" t="s">
        <v>198</v>
      </c>
      <c r="C34" s="241" t="s">
        <v>199</v>
      </c>
      <c r="D34" s="234" t="s">
        <v>170</v>
      </c>
      <c r="E34" s="235">
        <v>2.7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15</v>
      </c>
      <c r="M34" s="237">
        <f>G34*(1+L34/100)</f>
        <v>0</v>
      </c>
      <c r="N34" s="237">
        <v>2.7999999999999998E-4</v>
      </c>
      <c r="O34" s="237">
        <f>ROUND(E34*N34,2)</f>
        <v>0</v>
      </c>
      <c r="P34" s="237">
        <v>0</v>
      </c>
      <c r="Q34" s="237">
        <f>ROUND(E34*P34,2)</f>
        <v>0</v>
      </c>
      <c r="R34" s="237" t="s">
        <v>177</v>
      </c>
      <c r="S34" s="237" t="s">
        <v>162</v>
      </c>
      <c r="T34" s="238" t="s">
        <v>162</v>
      </c>
      <c r="U34" s="223">
        <v>0.09</v>
      </c>
      <c r="V34" s="223">
        <f>ROUND(E34*U34,2)</f>
        <v>0.24</v>
      </c>
      <c r="W34" s="223"/>
      <c r="X34" s="223" t="s">
        <v>154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163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3" t="s">
        <v>200</v>
      </c>
      <c r="D35" s="250"/>
      <c r="E35" s="250"/>
      <c r="F35" s="250"/>
      <c r="G35" s="250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165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4" t="s">
        <v>201</v>
      </c>
      <c r="D36" s="245"/>
      <c r="E36" s="246">
        <v>2.7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167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26" t="s">
        <v>147</v>
      </c>
      <c r="B37" s="227" t="s">
        <v>69</v>
      </c>
      <c r="C37" s="240" t="s">
        <v>70</v>
      </c>
      <c r="D37" s="228"/>
      <c r="E37" s="229"/>
      <c r="F37" s="230"/>
      <c r="G37" s="230">
        <f>SUMIF(AG38:AG74,"&lt;&gt;NOR",G38:G74)</f>
        <v>0</v>
      </c>
      <c r="H37" s="230"/>
      <c r="I37" s="230">
        <f>SUM(I38:I74)</f>
        <v>0</v>
      </c>
      <c r="J37" s="230"/>
      <c r="K37" s="230">
        <f>SUM(K38:K74)</f>
        <v>0</v>
      </c>
      <c r="L37" s="230"/>
      <c r="M37" s="230">
        <f>SUM(M38:M74)</f>
        <v>0</v>
      </c>
      <c r="N37" s="230"/>
      <c r="O37" s="230">
        <f>SUM(O38:O74)</f>
        <v>0.04</v>
      </c>
      <c r="P37" s="230"/>
      <c r="Q37" s="230">
        <f>SUM(Q38:Q74)</f>
        <v>2.23</v>
      </c>
      <c r="R37" s="230"/>
      <c r="S37" s="230"/>
      <c r="T37" s="231"/>
      <c r="U37" s="225"/>
      <c r="V37" s="225">
        <f>SUM(V38:V74)</f>
        <v>58.760000000000005</v>
      </c>
      <c r="W37" s="225"/>
      <c r="X37" s="225"/>
      <c r="AG37" t="s">
        <v>148</v>
      </c>
    </row>
    <row r="38" spans="1:60" outlineLevel="1" x14ac:dyDescent="0.2">
      <c r="A38" s="251">
        <v>12</v>
      </c>
      <c r="B38" s="252" t="s">
        <v>202</v>
      </c>
      <c r="C38" s="265" t="s">
        <v>203</v>
      </c>
      <c r="D38" s="253" t="s">
        <v>170</v>
      </c>
      <c r="E38" s="254">
        <v>28.4</v>
      </c>
      <c r="F38" s="255"/>
      <c r="G38" s="256">
        <f>ROUND(E38*F38,2)</f>
        <v>0</v>
      </c>
      <c r="H38" s="255"/>
      <c r="I38" s="256">
        <f>ROUND(E38*H38,2)</f>
        <v>0</v>
      </c>
      <c r="J38" s="255"/>
      <c r="K38" s="256">
        <f>ROUND(E38*J38,2)</f>
        <v>0</v>
      </c>
      <c r="L38" s="256">
        <v>15</v>
      </c>
      <c r="M38" s="256">
        <f>G38*(1+L38/100)</f>
        <v>0</v>
      </c>
      <c r="N38" s="256">
        <v>1.58E-3</v>
      </c>
      <c r="O38" s="256">
        <f>ROUND(E38*N38,2)</f>
        <v>0.04</v>
      </c>
      <c r="P38" s="256">
        <v>0</v>
      </c>
      <c r="Q38" s="256">
        <f>ROUND(E38*P38,2)</f>
        <v>0</v>
      </c>
      <c r="R38" s="256" t="s">
        <v>204</v>
      </c>
      <c r="S38" s="256" t="s">
        <v>162</v>
      </c>
      <c r="T38" s="257" t="s">
        <v>162</v>
      </c>
      <c r="U38" s="223">
        <v>0.214</v>
      </c>
      <c r="V38" s="223">
        <f>ROUND(E38*U38,2)</f>
        <v>6.08</v>
      </c>
      <c r="W38" s="223"/>
      <c r="X38" s="223" t="s">
        <v>154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163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51">
        <v>13</v>
      </c>
      <c r="B39" s="252" t="s">
        <v>205</v>
      </c>
      <c r="C39" s="265" t="s">
        <v>206</v>
      </c>
      <c r="D39" s="253" t="s">
        <v>170</v>
      </c>
      <c r="E39" s="254">
        <v>6.7263000000000002</v>
      </c>
      <c r="F39" s="255"/>
      <c r="G39" s="256">
        <f>ROUND(E39*F39,2)</f>
        <v>0</v>
      </c>
      <c r="H39" s="255"/>
      <c r="I39" s="256">
        <f>ROUND(E39*H39,2)</f>
        <v>0</v>
      </c>
      <c r="J39" s="255"/>
      <c r="K39" s="256">
        <f>ROUND(E39*J39,2)</f>
        <v>0</v>
      </c>
      <c r="L39" s="256">
        <v>15</v>
      </c>
      <c r="M39" s="256">
        <f>G39*(1+L39/100)</f>
        <v>0</v>
      </c>
      <c r="N39" s="256">
        <v>1.0000000000000001E-5</v>
      </c>
      <c r="O39" s="256">
        <f>ROUND(E39*N39,2)</f>
        <v>0</v>
      </c>
      <c r="P39" s="256">
        <v>0</v>
      </c>
      <c r="Q39" s="256">
        <f>ROUND(E39*P39,2)</f>
        <v>0</v>
      </c>
      <c r="R39" s="256" t="s">
        <v>161</v>
      </c>
      <c r="S39" s="256" t="s">
        <v>162</v>
      </c>
      <c r="T39" s="257" t="s">
        <v>162</v>
      </c>
      <c r="U39" s="223">
        <v>0.13</v>
      </c>
      <c r="V39" s="223">
        <f>ROUND(E39*U39,2)</f>
        <v>0.87</v>
      </c>
      <c r="W39" s="223"/>
      <c r="X39" s="223" t="s">
        <v>154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155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51">
        <v>14</v>
      </c>
      <c r="B40" s="252" t="s">
        <v>207</v>
      </c>
      <c r="C40" s="265" t="s">
        <v>208</v>
      </c>
      <c r="D40" s="253" t="s">
        <v>170</v>
      </c>
      <c r="E40" s="254">
        <v>28.4</v>
      </c>
      <c r="F40" s="255"/>
      <c r="G40" s="256">
        <f>ROUND(E40*F40,2)</f>
        <v>0</v>
      </c>
      <c r="H40" s="255"/>
      <c r="I40" s="256">
        <f>ROUND(E40*H40,2)</f>
        <v>0</v>
      </c>
      <c r="J40" s="255"/>
      <c r="K40" s="256">
        <f>ROUND(E40*J40,2)</f>
        <v>0</v>
      </c>
      <c r="L40" s="256">
        <v>15</v>
      </c>
      <c r="M40" s="256">
        <f>G40*(1+L40/100)</f>
        <v>0</v>
      </c>
      <c r="N40" s="256">
        <v>0</v>
      </c>
      <c r="O40" s="256">
        <f>ROUND(E40*N40,2)</f>
        <v>0</v>
      </c>
      <c r="P40" s="256">
        <v>0</v>
      </c>
      <c r="Q40" s="256">
        <f>ROUND(E40*P40,2)</f>
        <v>0</v>
      </c>
      <c r="R40" s="256" t="s">
        <v>161</v>
      </c>
      <c r="S40" s="256" t="s">
        <v>162</v>
      </c>
      <c r="T40" s="257" t="s">
        <v>162</v>
      </c>
      <c r="U40" s="223">
        <v>1.4999999999999999E-2</v>
      </c>
      <c r="V40" s="223">
        <f>ROUND(E40*U40,2)</f>
        <v>0.43</v>
      </c>
      <c r="W40" s="223"/>
      <c r="X40" s="223" t="s">
        <v>154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163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32">
        <v>15</v>
      </c>
      <c r="B41" s="233" t="s">
        <v>209</v>
      </c>
      <c r="C41" s="241" t="s">
        <v>210</v>
      </c>
      <c r="D41" s="234" t="s">
        <v>170</v>
      </c>
      <c r="E41" s="235">
        <v>2.7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0</v>
      </c>
      <c r="O41" s="237">
        <f>ROUND(E41*N41,2)</f>
        <v>0</v>
      </c>
      <c r="P41" s="237">
        <v>1.75E-3</v>
      </c>
      <c r="Q41" s="237">
        <f>ROUND(E41*P41,2)</f>
        <v>0</v>
      </c>
      <c r="R41" s="237" t="s">
        <v>211</v>
      </c>
      <c r="S41" s="237" t="s">
        <v>162</v>
      </c>
      <c r="T41" s="238" t="s">
        <v>162</v>
      </c>
      <c r="U41" s="223">
        <v>0.16500000000000001</v>
      </c>
      <c r="V41" s="223">
        <f>ROUND(E41*U41,2)</f>
        <v>0.45</v>
      </c>
      <c r="W41" s="223"/>
      <c r="X41" s="223" t="s">
        <v>154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163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4" t="s">
        <v>201</v>
      </c>
      <c r="D42" s="245"/>
      <c r="E42" s="246">
        <v>2.7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167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2">
        <v>16</v>
      </c>
      <c r="B43" s="233" t="s">
        <v>212</v>
      </c>
      <c r="C43" s="241" t="s">
        <v>213</v>
      </c>
      <c r="D43" s="234" t="s">
        <v>170</v>
      </c>
      <c r="E43" s="235">
        <v>2.7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0.02</v>
      </c>
      <c r="Q43" s="237">
        <f>ROUND(E43*P43,2)</f>
        <v>0.05</v>
      </c>
      <c r="R43" s="237" t="s">
        <v>211</v>
      </c>
      <c r="S43" s="237" t="s">
        <v>162</v>
      </c>
      <c r="T43" s="238" t="s">
        <v>162</v>
      </c>
      <c r="U43" s="223">
        <v>0.14699999999999999</v>
      </c>
      <c r="V43" s="223">
        <f>ROUND(E43*U43,2)</f>
        <v>0.4</v>
      </c>
      <c r="W43" s="223"/>
      <c r="X43" s="223" t="s">
        <v>154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163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3" t="s">
        <v>214</v>
      </c>
      <c r="D44" s="250"/>
      <c r="E44" s="250"/>
      <c r="F44" s="250"/>
      <c r="G44" s="250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165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64" t="s">
        <v>201</v>
      </c>
      <c r="D45" s="245"/>
      <c r="E45" s="246">
        <v>2.7</v>
      </c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167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33.75" outlineLevel="1" x14ac:dyDescent="0.2">
      <c r="A46" s="232">
        <v>17</v>
      </c>
      <c r="B46" s="233" t="s">
        <v>215</v>
      </c>
      <c r="C46" s="241" t="s">
        <v>216</v>
      </c>
      <c r="D46" s="234" t="s">
        <v>160</v>
      </c>
      <c r="E46" s="235">
        <v>1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0</v>
      </c>
      <c r="O46" s="237">
        <f>ROUND(E46*N46,2)</f>
        <v>0</v>
      </c>
      <c r="P46" s="237">
        <v>4.0000000000000001E-3</v>
      </c>
      <c r="Q46" s="237">
        <f>ROUND(E46*P46,2)</f>
        <v>0</v>
      </c>
      <c r="R46" s="237" t="s">
        <v>211</v>
      </c>
      <c r="S46" s="237" t="s">
        <v>162</v>
      </c>
      <c r="T46" s="238" t="s">
        <v>162</v>
      </c>
      <c r="U46" s="223">
        <v>0.16</v>
      </c>
      <c r="V46" s="223">
        <f>ROUND(E46*U46,2)</f>
        <v>0.16</v>
      </c>
      <c r="W46" s="223"/>
      <c r="X46" s="223" t="s">
        <v>154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155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3" t="s">
        <v>217</v>
      </c>
      <c r="D47" s="250"/>
      <c r="E47" s="250"/>
      <c r="F47" s="250"/>
      <c r="G47" s="250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165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1" x14ac:dyDescent="0.2">
      <c r="A48" s="232">
        <v>18</v>
      </c>
      <c r="B48" s="233" t="s">
        <v>218</v>
      </c>
      <c r="C48" s="241" t="s">
        <v>219</v>
      </c>
      <c r="D48" s="234" t="s">
        <v>170</v>
      </c>
      <c r="E48" s="235">
        <v>14.805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4.5999999999999999E-2</v>
      </c>
      <c r="Q48" s="237">
        <f>ROUND(E48*P48,2)</f>
        <v>0.68</v>
      </c>
      <c r="R48" s="237" t="s">
        <v>211</v>
      </c>
      <c r="S48" s="237" t="s">
        <v>162</v>
      </c>
      <c r="T48" s="238" t="s">
        <v>162</v>
      </c>
      <c r="U48" s="223">
        <v>0.26</v>
      </c>
      <c r="V48" s="223">
        <f>ROUND(E48*U48,2)</f>
        <v>3.85</v>
      </c>
      <c r="W48" s="223"/>
      <c r="X48" s="223" t="s">
        <v>154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163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4" t="s">
        <v>220</v>
      </c>
      <c r="D49" s="245"/>
      <c r="E49" s="246">
        <v>14.805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167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32">
        <v>19</v>
      </c>
      <c r="B50" s="233" t="s">
        <v>221</v>
      </c>
      <c r="C50" s="241" t="s">
        <v>222</v>
      </c>
      <c r="D50" s="234" t="s">
        <v>170</v>
      </c>
      <c r="E50" s="235">
        <v>14.805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6.8000000000000005E-2</v>
      </c>
      <c r="Q50" s="237">
        <f>ROUND(E50*P50,2)</f>
        <v>1.01</v>
      </c>
      <c r="R50" s="237" t="s">
        <v>211</v>
      </c>
      <c r="S50" s="237" t="s">
        <v>162</v>
      </c>
      <c r="T50" s="238" t="s">
        <v>162</v>
      </c>
      <c r="U50" s="223">
        <v>0.3</v>
      </c>
      <c r="V50" s="223">
        <f>ROUND(E50*U50,2)</f>
        <v>4.4400000000000004</v>
      </c>
      <c r="W50" s="223"/>
      <c r="X50" s="223" t="s">
        <v>154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163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3" t="s">
        <v>223</v>
      </c>
      <c r="D51" s="250"/>
      <c r="E51" s="250"/>
      <c r="F51" s="250"/>
      <c r="G51" s="250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165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64" t="s">
        <v>224</v>
      </c>
      <c r="D52" s="245"/>
      <c r="E52" s="246">
        <v>10.455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167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64" t="s">
        <v>195</v>
      </c>
      <c r="D53" s="245"/>
      <c r="E53" s="246">
        <v>4.3499999999999996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167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2">
        <v>20</v>
      </c>
      <c r="B54" s="233" t="s">
        <v>225</v>
      </c>
      <c r="C54" s="241" t="s">
        <v>226</v>
      </c>
      <c r="D54" s="234" t="s">
        <v>227</v>
      </c>
      <c r="E54" s="235">
        <v>26.24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15</v>
      </c>
      <c r="M54" s="237">
        <f>G54*(1+L54/100)</f>
        <v>0</v>
      </c>
      <c r="N54" s="237">
        <v>0</v>
      </c>
      <c r="O54" s="237">
        <f>ROUND(E54*N54,2)</f>
        <v>0</v>
      </c>
      <c r="P54" s="237">
        <v>1E-3</v>
      </c>
      <c r="Q54" s="237">
        <f>ROUND(E54*P54,2)</f>
        <v>0.03</v>
      </c>
      <c r="R54" s="237" t="s">
        <v>228</v>
      </c>
      <c r="S54" s="237" t="s">
        <v>162</v>
      </c>
      <c r="T54" s="238" t="s">
        <v>162</v>
      </c>
      <c r="U54" s="223">
        <v>0.03</v>
      </c>
      <c r="V54" s="223">
        <f>ROUND(E54*U54,2)</f>
        <v>0.79</v>
      </c>
      <c r="W54" s="223"/>
      <c r="X54" s="223" t="s">
        <v>154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229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64" t="s">
        <v>230</v>
      </c>
      <c r="D55" s="245"/>
      <c r="E55" s="246">
        <v>26.24</v>
      </c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167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2">
        <v>21</v>
      </c>
      <c r="B56" s="233" t="s">
        <v>231</v>
      </c>
      <c r="C56" s="241" t="s">
        <v>232</v>
      </c>
      <c r="D56" s="234" t="s">
        <v>170</v>
      </c>
      <c r="E56" s="235">
        <v>9.8000000000000007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15</v>
      </c>
      <c r="M56" s="237">
        <f>G56*(1+L56/100)</f>
        <v>0</v>
      </c>
      <c r="N56" s="237">
        <v>0</v>
      </c>
      <c r="O56" s="237">
        <f>ROUND(E56*N56,2)</f>
        <v>0</v>
      </c>
      <c r="P56" s="237">
        <v>0.02</v>
      </c>
      <c r="Q56" s="237">
        <f>ROUND(E56*P56,2)</f>
        <v>0.2</v>
      </c>
      <c r="R56" s="237" t="s">
        <v>228</v>
      </c>
      <c r="S56" s="237" t="s">
        <v>162</v>
      </c>
      <c r="T56" s="238" t="s">
        <v>162</v>
      </c>
      <c r="U56" s="223">
        <v>0.23</v>
      </c>
      <c r="V56" s="223">
        <f>ROUND(E56*U56,2)</f>
        <v>2.25</v>
      </c>
      <c r="W56" s="223"/>
      <c r="X56" s="223" t="s">
        <v>154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155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64" t="s">
        <v>233</v>
      </c>
      <c r="D57" s="245"/>
      <c r="E57" s="246">
        <v>5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167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64" t="s">
        <v>234</v>
      </c>
      <c r="D58" s="245"/>
      <c r="E58" s="246">
        <v>4.8</v>
      </c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167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2">
        <v>22</v>
      </c>
      <c r="B59" s="233" t="s">
        <v>235</v>
      </c>
      <c r="C59" s="241" t="s">
        <v>236</v>
      </c>
      <c r="D59" s="234" t="s">
        <v>170</v>
      </c>
      <c r="E59" s="235">
        <v>25.7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15</v>
      </c>
      <c r="M59" s="237">
        <f>G59*(1+L59/100)</f>
        <v>0</v>
      </c>
      <c r="N59" s="237">
        <v>0</v>
      </c>
      <c r="O59" s="237">
        <f>ROUND(E59*N59,2)</f>
        <v>0</v>
      </c>
      <c r="P59" s="237">
        <v>8.9099999999999995E-3</v>
      </c>
      <c r="Q59" s="237">
        <f>ROUND(E59*P59,2)</f>
        <v>0.23</v>
      </c>
      <c r="R59" s="237" t="s">
        <v>228</v>
      </c>
      <c r="S59" s="237" t="s">
        <v>162</v>
      </c>
      <c r="T59" s="238" t="s">
        <v>162</v>
      </c>
      <c r="U59" s="223">
        <v>0.15</v>
      </c>
      <c r="V59" s="223">
        <f>ROUND(E59*U59,2)</f>
        <v>3.86</v>
      </c>
      <c r="W59" s="223"/>
      <c r="X59" s="223" t="s">
        <v>154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155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3" t="s">
        <v>237</v>
      </c>
      <c r="D60" s="250"/>
      <c r="E60" s="250"/>
      <c r="F60" s="250"/>
      <c r="G60" s="250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165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66" t="s">
        <v>238</v>
      </c>
      <c r="D61" s="259"/>
      <c r="E61" s="259"/>
      <c r="F61" s="259"/>
      <c r="G61" s="259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239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64" t="s">
        <v>240</v>
      </c>
      <c r="D62" s="245"/>
      <c r="E62" s="246">
        <v>25.7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167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 x14ac:dyDescent="0.2">
      <c r="A63" s="232">
        <v>23</v>
      </c>
      <c r="B63" s="233" t="s">
        <v>241</v>
      </c>
      <c r="C63" s="241" t="s">
        <v>242</v>
      </c>
      <c r="D63" s="234" t="s">
        <v>170</v>
      </c>
      <c r="E63" s="235">
        <v>25.7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15</v>
      </c>
      <c r="M63" s="237">
        <f>G63*(1+L63/100)</f>
        <v>0</v>
      </c>
      <c r="N63" s="237">
        <v>0</v>
      </c>
      <c r="O63" s="237">
        <f>ROUND(E63*N63,2)</f>
        <v>0</v>
      </c>
      <c r="P63" s="237">
        <v>1E-3</v>
      </c>
      <c r="Q63" s="237">
        <f>ROUND(E63*P63,2)</f>
        <v>0.03</v>
      </c>
      <c r="R63" s="237" t="s">
        <v>228</v>
      </c>
      <c r="S63" s="237" t="s">
        <v>162</v>
      </c>
      <c r="T63" s="238" t="s">
        <v>162</v>
      </c>
      <c r="U63" s="223">
        <v>0.105</v>
      </c>
      <c r="V63" s="223">
        <f>ROUND(E63*U63,2)</f>
        <v>2.7</v>
      </c>
      <c r="W63" s="223"/>
      <c r="X63" s="223" t="s">
        <v>154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229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4" t="s">
        <v>240</v>
      </c>
      <c r="D64" s="245"/>
      <c r="E64" s="246">
        <v>25.7</v>
      </c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167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 x14ac:dyDescent="0.2">
      <c r="A65" s="251">
        <v>24</v>
      </c>
      <c r="B65" s="252" t="s">
        <v>243</v>
      </c>
      <c r="C65" s="265" t="s">
        <v>244</v>
      </c>
      <c r="D65" s="253" t="s">
        <v>245</v>
      </c>
      <c r="E65" s="254">
        <v>2.22742</v>
      </c>
      <c r="F65" s="255"/>
      <c r="G65" s="256">
        <f>ROUND(E65*F65,2)</f>
        <v>0</v>
      </c>
      <c r="H65" s="255"/>
      <c r="I65" s="256">
        <f>ROUND(E65*H65,2)</f>
        <v>0</v>
      </c>
      <c r="J65" s="255"/>
      <c r="K65" s="256">
        <f>ROUND(E65*J65,2)</f>
        <v>0</v>
      </c>
      <c r="L65" s="256">
        <v>15</v>
      </c>
      <c r="M65" s="256">
        <f>G65*(1+L65/100)</f>
        <v>0</v>
      </c>
      <c r="N65" s="256">
        <v>0</v>
      </c>
      <c r="O65" s="256">
        <f>ROUND(E65*N65,2)</f>
        <v>0</v>
      </c>
      <c r="P65" s="256">
        <v>0</v>
      </c>
      <c r="Q65" s="256">
        <f>ROUND(E65*P65,2)</f>
        <v>0</v>
      </c>
      <c r="R65" s="256" t="s">
        <v>211</v>
      </c>
      <c r="S65" s="256" t="s">
        <v>162</v>
      </c>
      <c r="T65" s="257" t="s">
        <v>162</v>
      </c>
      <c r="U65" s="223">
        <v>4.665</v>
      </c>
      <c r="V65" s="223">
        <f>ROUND(E65*U65,2)</f>
        <v>10.39</v>
      </c>
      <c r="W65" s="223"/>
      <c r="X65" s="223" t="s">
        <v>246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247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51">
        <v>25</v>
      </c>
      <c r="B66" s="252" t="s">
        <v>248</v>
      </c>
      <c r="C66" s="265" t="s">
        <v>249</v>
      </c>
      <c r="D66" s="253" t="s">
        <v>245</v>
      </c>
      <c r="E66" s="254">
        <v>2.22742</v>
      </c>
      <c r="F66" s="255"/>
      <c r="G66" s="256">
        <f>ROUND(E66*F66,2)</f>
        <v>0</v>
      </c>
      <c r="H66" s="255"/>
      <c r="I66" s="256">
        <f>ROUND(E66*H66,2)</f>
        <v>0</v>
      </c>
      <c r="J66" s="255"/>
      <c r="K66" s="256">
        <f>ROUND(E66*J66,2)</f>
        <v>0</v>
      </c>
      <c r="L66" s="256">
        <v>15</v>
      </c>
      <c r="M66" s="256">
        <f>G66*(1+L66/100)</f>
        <v>0</v>
      </c>
      <c r="N66" s="256">
        <v>0</v>
      </c>
      <c r="O66" s="256">
        <f>ROUND(E66*N66,2)</f>
        <v>0</v>
      </c>
      <c r="P66" s="256">
        <v>0</v>
      </c>
      <c r="Q66" s="256">
        <f>ROUND(E66*P66,2)</f>
        <v>0</v>
      </c>
      <c r="R66" s="256" t="s">
        <v>211</v>
      </c>
      <c r="S66" s="256" t="s">
        <v>162</v>
      </c>
      <c r="T66" s="257" t="s">
        <v>162</v>
      </c>
      <c r="U66" s="223">
        <v>0.65300000000000002</v>
      </c>
      <c r="V66" s="223">
        <f>ROUND(E66*U66,2)</f>
        <v>1.45</v>
      </c>
      <c r="W66" s="223"/>
      <c r="X66" s="223" t="s">
        <v>246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247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32">
        <v>26</v>
      </c>
      <c r="B67" s="233" t="s">
        <v>250</v>
      </c>
      <c r="C67" s="241" t="s">
        <v>251</v>
      </c>
      <c r="D67" s="234" t="s">
        <v>245</v>
      </c>
      <c r="E67" s="235">
        <v>2.22742</v>
      </c>
      <c r="F67" s="236"/>
      <c r="G67" s="237">
        <f>ROUND(E67*F67,2)</f>
        <v>0</v>
      </c>
      <c r="H67" s="236"/>
      <c r="I67" s="237">
        <f>ROUND(E67*H67,2)</f>
        <v>0</v>
      </c>
      <c r="J67" s="236"/>
      <c r="K67" s="237">
        <f>ROUND(E67*J67,2)</f>
        <v>0</v>
      </c>
      <c r="L67" s="237">
        <v>15</v>
      </c>
      <c r="M67" s="237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7" t="s">
        <v>211</v>
      </c>
      <c r="S67" s="237" t="s">
        <v>162</v>
      </c>
      <c r="T67" s="238" t="s">
        <v>162</v>
      </c>
      <c r="U67" s="223">
        <v>2.4500000000000002</v>
      </c>
      <c r="V67" s="223">
        <f>ROUND(E67*U67,2)</f>
        <v>5.46</v>
      </c>
      <c r="W67" s="223"/>
      <c r="X67" s="223" t="s">
        <v>246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247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7" t="s">
        <v>252</v>
      </c>
      <c r="D68" s="260"/>
      <c r="E68" s="260"/>
      <c r="F68" s="260"/>
      <c r="G68" s="260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239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51">
        <v>27</v>
      </c>
      <c r="B69" s="252" t="s">
        <v>253</v>
      </c>
      <c r="C69" s="265" t="s">
        <v>254</v>
      </c>
      <c r="D69" s="253" t="s">
        <v>245</v>
      </c>
      <c r="E69" s="254">
        <v>42.321019999999997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 t="s">
        <v>211</v>
      </c>
      <c r="S69" s="256" t="s">
        <v>162</v>
      </c>
      <c r="T69" s="257" t="s">
        <v>162</v>
      </c>
      <c r="U69" s="223">
        <v>0</v>
      </c>
      <c r="V69" s="223">
        <f>ROUND(E69*U69,2)</f>
        <v>0</v>
      </c>
      <c r="W69" s="223"/>
      <c r="X69" s="223" t="s">
        <v>246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247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51">
        <v>28</v>
      </c>
      <c r="B70" s="252" t="s">
        <v>255</v>
      </c>
      <c r="C70" s="265" t="s">
        <v>256</v>
      </c>
      <c r="D70" s="253" t="s">
        <v>245</v>
      </c>
      <c r="E70" s="254">
        <v>2.22742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 t="s">
        <v>211</v>
      </c>
      <c r="S70" s="256" t="s">
        <v>162</v>
      </c>
      <c r="T70" s="257" t="s">
        <v>162</v>
      </c>
      <c r="U70" s="223">
        <v>4.71</v>
      </c>
      <c r="V70" s="223">
        <f>ROUND(E70*U70,2)</f>
        <v>10.49</v>
      </c>
      <c r="W70" s="223"/>
      <c r="X70" s="223" t="s">
        <v>246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247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22.5" outlineLevel="1" x14ac:dyDescent="0.2">
      <c r="A71" s="251">
        <v>29</v>
      </c>
      <c r="B71" s="252" t="s">
        <v>257</v>
      </c>
      <c r="C71" s="265" t="s">
        <v>258</v>
      </c>
      <c r="D71" s="253" t="s">
        <v>245</v>
      </c>
      <c r="E71" s="254">
        <v>8.9096899999999994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211</v>
      </c>
      <c r="S71" s="256" t="s">
        <v>162</v>
      </c>
      <c r="T71" s="257" t="s">
        <v>162</v>
      </c>
      <c r="U71" s="223">
        <v>0.52500000000000002</v>
      </c>
      <c r="V71" s="223">
        <f>ROUND(E71*U71,2)</f>
        <v>4.68</v>
      </c>
      <c r="W71" s="223"/>
      <c r="X71" s="223" t="s">
        <v>246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247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1" x14ac:dyDescent="0.2">
      <c r="A72" s="251">
        <v>30</v>
      </c>
      <c r="B72" s="252" t="s">
        <v>259</v>
      </c>
      <c r="C72" s="265" t="s">
        <v>260</v>
      </c>
      <c r="D72" s="253" t="s">
        <v>245</v>
      </c>
      <c r="E72" s="254">
        <v>2.22742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 t="s">
        <v>211</v>
      </c>
      <c r="S72" s="256" t="s">
        <v>162</v>
      </c>
      <c r="T72" s="257" t="s">
        <v>162</v>
      </c>
      <c r="U72" s="223">
        <v>0</v>
      </c>
      <c r="V72" s="223">
        <f>ROUND(E72*U72,2)</f>
        <v>0</v>
      </c>
      <c r="W72" s="223"/>
      <c r="X72" s="223" t="s">
        <v>246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247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32">
        <v>31</v>
      </c>
      <c r="B73" s="233" t="s">
        <v>261</v>
      </c>
      <c r="C73" s="241" t="s">
        <v>262</v>
      </c>
      <c r="D73" s="234" t="s">
        <v>245</v>
      </c>
      <c r="E73" s="235">
        <v>2.22742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15</v>
      </c>
      <c r="M73" s="237">
        <f>G73*(1+L73/100)</f>
        <v>0</v>
      </c>
      <c r="N73" s="237">
        <v>0</v>
      </c>
      <c r="O73" s="237">
        <f>ROUND(E73*N73,2)</f>
        <v>0</v>
      </c>
      <c r="P73" s="237">
        <v>0</v>
      </c>
      <c r="Q73" s="237">
        <f>ROUND(E73*P73,2)</f>
        <v>0</v>
      </c>
      <c r="R73" s="237" t="s">
        <v>263</v>
      </c>
      <c r="S73" s="237" t="s">
        <v>162</v>
      </c>
      <c r="T73" s="238" t="s">
        <v>162</v>
      </c>
      <c r="U73" s="223">
        <v>6.0000000000000001E-3</v>
      </c>
      <c r="V73" s="223">
        <f>ROUND(E73*U73,2)</f>
        <v>0.01</v>
      </c>
      <c r="W73" s="223"/>
      <c r="X73" s="223" t="s">
        <v>246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247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3" t="s">
        <v>264</v>
      </c>
      <c r="D74" s="250"/>
      <c r="E74" s="250"/>
      <c r="F74" s="250"/>
      <c r="G74" s="250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165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x14ac:dyDescent="0.2">
      <c r="A75" s="226" t="s">
        <v>147</v>
      </c>
      <c r="B75" s="227" t="s">
        <v>75</v>
      </c>
      <c r="C75" s="240" t="s">
        <v>76</v>
      </c>
      <c r="D75" s="228"/>
      <c r="E75" s="229"/>
      <c r="F75" s="230"/>
      <c r="G75" s="230">
        <f>SUMIF(AG76:AG77,"&lt;&gt;NOR",G76:G77)</f>
        <v>0</v>
      </c>
      <c r="H75" s="230"/>
      <c r="I75" s="230">
        <f>SUM(I76:I77)</f>
        <v>0</v>
      </c>
      <c r="J75" s="230"/>
      <c r="K75" s="230">
        <f>SUM(K76:K77)</f>
        <v>0</v>
      </c>
      <c r="L75" s="230"/>
      <c r="M75" s="230">
        <f>SUM(M76:M77)</f>
        <v>0</v>
      </c>
      <c r="N75" s="230"/>
      <c r="O75" s="230">
        <f>SUM(O76:O77)</f>
        <v>0</v>
      </c>
      <c r="P75" s="230"/>
      <c r="Q75" s="230">
        <f>SUM(Q76:Q77)</f>
        <v>0</v>
      </c>
      <c r="R75" s="230"/>
      <c r="S75" s="230"/>
      <c r="T75" s="231"/>
      <c r="U75" s="225"/>
      <c r="V75" s="225">
        <f>SUM(V76:V77)</f>
        <v>2.59</v>
      </c>
      <c r="W75" s="225"/>
      <c r="X75" s="225"/>
      <c r="AG75" t="s">
        <v>148</v>
      </c>
    </row>
    <row r="76" spans="1:60" ht="33.75" outlineLevel="1" x14ac:dyDescent="0.2">
      <c r="A76" s="232">
        <v>32</v>
      </c>
      <c r="B76" s="233" t="s">
        <v>265</v>
      </c>
      <c r="C76" s="241" t="s">
        <v>266</v>
      </c>
      <c r="D76" s="234" t="s">
        <v>245</v>
      </c>
      <c r="E76" s="235">
        <v>1.37083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15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 t="s">
        <v>161</v>
      </c>
      <c r="S76" s="237" t="s">
        <v>162</v>
      </c>
      <c r="T76" s="238" t="s">
        <v>162</v>
      </c>
      <c r="U76" s="223">
        <v>1.8919999999999999</v>
      </c>
      <c r="V76" s="223">
        <f>ROUND(E76*U76,2)</f>
        <v>2.59</v>
      </c>
      <c r="W76" s="223"/>
      <c r="X76" s="223" t="s">
        <v>267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268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63" t="s">
        <v>269</v>
      </c>
      <c r="D77" s="250"/>
      <c r="E77" s="250"/>
      <c r="F77" s="250"/>
      <c r="G77" s="250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165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x14ac:dyDescent="0.2">
      <c r="A78" s="226" t="s">
        <v>147</v>
      </c>
      <c r="B78" s="227" t="s">
        <v>77</v>
      </c>
      <c r="C78" s="240" t="s">
        <v>78</v>
      </c>
      <c r="D78" s="228"/>
      <c r="E78" s="229"/>
      <c r="F78" s="230"/>
      <c r="G78" s="230">
        <f>SUMIF(AG79:AG80,"&lt;&gt;NOR",G79:G80)</f>
        <v>0</v>
      </c>
      <c r="H78" s="230"/>
      <c r="I78" s="230">
        <f>SUM(I79:I80)</f>
        <v>0</v>
      </c>
      <c r="J78" s="230"/>
      <c r="K78" s="230">
        <f>SUM(K79:K80)</f>
        <v>0</v>
      </c>
      <c r="L78" s="230"/>
      <c r="M78" s="230">
        <f>SUM(M79:M80)</f>
        <v>0</v>
      </c>
      <c r="N78" s="230"/>
      <c r="O78" s="230">
        <f>SUM(O79:O80)</f>
        <v>0.04</v>
      </c>
      <c r="P78" s="230"/>
      <c r="Q78" s="230">
        <f>SUM(Q79:Q80)</f>
        <v>0</v>
      </c>
      <c r="R78" s="230"/>
      <c r="S78" s="230"/>
      <c r="T78" s="231"/>
      <c r="U78" s="225"/>
      <c r="V78" s="225">
        <f>SUM(V79:V80)</f>
        <v>4.1100000000000003</v>
      </c>
      <c r="W78" s="225"/>
      <c r="X78" s="225"/>
      <c r="AG78" t="s">
        <v>148</v>
      </c>
    </row>
    <row r="79" spans="1:60" ht="22.5" outlineLevel="1" x14ac:dyDescent="0.2">
      <c r="A79" s="232">
        <v>33</v>
      </c>
      <c r="B79" s="233" t="s">
        <v>270</v>
      </c>
      <c r="C79" s="241" t="s">
        <v>271</v>
      </c>
      <c r="D79" s="234" t="s">
        <v>170</v>
      </c>
      <c r="E79" s="235">
        <v>9.7010000000000005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15</v>
      </c>
      <c r="M79" s="237">
        <f>G79*(1+L79/100)</f>
        <v>0</v>
      </c>
      <c r="N79" s="237">
        <v>3.7799999999999999E-3</v>
      </c>
      <c r="O79" s="237">
        <f>ROUND(E79*N79,2)</f>
        <v>0.04</v>
      </c>
      <c r="P79" s="237">
        <v>0</v>
      </c>
      <c r="Q79" s="237">
        <f>ROUND(E79*P79,2)</f>
        <v>0</v>
      </c>
      <c r="R79" s="237" t="s">
        <v>272</v>
      </c>
      <c r="S79" s="237" t="s">
        <v>162</v>
      </c>
      <c r="T79" s="238" t="s">
        <v>162</v>
      </c>
      <c r="U79" s="223">
        <v>0.42403000000000002</v>
      </c>
      <c r="V79" s="223">
        <f>ROUND(E79*U79,2)</f>
        <v>4.1100000000000003</v>
      </c>
      <c r="W79" s="223"/>
      <c r="X79" s="223" t="s">
        <v>273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274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64" t="s">
        <v>275</v>
      </c>
      <c r="D80" s="245"/>
      <c r="E80" s="246">
        <v>9.7010000000000005</v>
      </c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167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x14ac:dyDescent="0.2">
      <c r="A81" s="226" t="s">
        <v>147</v>
      </c>
      <c r="B81" s="227" t="s">
        <v>89</v>
      </c>
      <c r="C81" s="240" t="s">
        <v>90</v>
      </c>
      <c r="D81" s="228"/>
      <c r="E81" s="229"/>
      <c r="F81" s="230"/>
      <c r="G81" s="230">
        <f>SUMIF(AG82:AG82,"&lt;&gt;NOR",G82:G82)</f>
        <v>0</v>
      </c>
      <c r="H81" s="230"/>
      <c r="I81" s="230">
        <f>SUM(I82:I82)</f>
        <v>0</v>
      </c>
      <c r="J81" s="230"/>
      <c r="K81" s="230">
        <f>SUM(K82:K82)</f>
        <v>0</v>
      </c>
      <c r="L81" s="230"/>
      <c r="M81" s="230">
        <f>SUM(M82:M82)</f>
        <v>0</v>
      </c>
      <c r="N81" s="230"/>
      <c r="O81" s="230">
        <f>SUM(O82:O82)</f>
        <v>0</v>
      </c>
      <c r="P81" s="230"/>
      <c r="Q81" s="230">
        <f>SUM(Q82:Q82)</f>
        <v>0</v>
      </c>
      <c r="R81" s="230"/>
      <c r="S81" s="230"/>
      <c r="T81" s="231"/>
      <c r="U81" s="225"/>
      <c r="V81" s="225">
        <f>SUM(V82:V82)</f>
        <v>0</v>
      </c>
      <c r="W81" s="225"/>
      <c r="X81" s="225"/>
      <c r="AG81" t="s">
        <v>148</v>
      </c>
    </row>
    <row r="82" spans="1:60" ht="22.5" outlineLevel="1" x14ac:dyDescent="0.2">
      <c r="A82" s="251">
        <v>34</v>
      </c>
      <c r="B82" s="252" t="s">
        <v>276</v>
      </c>
      <c r="C82" s="265" t="s">
        <v>277</v>
      </c>
      <c r="D82" s="253" t="s">
        <v>181</v>
      </c>
      <c r="E82" s="254">
        <v>1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6"/>
      <c r="S82" s="256" t="s">
        <v>152</v>
      </c>
      <c r="T82" s="257" t="s">
        <v>153</v>
      </c>
      <c r="U82" s="223">
        <v>0</v>
      </c>
      <c r="V82" s="223">
        <f>ROUND(E82*U82,2)</f>
        <v>0</v>
      </c>
      <c r="W82" s="223"/>
      <c r="X82" s="223" t="s">
        <v>154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163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x14ac:dyDescent="0.2">
      <c r="A83" s="226" t="s">
        <v>147</v>
      </c>
      <c r="B83" s="227" t="s">
        <v>99</v>
      </c>
      <c r="C83" s="240" t="s">
        <v>100</v>
      </c>
      <c r="D83" s="228"/>
      <c r="E83" s="229"/>
      <c r="F83" s="230"/>
      <c r="G83" s="230">
        <f>SUMIF(AG84:AG89,"&lt;&gt;NOR",G84:G89)</f>
        <v>0</v>
      </c>
      <c r="H83" s="230"/>
      <c r="I83" s="230">
        <f>SUM(I84:I89)</f>
        <v>0</v>
      </c>
      <c r="J83" s="230"/>
      <c r="K83" s="230">
        <f>SUM(K84:K89)</f>
        <v>0</v>
      </c>
      <c r="L83" s="230"/>
      <c r="M83" s="230">
        <f>SUM(M84:M89)</f>
        <v>0</v>
      </c>
      <c r="N83" s="230"/>
      <c r="O83" s="230">
        <f>SUM(O84:O89)</f>
        <v>0.04</v>
      </c>
      <c r="P83" s="230"/>
      <c r="Q83" s="230">
        <f>SUM(Q84:Q89)</f>
        <v>0</v>
      </c>
      <c r="R83" s="230"/>
      <c r="S83" s="230"/>
      <c r="T83" s="231"/>
      <c r="U83" s="225"/>
      <c r="V83" s="225">
        <f>SUM(V84:V89)</f>
        <v>1.35</v>
      </c>
      <c r="W83" s="225"/>
      <c r="X83" s="225"/>
      <c r="AG83" t="s">
        <v>148</v>
      </c>
    </row>
    <row r="84" spans="1:60" ht="22.5" outlineLevel="1" x14ac:dyDescent="0.2">
      <c r="A84" s="232">
        <v>35</v>
      </c>
      <c r="B84" s="233" t="s">
        <v>278</v>
      </c>
      <c r="C84" s="241" t="s">
        <v>279</v>
      </c>
      <c r="D84" s="234" t="s">
        <v>170</v>
      </c>
      <c r="E84" s="235">
        <v>4.8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15</v>
      </c>
      <c r="M84" s="237">
        <f>G84*(1+L84/100)</f>
        <v>0</v>
      </c>
      <c r="N84" s="237">
        <v>0</v>
      </c>
      <c r="O84" s="237">
        <f>ROUND(E84*N84,2)</f>
        <v>0</v>
      </c>
      <c r="P84" s="237">
        <v>0</v>
      </c>
      <c r="Q84" s="237">
        <f>ROUND(E84*P84,2)</f>
        <v>0</v>
      </c>
      <c r="R84" s="237" t="s">
        <v>280</v>
      </c>
      <c r="S84" s="237" t="s">
        <v>162</v>
      </c>
      <c r="T84" s="238" t="s">
        <v>162</v>
      </c>
      <c r="U84" s="223">
        <v>0.28100000000000003</v>
      </c>
      <c r="V84" s="223">
        <f>ROUND(E84*U84,2)</f>
        <v>1.35</v>
      </c>
      <c r="W84" s="223"/>
      <c r="X84" s="223" t="s">
        <v>154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155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64" t="s">
        <v>234</v>
      </c>
      <c r="D85" s="245"/>
      <c r="E85" s="246">
        <v>4.8</v>
      </c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3"/>
      <c r="Z85" s="213"/>
      <c r="AA85" s="213"/>
      <c r="AB85" s="213"/>
      <c r="AC85" s="213"/>
      <c r="AD85" s="213"/>
      <c r="AE85" s="213"/>
      <c r="AF85" s="213"/>
      <c r="AG85" s="213" t="s">
        <v>167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2.5" outlineLevel="1" x14ac:dyDescent="0.2">
      <c r="A86" s="232">
        <v>36</v>
      </c>
      <c r="B86" s="233" t="s">
        <v>281</v>
      </c>
      <c r="C86" s="241" t="s">
        <v>282</v>
      </c>
      <c r="D86" s="234" t="s">
        <v>170</v>
      </c>
      <c r="E86" s="235">
        <v>5.28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15</v>
      </c>
      <c r="M86" s="237">
        <f>G86*(1+L86/100)</f>
        <v>0</v>
      </c>
      <c r="N86" s="237">
        <v>7.9000000000000008E-3</v>
      </c>
      <c r="O86" s="237">
        <f>ROUND(E86*N86,2)</f>
        <v>0.04</v>
      </c>
      <c r="P86" s="237">
        <v>0</v>
      </c>
      <c r="Q86" s="237">
        <f>ROUND(E86*P86,2)</f>
        <v>0</v>
      </c>
      <c r="R86" s="237" t="s">
        <v>283</v>
      </c>
      <c r="S86" s="237" t="s">
        <v>162</v>
      </c>
      <c r="T86" s="238" t="s">
        <v>162</v>
      </c>
      <c r="U86" s="223">
        <v>0</v>
      </c>
      <c r="V86" s="223">
        <f>ROUND(E86*U86,2)</f>
        <v>0</v>
      </c>
      <c r="W86" s="223"/>
      <c r="X86" s="223" t="s">
        <v>284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285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64" t="s">
        <v>286</v>
      </c>
      <c r="D87" s="245"/>
      <c r="E87" s="246">
        <v>5.28</v>
      </c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3"/>
      <c r="Z87" s="213"/>
      <c r="AA87" s="213"/>
      <c r="AB87" s="213"/>
      <c r="AC87" s="213"/>
      <c r="AD87" s="213"/>
      <c r="AE87" s="213"/>
      <c r="AF87" s="213"/>
      <c r="AG87" s="213" t="s">
        <v>167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>
        <v>37</v>
      </c>
      <c r="B88" s="221" t="s">
        <v>287</v>
      </c>
      <c r="C88" s="268" t="s">
        <v>288</v>
      </c>
      <c r="D88" s="222" t="s">
        <v>0</v>
      </c>
      <c r="E88" s="261"/>
      <c r="F88" s="224"/>
      <c r="G88" s="223">
        <f>ROUND(E88*F88,2)</f>
        <v>0</v>
      </c>
      <c r="H88" s="224"/>
      <c r="I88" s="223">
        <f>ROUND(E88*H88,2)</f>
        <v>0</v>
      </c>
      <c r="J88" s="224"/>
      <c r="K88" s="223">
        <f>ROUND(E88*J88,2)</f>
        <v>0</v>
      </c>
      <c r="L88" s="223">
        <v>15</v>
      </c>
      <c r="M88" s="223">
        <f>G88*(1+L88/100)</f>
        <v>0</v>
      </c>
      <c r="N88" s="223">
        <v>0</v>
      </c>
      <c r="O88" s="223">
        <f>ROUND(E88*N88,2)</f>
        <v>0</v>
      </c>
      <c r="P88" s="223">
        <v>0</v>
      </c>
      <c r="Q88" s="223">
        <f>ROUND(E88*P88,2)</f>
        <v>0</v>
      </c>
      <c r="R88" s="223" t="s">
        <v>280</v>
      </c>
      <c r="S88" s="223" t="s">
        <v>162</v>
      </c>
      <c r="T88" s="223" t="s">
        <v>162</v>
      </c>
      <c r="U88" s="223">
        <v>0</v>
      </c>
      <c r="V88" s="223">
        <f>ROUND(E88*U88,2)</f>
        <v>0</v>
      </c>
      <c r="W88" s="223"/>
      <c r="X88" s="223" t="s">
        <v>267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268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69" t="s">
        <v>289</v>
      </c>
      <c r="D89" s="262"/>
      <c r="E89" s="262"/>
      <c r="F89" s="262"/>
      <c r="G89" s="262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3"/>
      <c r="Z89" s="213"/>
      <c r="AA89" s="213"/>
      <c r="AB89" s="213"/>
      <c r="AC89" s="213"/>
      <c r="AD89" s="213"/>
      <c r="AE89" s="213"/>
      <c r="AF89" s="213"/>
      <c r="AG89" s="213" t="s">
        <v>165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x14ac:dyDescent="0.2">
      <c r="A90" s="226" t="s">
        <v>147</v>
      </c>
      <c r="B90" s="227" t="s">
        <v>101</v>
      </c>
      <c r="C90" s="240" t="s">
        <v>102</v>
      </c>
      <c r="D90" s="228"/>
      <c r="E90" s="229"/>
      <c r="F90" s="230"/>
      <c r="G90" s="230">
        <f>SUMIF(AG91:AG100,"&lt;&gt;NOR",G91:G100)</f>
        <v>0</v>
      </c>
      <c r="H90" s="230"/>
      <c r="I90" s="230">
        <f>SUM(I91:I100)</f>
        <v>0</v>
      </c>
      <c r="J90" s="230"/>
      <c r="K90" s="230">
        <f>SUM(K91:K100)</f>
        <v>0</v>
      </c>
      <c r="L90" s="230"/>
      <c r="M90" s="230">
        <f>SUM(M91:M100)</f>
        <v>0</v>
      </c>
      <c r="N90" s="230"/>
      <c r="O90" s="230">
        <f>SUM(O91:O100)</f>
        <v>0</v>
      </c>
      <c r="P90" s="230"/>
      <c r="Q90" s="230">
        <f>SUM(Q91:Q100)</f>
        <v>0</v>
      </c>
      <c r="R90" s="230"/>
      <c r="S90" s="230"/>
      <c r="T90" s="231"/>
      <c r="U90" s="225"/>
      <c r="V90" s="225">
        <f>SUM(V91:V100)</f>
        <v>0</v>
      </c>
      <c r="W90" s="225"/>
      <c r="X90" s="225"/>
      <c r="AG90" t="s">
        <v>148</v>
      </c>
    </row>
    <row r="91" spans="1:60" outlineLevel="1" x14ac:dyDescent="0.2">
      <c r="A91" s="251">
        <v>38</v>
      </c>
      <c r="B91" s="252" t="s">
        <v>290</v>
      </c>
      <c r="C91" s="265" t="s">
        <v>291</v>
      </c>
      <c r="D91" s="253" t="s">
        <v>181</v>
      </c>
      <c r="E91" s="254">
        <v>1</v>
      </c>
      <c r="F91" s="255"/>
      <c r="G91" s="256">
        <f>ROUND(E91*F91,2)</f>
        <v>0</v>
      </c>
      <c r="H91" s="255"/>
      <c r="I91" s="256">
        <f>ROUND(E91*H91,2)</f>
        <v>0</v>
      </c>
      <c r="J91" s="255"/>
      <c r="K91" s="256">
        <f>ROUND(E91*J91,2)</f>
        <v>0</v>
      </c>
      <c r="L91" s="256">
        <v>15</v>
      </c>
      <c r="M91" s="256">
        <f>G91*(1+L91/100)</f>
        <v>0</v>
      </c>
      <c r="N91" s="256">
        <v>0</v>
      </c>
      <c r="O91" s="256">
        <f>ROUND(E91*N91,2)</f>
        <v>0</v>
      </c>
      <c r="P91" s="256">
        <v>0</v>
      </c>
      <c r="Q91" s="256">
        <f>ROUND(E91*P91,2)</f>
        <v>0</v>
      </c>
      <c r="R91" s="256"/>
      <c r="S91" s="256" t="s">
        <v>152</v>
      </c>
      <c r="T91" s="257" t="s">
        <v>153</v>
      </c>
      <c r="U91" s="223">
        <v>0</v>
      </c>
      <c r="V91" s="223">
        <f>ROUND(E91*U91,2)</f>
        <v>0</v>
      </c>
      <c r="W91" s="223"/>
      <c r="X91" s="223" t="s">
        <v>154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163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51">
        <v>39</v>
      </c>
      <c r="B92" s="252" t="s">
        <v>292</v>
      </c>
      <c r="C92" s="265" t="s">
        <v>293</v>
      </c>
      <c r="D92" s="253" t="s">
        <v>181</v>
      </c>
      <c r="E92" s="254">
        <v>1</v>
      </c>
      <c r="F92" s="255"/>
      <c r="G92" s="256">
        <f>ROUND(E92*F92,2)</f>
        <v>0</v>
      </c>
      <c r="H92" s="255"/>
      <c r="I92" s="256">
        <f>ROUND(E92*H92,2)</f>
        <v>0</v>
      </c>
      <c r="J92" s="255"/>
      <c r="K92" s="256">
        <f>ROUND(E92*J92,2)</f>
        <v>0</v>
      </c>
      <c r="L92" s="256">
        <v>15</v>
      </c>
      <c r="M92" s="256">
        <f>G92*(1+L92/100)</f>
        <v>0</v>
      </c>
      <c r="N92" s="256">
        <v>0</v>
      </c>
      <c r="O92" s="256">
        <f>ROUND(E92*N92,2)</f>
        <v>0</v>
      </c>
      <c r="P92" s="256">
        <v>0</v>
      </c>
      <c r="Q92" s="256">
        <f>ROUND(E92*P92,2)</f>
        <v>0</v>
      </c>
      <c r="R92" s="256"/>
      <c r="S92" s="256" t="s">
        <v>152</v>
      </c>
      <c r="T92" s="257" t="s">
        <v>153</v>
      </c>
      <c r="U92" s="223">
        <v>0</v>
      </c>
      <c r="V92" s="223">
        <f>ROUND(E92*U92,2)</f>
        <v>0</v>
      </c>
      <c r="W92" s="223"/>
      <c r="X92" s="223" t="s">
        <v>154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163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51">
        <v>40</v>
      </c>
      <c r="B93" s="252" t="s">
        <v>294</v>
      </c>
      <c r="C93" s="265" t="s">
        <v>295</v>
      </c>
      <c r="D93" s="253" t="s">
        <v>181</v>
      </c>
      <c r="E93" s="254">
        <v>1</v>
      </c>
      <c r="F93" s="255"/>
      <c r="G93" s="256">
        <f>ROUND(E93*F93,2)</f>
        <v>0</v>
      </c>
      <c r="H93" s="255"/>
      <c r="I93" s="256">
        <f>ROUND(E93*H93,2)</f>
        <v>0</v>
      </c>
      <c r="J93" s="255"/>
      <c r="K93" s="256">
        <f>ROUND(E93*J93,2)</f>
        <v>0</v>
      </c>
      <c r="L93" s="256">
        <v>15</v>
      </c>
      <c r="M93" s="256">
        <f>G93*(1+L93/100)</f>
        <v>0</v>
      </c>
      <c r="N93" s="256">
        <v>0</v>
      </c>
      <c r="O93" s="256">
        <f>ROUND(E93*N93,2)</f>
        <v>0</v>
      </c>
      <c r="P93" s="256">
        <v>0</v>
      </c>
      <c r="Q93" s="256">
        <f>ROUND(E93*P93,2)</f>
        <v>0</v>
      </c>
      <c r="R93" s="256"/>
      <c r="S93" s="256" t="s">
        <v>152</v>
      </c>
      <c r="T93" s="257" t="s">
        <v>153</v>
      </c>
      <c r="U93" s="223">
        <v>0</v>
      </c>
      <c r="V93" s="223">
        <f>ROUND(E93*U93,2)</f>
        <v>0</v>
      </c>
      <c r="W93" s="223"/>
      <c r="X93" s="223" t="s">
        <v>154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163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51">
        <v>41</v>
      </c>
      <c r="B94" s="252" t="s">
        <v>296</v>
      </c>
      <c r="C94" s="265" t="s">
        <v>297</v>
      </c>
      <c r="D94" s="253" t="s">
        <v>181</v>
      </c>
      <c r="E94" s="254">
        <v>1</v>
      </c>
      <c r="F94" s="255"/>
      <c r="G94" s="256">
        <f>ROUND(E94*F94,2)</f>
        <v>0</v>
      </c>
      <c r="H94" s="255"/>
      <c r="I94" s="256">
        <f>ROUND(E94*H94,2)</f>
        <v>0</v>
      </c>
      <c r="J94" s="255"/>
      <c r="K94" s="256">
        <f>ROUND(E94*J94,2)</f>
        <v>0</v>
      </c>
      <c r="L94" s="256">
        <v>15</v>
      </c>
      <c r="M94" s="256">
        <f>G94*(1+L94/100)</f>
        <v>0</v>
      </c>
      <c r="N94" s="256">
        <v>0</v>
      </c>
      <c r="O94" s="256">
        <f>ROUND(E94*N94,2)</f>
        <v>0</v>
      </c>
      <c r="P94" s="256">
        <v>0</v>
      </c>
      <c r="Q94" s="256">
        <f>ROUND(E94*P94,2)</f>
        <v>0</v>
      </c>
      <c r="R94" s="256"/>
      <c r="S94" s="256" t="s">
        <v>152</v>
      </c>
      <c r="T94" s="257" t="s">
        <v>153</v>
      </c>
      <c r="U94" s="223">
        <v>0</v>
      </c>
      <c r="V94" s="223">
        <f>ROUND(E94*U94,2)</f>
        <v>0</v>
      </c>
      <c r="W94" s="223"/>
      <c r="X94" s="223" t="s">
        <v>154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163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51">
        <v>42</v>
      </c>
      <c r="B95" s="252" t="s">
        <v>298</v>
      </c>
      <c r="C95" s="265" t="s">
        <v>299</v>
      </c>
      <c r="D95" s="253" t="s">
        <v>181</v>
      </c>
      <c r="E95" s="254">
        <v>1</v>
      </c>
      <c r="F95" s="255"/>
      <c r="G95" s="256">
        <f>ROUND(E95*F95,2)</f>
        <v>0</v>
      </c>
      <c r="H95" s="255"/>
      <c r="I95" s="256">
        <f>ROUND(E95*H95,2)</f>
        <v>0</v>
      </c>
      <c r="J95" s="255"/>
      <c r="K95" s="256">
        <f>ROUND(E95*J95,2)</f>
        <v>0</v>
      </c>
      <c r="L95" s="256">
        <v>15</v>
      </c>
      <c r="M95" s="256">
        <f>G95*(1+L95/100)</f>
        <v>0</v>
      </c>
      <c r="N95" s="256">
        <v>0</v>
      </c>
      <c r="O95" s="256">
        <f>ROUND(E95*N95,2)</f>
        <v>0</v>
      </c>
      <c r="P95" s="256">
        <v>0</v>
      </c>
      <c r="Q95" s="256">
        <f>ROUND(E95*P95,2)</f>
        <v>0</v>
      </c>
      <c r="R95" s="256"/>
      <c r="S95" s="256" t="s">
        <v>152</v>
      </c>
      <c r="T95" s="257" t="s">
        <v>153</v>
      </c>
      <c r="U95" s="223">
        <v>0</v>
      </c>
      <c r="V95" s="223">
        <f>ROUND(E95*U95,2)</f>
        <v>0</v>
      </c>
      <c r="W95" s="223"/>
      <c r="X95" s="223" t="s">
        <v>154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155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51">
        <v>43</v>
      </c>
      <c r="B96" s="252" t="s">
        <v>300</v>
      </c>
      <c r="C96" s="265" t="s">
        <v>301</v>
      </c>
      <c r="D96" s="253" t="s">
        <v>181</v>
      </c>
      <c r="E96" s="254">
        <v>1</v>
      </c>
      <c r="F96" s="255"/>
      <c r="G96" s="256">
        <f>ROUND(E96*F96,2)</f>
        <v>0</v>
      </c>
      <c r="H96" s="255"/>
      <c r="I96" s="256">
        <f>ROUND(E96*H96,2)</f>
        <v>0</v>
      </c>
      <c r="J96" s="255"/>
      <c r="K96" s="256">
        <f>ROUND(E96*J96,2)</f>
        <v>0</v>
      </c>
      <c r="L96" s="256">
        <v>15</v>
      </c>
      <c r="M96" s="256">
        <f>G96*(1+L96/100)</f>
        <v>0</v>
      </c>
      <c r="N96" s="256">
        <v>0</v>
      </c>
      <c r="O96" s="256">
        <f>ROUND(E96*N96,2)</f>
        <v>0</v>
      </c>
      <c r="P96" s="256">
        <v>0</v>
      </c>
      <c r="Q96" s="256">
        <f>ROUND(E96*P96,2)</f>
        <v>0</v>
      </c>
      <c r="R96" s="256"/>
      <c r="S96" s="256" t="s">
        <v>152</v>
      </c>
      <c r="T96" s="257" t="s">
        <v>153</v>
      </c>
      <c r="U96" s="223">
        <v>0</v>
      </c>
      <c r="V96" s="223">
        <f>ROUND(E96*U96,2)</f>
        <v>0</v>
      </c>
      <c r="W96" s="223"/>
      <c r="X96" s="223" t="s">
        <v>154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155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ht="22.5" outlineLevel="1" x14ac:dyDescent="0.2">
      <c r="A97" s="251">
        <v>44</v>
      </c>
      <c r="B97" s="252" t="s">
        <v>302</v>
      </c>
      <c r="C97" s="265" t="s">
        <v>303</v>
      </c>
      <c r="D97" s="253" t="s">
        <v>181</v>
      </c>
      <c r="E97" s="254">
        <v>1</v>
      </c>
      <c r="F97" s="255"/>
      <c r="G97" s="256">
        <f>ROUND(E97*F97,2)</f>
        <v>0</v>
      </c>
      <c r="H97" s="255"/>
      <c r="I97" s="256">
        <f>ROUND(E97*H97,2)</f>
        <v>0</v>
      </c>
      <c r="J97" s="255"/>
      <c r="K97" s="256">
        <f>ROUND(E97*J97,2)</f>
        <v>0</v>
      </c>
      <c r="L97" s="256">
        <v>15</v>
      </c>
      <c r="M97" s="256">
        <f>G97*(1+L97/100)</f>
        <v>0</v>
      </c>
      <c r="N97" s="256">
        <v>0</v>
      </c>
      <c r="O97" s="256">
        <f>ROUND(E97*N97,2)</f>
        <v>0</v>
      </c>
      <c r="P97" s="256">
        <v>0</v>
      </c>
      <c r="Q97" s="256">
        <f>ROUND(E97*P97,2)</f>
        <v>0</v>
      </c>
      <c r="R97" s="256"/>
      <c r="S97" s="256" t="s">
        <v>152</v>
      </c>
      <c r="T97" s="257" t="s">
        <v>153</v>
      </c>
      <c r="U97" s="223">
        <v>0</v>
      </c>
      <c r="V97" s="223">
        <f>ROUND(E97*U97,2)</f>
        <v>0</v>
      </c>
      <c r="W97" s="223"/>
      <c r="X97" s="223" t="s">
        <v>154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163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32">
        <v>45</v>
      </c>
      <c r="B98" s="233" t="s">
        <v>304</v>
      </c>
      <c r="C98" s="241" t="s">
        <v>305</v>
      </c>
      <c r="D98" s="234" t="s">
        <v>181</v>
      </c>
      <c r="E98" s="235">
        <v>1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15</v>
      </c>
      <c r="M98" s="237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7"/>
      <c r="S98" s="237" t="s">
        <v>152</v>
      </c>
      <c r="T98" s="238" t="s">
        <v>153</v>
      </c>
      <c r="U98" s="223">
        <v>0</v>
      </c>
      <c r="V98" s="223">
        <f>ROUND(E98*U98,2)</f>
        <v>0</v>
      </c>
      <c r="W98" s="223"/>
      <c r="X98" s="223" t="s">
        <v>154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163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>
        <v>46</v>
      </c>
      <c r="B99" s="221" t="s">
        <v>306</v>
      </c>
      <c r="C99" s="268" t="s">
        <v>307</v>
      </c>
      <c r="D99" s="222" t="s">
        <v>0</v>
      </c>
      <c r="E99" s="261"/>
      <c r="F99" s="224"/>
      <c r="G99" s="223">
        <f>ROUND(E99*F99,2)</f>
        <v>0</v>
      </c>
      <c r="H99" s="224"/>
      <c r="I99" s="223">
        <f>ROUND(E99*H99,2)</f>
        <v>0</v>
      </c>
      <c r="J99" s="224"/>
      <c r="K99" s="223">
        <f>ROUND(E99*J99,2)</f>
        <v>0</v>
      </c>
      <c r="L99" s="223">
        <v>15</v>
      </c>
      <c r="M99" s="223">
        <f>G99*(1+L99/100)</f>
        <v>0</v>
      </c>
      <c r="N99" s="223">
        <v>0</v>
      </c>
      <c r="O99" s="223">
        <f>ROUND(E99*N99,2)</f>
        <v>0</v>
      </c>
      <c r="P99" s="223">
        <v>0</v>
      </c>
      <c r="Q99" s="223">
        <f>ROUND(E99*P99,2)</f>
        <v>0</v>
      </c>
      <c r="R99" s="223" t="s">
        <v>308</v>
      </c>
      <c r="S99" s="223" t="s">
        <v>162</v>
      </c>
      <c r="T99" s="223" t="s">
        <v>162</v>
      </c>
      <c r="U99" s="223">
        <v>0</v>
      </c>
      <c r="V99" s="223">
        <f>ROUND(E99*U99,2)</f>
        <v>0</v>
      </c>
      <c r="W99" s="223"/>
      <c r="X99" s="223" t="s">
        <v>267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268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69" t="s">
        <v>289</v>
      </c>
      <c r="D100" s="262"/>
      <c r="E100" s="262"/>
      <c r="F100" s="262"/>
      <c r="G100" s="262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165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x14ac:dyDescent="0.2">
      <c r="A101" s="226" t="s">
        <v>147</v>
      </c>
      <c r="B101" s="227" t="s">
        <v>103</v>
      </c>
      <c r="C101" s="240" t="s">
        <v>104</v>
      </c>
      <c r="D101" s="228"/>
      <c r="E101" s="229"/>
      <c r="F101" s="230"/>
      <c r="G101" s="230">
        <f>SUMIF(AG102:AG109,"&lt;&gt;NOR",G102:G109)</f>
        <v>0</v>
      </c>
      <c r="H101" s="230"/>
      <c r="I101" s="230">
        <f>SUM(I102:I109)</f>
        <v>0</v>
      </c>
      <c r="J101" s="230"/>
      <c r="K101" s="230">
        <f>SUM(K102:K109)</f>
        <v>0</v>
      </c>
      <c r="L101" s="230"/>
      <c r="M101" s="230">
        <f>SUM(M102:M109)</f>
        <v>0</v>
      </c>
      <c r="N101" s="230"/>
      <c r="O101" s="230">
        <f>SUM(O102:O109)</f>
        <v>0.09</v>
      </c>
      <c r="P101" s="230"/>
      <c r="Q101" s="230">
        <f>SUM(Q102:Q109)</f>
        <v>0</v>
      </c>
      <c r="R101" s="230"/>
      <c r="S101" s="230"/>
      <c r="T101" s="231"/>
      <c r="U101" s="225"/>
      <c r="V101" s="225">
        <f>SUM(V102:V109)</f>
        <v>4.1300000000000008</v>
      </c>
      <c r="W101" s="225"/>
      <c r="X101" s="225"/>
      <c r="AG101" t="s">
        <v>148</v>
      </c>
    </row>
    <row r="102" spans="1:60" outlineLevel="1" x14ac:dyDescent="0.2">
      <c r="A102" s="251">
        <v>47</v>
      </c>
      <c r="B102" s="252" t="s">
        <v>309</v>
      </c>
      <c r="C102" s="265" t="s">
        <v>310</v>
      </c>
      <c r="D102" s="253" t="s">
        <v>170</v>
      </c>
      <c r="E102" s="254">
        <v>2.7</v>
      </c>
      <c r="F102" s="255"/>
      <c r="G102" s="256">
        <f>ROUND(E102*F102,2)</f>
        <v>0</v>
      </c>
      <c r="H102" s="255"/>
      <c r="I102" s="256">
        <f>ROUND(E102*H102,2)</f>
        <v>0</v>
      </c>
      <c r="J102" s="255"/>
      <c r="K102" s="256">
        <f>ROUND(E102*J102,2)</f>
        <v>0</v>
      </c>
      <c r="L102" s="256">
        <v>15</v>
      </c>
      <c r="M102" s="256">
        <f>G102*(1+L102/100)</f>
        <v>0</v>
      </c>
      <c r="N102" s="256">
        <v>2.1000000000000001E-4</v>
      </c>
      <c r="O102" s="256">
        <f>ROUND(E102*N102,2)</f>
        <v>0</v>
      </c>
      <c r="P102" s="256">
        <v>0</v>
      </c>
      <c r="Q102" s="256">
        <f>ROUND(E102*P102,2)</f>
        <v>0</v>
      </c>
      <c r="R102" s="256" t="s">
        <v>311</v>
      </c>
      <c r="S102" s="256" t="s">
        <v>162</v>
      </c>
      <c r="T102" s="257" t="s">
        <v>162</v>
      </c>
      <c r="U102" s="223">
        <v>0.05</v>
      </c>
      <c r="V102" s="223">
        <f>ROUND(E102*U102,2)</f>
        <v>0.14000000000000001</v>
      </c>
      <c r="W102" s="223"/>
      <c r="X102" s="223" t="s">
        <v>154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155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22.5" outlineLevel="1" x14ac:dyDescent="0.2">
      <c r="A103" s="232">
        <v>48</v>
      </c>
      <c r="B103" s="233" t="s">
        <v>312</v>
      </c>
      <c r="C103" s="241" t="s">
        <v>313</v>
      </c>
      <c r="D103" s="234" t="s">
        <v>170</v>
      </c>
      <c r="E103" s="235">
        <v>2.7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15</v>
      </c>
      <c r="M103" s="237">
        <f>G103*(1+L103/100)</f>
        <v>0</v>
      </c>
      <c r="N103" s="237">
        <v>4.7499999999999999E-3</v>
      </c>
      <c r="O103" s="237">
        <f>ROUND(E103*N103,2)</f>
        <v>0.01</v>
      </c>
      <c r="P103" s="237">
        <v>0</v>
      </c>
      <c r="Q103" s="237">
        <f>ROUND(E103*P103,2)</f>
        <v>0</v>
      </c>
      <c r="R103" s="237" t="s">
        <v>311</v>
      </c>
      <c r="S103" s="237" t="s">
        <v>162</v>
      </c>
      <c r="T103" s="238" t="s">
        <v>162</v>
      </c>
      <c r="U103" s="223">
        <v>0.97799999999999998</v>
      </c>
      <c r="V103" s="223">
        <f>ROUND(E103*U103,2)</f>
        <v>2.64</v>
      </c>
      <c r="W103" s="223"/>
      <c r="X103" s="223" t="s">
        <v>154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229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64" t="s">
        <v>201</v>
      </c>
      <c r="D104" s="245"/>
      <c r="E104" s="246">
        <v>2.7</v>
      </c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167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2">
        <v>49</v>
      </c>
      <c r="B105" s="233" t="s">
        <v>314</v>
      </c>
      <c r="C105" s="241" t="s">
        <v>315</v>
      </c>
      <c r="D105" s="234" t="s">
        <v>227</v>
      </c>
      <c r="E105" s="235">
        <v>17.170000000000002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15</v>
      </c>
      <c r="M105" s="237">
        <f>G105*(1+L105/100)</f>
        <v>0</v>
      </c>
      <c r="N105" s="237">
        <v>4.0000000000000003E-5</v>
      </c>
      <c r="O105" s="237">
        <f>ROUND(E105*N105,2)</f>
        <v>0</v>
      </c>
      <c r="P105" s="237">
        <v>0</v>
      </c>
      <c r="Q105" s="237">
        <f>ROUND(E105*P105,2)</f>
        <v>0</v>
      </c>
      <c r="R105" s="237" t="s">
        <v>311</v>
      </c>
      <c r="S105" s="237" t="s">
        <v>162</v>
      </c>
      <c r="T105" s="238" t="s">
        <v>162</v>
      </c>
      <c r="U105" s="223">
        <v>7.0000000000000007E-2</v>
      </c>
      <c r="V105" s="223">
        <f>ROUND(E105*U105,2)</f>
        <v>1.2</v>
      </c>
      <c r="W105" s="223"/>
      <c r="X105" s="223" t="s">
        <v>154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229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64" t="s">
        <v>316</v>
      </c>
      <c r="D106" s="245"/>
      <c r="E106" s="246">
        <v>17.170000000000002</v>
      </c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167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51">
        <v>50</v>
      </c>
      <c r="B107" s="252" t="s">
        <v>317</v>
      </c>
      <c r="C107" s="265" t="s">
        <v>318</v>
      </c>
      <c r="D107" s="253" t="s">
        <v>170</v>
      </c>
      <c r="E107" s="254">
        <v>4</v>
      </c>
      <c r="F107" s="255"/>
      <c r="G107" s="256">
        <f>ROUND(E107*F107,2)</f>
        <v>0</v>
      </c>
      <c r="H107" s="255"/>
      <c r="I107" s="256">
        <f>ROUND(E107*H107,2)</f>
        <v>0</v>
      </c>
      <c r="J107" s="255"/>
      <c r="K107" s="256">
        <f>ROUND(E107*J107,2)</f>
        <v>0</v>
      </c>
      <c r="L107" s="256">
        <v>15</v>
      </c>
      <c r="M107" s="256">
        <f>G107*(1+L107/100)</f>
        <v>0</v>
      </c>
      <c r="N107" s="256">
        <v>1.9199999999999998E-2</v>
      </c>
      <c r="O107" s="256">
        <f>ROUND(E107*N107,2)</f>
        <v>0.08</v>
      </c>
      <c r="P107" s="256">
        <v>0</v>
      </c>
      <c r="Q107" s="256">
        <f>ROUND(E107*P107,2)</f>
        <v>0</v>
      </c>
      <c r="R107" s="256"/>
      <c r="S107" s="256" t="s">
        <v>152</v>
      </c>
      <c r="T107" s="257" t="s">
        <v>153</v>
      </c>
      <c r="U107" s="223">
        <v>0</v>
      </c>
      <c r="V107" s="223">
        <f>ROUND(E107*U107,2)</f>
        <v>0</v>
      </c>
      <c r="W107" s="223"/>
      <c r="X107" s="223" t="s">
        <v>154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155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32">
        <v>51</v>
      </c>
      <c r="B108" s="233" t="s">
        <v>319</v>
      </c>
      <c r="C108" s="241" t="s">
        <v>320</v>
      </c>
      <c r="D108" s="234" t="s">
        <v>245</v>
      </c>
      <c r="E108" s="235">
        <v>9.0880000000000002E-2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15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7" t="s">
        <v>311</v>
      </c>
      <c r="S108" s="237" t="s">
        <v>162</v>
      </c>
      <c r="T108" s="238" t="s">
        <v>162</v>
      </c>
      <c r="U108" s="223">
        <v>1.5980000000000001</v>
      </c>
      <c r="V108" s="223">
        <f>ROUND(E108*U108,2)</f>
        <v>0.15</v>
      </c>
      <c r="W108" s="223"/>
      <c r="X108" s="223" t="s">
        <v>267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268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63" t="s">
        <v>289</v>
      </c>
      <c r="D109" s="250"/>
      <c r="E109" s="250"/>
      <c r="F109" s="250"/>
      <c r="G109" s="250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165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x14ac:dyDescent="0.2">
      <c r="A110" s="226" t="s">
        <v>147</v>
      </c>
      <c r="B110" s="227" t="s">
        <v>105</v>
      </c>
      <c r="C110" s="240" t="s">
        <v>106</v>
      </c>
      <c r="D110" s="228"/>
      <c r="E110" s="229"/>
      <c r="F110" s="230"/>
      <c r="G110" s="230">
        <f>SUMIF(AG111:AG125,"&lt;&gt;NOR",G111:G125)</f>
        <v>0</v>
      </c>
      <c r="H110" s="230"/>
      <c r="I110" s="230">
        <f>SUM(I111:I125)</f>
        <v>0</v>
      </c>
      <c r="J110" s="230"/>
      <c r="K110" s="230">
        <f>SUM(K111:K125)</f>
        <v>0</v>
      </c>
      <c r="L110" s="230"/>
      <c r="M110" s="230">
        <f>SUM(M111:M125)</f>
        <v>0</v>
      </c>
      <c r="N110" s="230"/>
      <c r="O110" s="230">
        <f>SUM(O111:O125)</f>
        <v>0.15000000000000002</v>
      </c>
      <c r="P110" s="230"/>
      <c r="Q110" s="230">
        <f>SUM(Q111:Q125)</f>
        <v>0</v>
      </c>
      <c r="R110" s="230"/>
      <c r="S110" s="230"/>
      <c r="T110" s="231"/>
      <c r="U110" s="225"/>
      <c r="V110" s="225">
        <f>SUM(V111:V125)</f>
        <v>29.619999999999997</v>
      </c>
      <c r="W110" s="225"/>
      <c r="X110" s="225"/>
      <c r="AG110" t="s">
        <v>148</v>
      </c>
    </row>
    <row r="111" spans="1:60" ht="22.5" outlineLevel="1" x14ac:dyDescent="0.2">
      <c r="A111" s="251">
        <v>52</v>
      </c>
      <c r="B111" s="252" t="s">
        <v>321</v>
      </c>
      <c r="C111" s="265" t="s">
        <v>322</v>
      </c>
      <c r="D111" s="253" t="s">
        <v>170</v>
      </c>
      <c r="E111" s="254">
        <v>20.9</v>
      </c>
      <c r="F111" s="255"/>
      <c r="G111" s="256">
        <f>ROUND(E111*F111,2)</f>
        <v>0</v>
      </c>
      <c r="H111" s="255"/>
      <c r="I111" s="256">
        <f>ROUND(E111*H111,2)</f>
        <v>0</v>
      </c>
      <c r="J111" s="255"/>
      <c r="K111" s="256">
        <f>ROUND(E111*J111,2)</f>
        <v>0</v>
      </c>
      <c r="L111" s="256">
        <v>15</v>
      </c>
      <c r="M111" s="256">
        <f>G111*(1+L111/100)</f>
        <v>0</v>
      </c>
      <c r="N111" s="256">
        <v>0</v>
      </c>
      <c r="O111" s="256">
        <f>ROUND(E111*N111,2)</f>
        <v>0</v>
      </c>
      <c r="P111" s="256">
        <v>0</v>
      </c>
      <c r="Q111" s="256">
        <f>ROUND(E111*P111,2)</f>
        <v>0</v>
      </c>
      <c r="R111" s="256" t="s">
        <v>228</v>
      </c>
      <c r="S111" s="256" t="s">
        <v>162</v>
      </c>
      <c r="T111" s="257" t="s">
        <v>162</v>
      </c>
      <c r="U111" s="223">
        <v>1.6E-2</v>
      </c>
      <c r="V111" s="223">
        <f>ROUND(E111*U111,2)</f>
        <v>0.33</v>
      </c>
      <c r="W111" s="223"/>
      <c r="X111" s="223" t="s">
        <v>154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323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ht="22.5" outlineLevel="1" x14ac:dyDescent="0.2">
      <c r="A112" s="232">
        <v>53</v>
      </c>
      <c r="B112" s="233" t="s">
        <v>324</v>
      </c>
      <c r="C112" s="241" t="s">
        <v>325</v>
      </c>
      <c r="D112" s="234" t="s">
        <v>227</v>
      </c>
      <c r="E112" s="235">
        <v>26.24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15</v>
      </c>
      <c r="M112" s="237">
        <f>G112*(1+L112/100)</f>
        <v>0</v>
      </c>
      <c r="N112" s="237">
        <v>0</v>
      </c>
      <c r="O112" s="237">
        <f>ROUND(E112*N112,2)</f>
        <v>0</v>
      </c>
      <c r="P112" s="237">
        <v>0</v>
      </c>
      <c r="Q112" s="237">
        <f>ROUND(E112*P112,2)</f>
        <v>0</v>
      </c>
      <c r="R112" s="237" t="s">
        <v>228</v>
      </c>
      <c r="S112" s="237" t="s">
        <v>162</v>
      </c>
      <c r="T112" s="238" t="s">
        <v>162</v>
      </c>
      <c r="U112" s="223">
        <v>0.18099999999999999</v>
      </c>
      <c r="V112" s="223">
        <f>ROUND(E112*U112,2)</f>
        <v>4.75</v>
      </c>
      <c r="W112" s="223"/>
      <c r="X112" s="223" t="s">
        <v>154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155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63" t="s">
        <v>326</v>
      </c>
      <c r="D113" s="250"/>
      <c r="E113" s="250"/>
      <c r="F113" s="250"/>
      <c r="G113" s="250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165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66" t="s">
        <v>327</v>
      </c>
      <c r="D114" s="259"/>
      <c r="E114" s="259"/>
      <c r="F114" s="259"/>
      <c r="G114" s="259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239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64" t="s">
        <v>230</v>
      </c>
      <c r="D115" s="245"/>
      <c r="E115" s="246">
        <v>26.24</v>
      </c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167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22.5" outlineLevel="1" x14ac:dyDescent="0.2">
      <c r="A116" s="232">
        <v>54</v>
      </c>
      <c r="B116" s="233" t="s">
        <v>328</v>
      </c>
      <c r="C116" s="241" t="s">
        <v>329</v>
      </c>
      <c r="D116" s="234" t="s">
        <v>160</v>
      </c>
      <c r="E116" s="235">
        <v>2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15</v>
      </c>
      <c r="M116" s="237">
        <f>G116*(1+L116/100)</f>
        <v>0</v>
      </c>
      <c r="N116" s="237">
        <v>6.6239999999999993E-2</v>
      </c>
      <c r="O116" s="237">
        <f>ROUND(E116*N116,2)</f>
        <v>0.13</v>
      </c>
      <c r="P116" s="237">
        <v>0</v>
      </c>
      <c r="Q116" s="237">
        <f>ROUND(E116*P116,2)</f>
        <v>0</v>
      </c>
      <c r="R116" s="237" t="s">
        <v>228</v>
      </c>
      <c r="S116" s="237" t="s">
        <v>162</v>
      </c>
      <c r="T116" s="238" t="s">
        <v>162</v>
      </c>
      <c r="U116" s="223">
        <v>2.99</v>
      </c>
      <c r="V116" s="223">
        <f>ROUND(E116*U116,2)</f>
        <v>5.98</v>
      </c>
      <c r="W116" s="223"/>
      <c r="X116" s="223" t="s">
        <v>154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155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63" t="s">
        <v>330</v>
      </c>
      <c r="D117" s="250"/>
      <c r="E117" s="250"/>
      <c r="F117" s="250"/>
      <c r="G117" s="250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165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32">
        <v>55</v>
      </c>
      <c r="B118" s="233" t="s">
        <v>331</v>
      </c>
      <c r="C118" s="241" t="s">
        <v>332</v>
      </c>
      <c r="D118" s="234" t="s">
        <v>170</v>
      </c>
      <c r="E118" s="235">
        <v>20.9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15</v>
      </c>
      <c r="M118" s="237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37" t="s">
        <v>228</v>
      </c>
      <c r="S118" s="237" t="s">
        <v>162</v>
      </c>
      <c r="T118" s="238" t="s">
        <v>162</v>
      </c>
      <c r="U118" s="223">
        <v>0.08</v>
      </c>
      <c r="V118" s="223">
        <f>ROUND(E118*U118,2)</f>
        <v>1.67</v>
      </c>
      <c r="W118" s="223"/>
      <c r="X118" s="223" t="s">
        <v>154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229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64" t="s">
        <v>333</v>
      </c>
      <c r="D119" s="245"/>
      <c r="E119" s="246">
        <v>20.9</v>
      </c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167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51">
        <v>56</v>
      </c>
      <c r="B120" s="252" t="s">
        <v>334</v>
      </c>
      <c r="C120" s="265" t="s">
        <v>335</v>
      </c>
      <c r="D120" s="253" t="s">
        <v>170</v>
      </c>
      <c r="E120" s="254">
        <v>20.9</v>
      </c>
      <c r="F120" s="255"/>
      <c r="G120" s="256">
        <f>ROUND(E120*F120,2)</f>
        <v>0</v>
      </c>
      <c r="H120" s="255"/>
      <c r="I120" s="256">
        <f>ROUND(E120*H120,2)</f>
        <v>0</v>
      </c>
      <c r="J120" s="255"/>
      <c r="K120" s="256">
        <f>ROUND(E120*J120,2)</f>
        <v>0</v>
      </c>
      <c r="L120" s="256">
        <v>15</v>
      </c>
      <c r="M120" s="256">
        <f>G120*(1+L120/100)</f>
        <v>0</v>
      </c>
      <c r="N120" s="256">
        <v>0</v>
      </c>
      <c r="O120" s="256">
        <f>ROUND(E120*N120,2)</f>
        <v>0</v>
      </c>
      <c r="P120" s="256">
        <v>0</v>
      </c>
      <c r="Q120" s="256">
        <f>ROUND(E120*P120,2)</f>
        <v>0</v>
      </c>
      <c r="R120" s="256" t="s">
        <v>228</v>
      </c>
      <c r="S120" s="256" t="s">
        <v>162</v>
      </c>
      <c r="T120" s="257" t="s">
        <v>162</v>
      </c>
      <c r="U120" s="223">
        <v>0.09</v>
      </c>
      <c r="V120" s="223">
        <f>ROUND(E120*U120,2)</f>
        <v>1.88</v>
      </c>
      <c r="W120" s="223"/>
      <c r="X120" s="223" t="s">
        <v>154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229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51">
        <v>57</v>
      </c>
      <c r="B121" s="252" t="s">
        <v>336</v>
      </c>
      <c r="C121" s="265" t="s">
        <v>337</v>
      </c>
      <c r="D121" s="253" t="s">
        <v>170</v>
      </c>
      <c r="E121" s="254">
        <v>20.9</v>
      </c>
      <c r="F121" s="255"/>
      <c r="G121" s="256">
        <f>ROUND(E121*F121,2)</f>
        <v>0</v>
      </c>
      <c r="H121" s="255"/>
      <c r="I121" s="256">
        <f>ROUND(E121*H121,2)</f>
        <v>0</v>
      </c>
      <c r="J121" s="255"/>
      <c r="K121" s="256">
        <f>ROUND(E121*J121,2)</f>
        <v>0</v>
      </c>
      <c r="L121" s="256">
        <v>15</v>
      </c>
      <c r="M121" s="256">
        <f>G121*(1+L121/100)</f>
        <v>0</v>
      </c>
      <c r="N121" s="256">
        <v>5.8E-4</v>
      </c>
      <c r="O121" s="256">
        <f>ROUND(E121*N121,2)</f>
        <v>0.01</v>
      </c>
      <c r="P121" s="256">
        <v>0</v>
      </c>
      <c r="Q121" s="256">
        <f>ROUND(E121*P121,2)</f>
        <v>0</v>
      </c>
      <c r="R121" s="256" t="s">
        <v>228</v>
      </c>
      <c r="S121" s="256" t="s">
        <v>162</v>
      </c>
      <c r="T121" s="257" t="s">
        <v>162</v>
      </c>
      <c r="U121" s="223">
        <v>0.13</v>
      </c>
      <c r="V121" s="223">
        <f>ROUND(E121*U121,2)</f>
        <v>2.72</v>
      </c>
      <c r="W121" s="223"/>
      <c r="X121" s="223" t="s">
        <v>154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229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51">
        <v>58</v>
      </c>
      <c r="B122" s="252" t="s">
        <v>338</v>
      </c>
      <c r="C122" s="265" t="s">
        <v>339</v>
      </c>
      <c r="D122" s="253" t="s">
        <v>170</v>
      </c>
      <c r="E122" s="254">
        <v>20.9</v>
      </c>
      <c r="F122" s="255"/>
      <c r="G122" s="256">
        <f>ROUND(E122*F122,2)</f>
        <v>0</v>
      </c>
      <c r="H122" s="255"/>
      <c r="I122" s="256">
        <f>ROUND(E122*H122,2)</f>
        <v>0</v>
      </c>
      <c r="J122" s="255"/>
      <c r="K122" s="256">
        <f>ROUND(E122*J122,2)</f>
        <v>0</v>
      </c>
      <c r="L122" s="256">
        <v>15</v>
      </c>
      <c r="M122" s="256">
        <f>G122*(1+L122/100)</f>
        <v>0</v>
      </c>
      <c r="N122" s="256">
        <v>3.8000000000000002E-4</v>
      </c>
      <c r="O122" s="256">
        <f>ROUND(E122*N122,2)</f>
        <v>0.01</v>
      </c>
      <c r="P122" s="256">
        <v>0</v>
      </c>
      <c r="Q122" s="256">
        <f>ROUND(E122*P122,2)</f>
        <v>0</v>
      </c>
      <c r="R122" s="256" t="s">
        <v>228</v>
      </c>
      <c r="S122" s="256" t="s">
        <v>162</v>
      </c>
      <c r="T122" s="257" t="s">
        <v>162</v>
      </c>
      <c r="U122" s="223">
        <v>0.56999999999999995</v>
      </c>
      <c r="V122" s="223">
        <f>ROUND(E122*U122,2)</f>
        <v>11.91</v>
      </c>
      <c r="W122" s="223"/>
      <c r="X122" s="223" t="s">
        <v>154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229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51">
        <v>59</v>
      </c>
      <c r="B123" s="252" t="s">
        <v>340</v>
      </c>
      <c r="C123" s="265" t="s">
        <v>341</v>
      </c>
      <c r="D123" s="253" t="s">
        <v>227</v>
      </c>
      <c r="E123" s="254">
        <v>35</v>
      </c>
      <c r="F123" s="255"/>
      <c r="G123" s="256">
        <f>ROUND(E123*F123,2)</f>
        <v>0</v>
      </c>
      <c r="H123" s="255"/>
      <c r="I123" s="256">
        <f>ROUND(E123*H123,2)</f>
        <v>0</v>
      </c>
      <c r="J123" s="255"/>
      <c r="K123" s="256">
        <f>ROUND(E123*J123,2)</f>
        <v>0</v>
      </c>
      <c r="L123" s="256">
        <v>15</v>
      </c>
      <c r="M123" s="256">
        <f>G123*(1+L123/100)</f>
        <v>0</v>
      </c>
      <c r="N123" s="256">
        <v>1.1E-4</v>
      </c>
      <c r="O123" s="256">
        <f>ROUND(E123*N123,2)</f>
        <v>0</v>
      </c>
      <c r="P123" s="256">
        <v>0</v>
      </c>
      <c r="Q123" s="256">
        <f>ROUND(E123*P123,2)</f>
        <v>0</v>
      </c>
      <c r="R123" s="256" t="s">
        <v>283</v>
      </c>
      <c r="S123" s="256" t="s">
        <v>342</v>
      </c>
      <c r="T123" s="257" t="s">
        <v>342</v>
      </c>
      <c r="U123" s="223">
        <v>0</v>
      </c>
      <c r="V123" s="223">
        <f>ROUND(E123*U123,2)</f>
        <v>0</v>
      </c>
      <c r="W123" s="223"/>
      <c r="X123" s="223" t="s">
        <v>284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343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32">
        <v>60</v>
      </c>
      <c r="B124" s="233" t="s">
        <v>344</v>
      </c>
      <c r="C124" s="241" t="s">
        <v>345</v>
      </c>
      <c r="D124" s="234" t="s">
        <v>245</v>
      </c>
      <c r="E124" s="235">
        <v>0.15639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15</v>
      </c>
      <c r="M124" s="237">
        <f>G124*(1+L124/100)</f>
        <v>0</v>
      </c>
      <c r="N124" s="237">
        <v>0</v>
      </c>
      <c r="O124" s="237">
        <f>ROUND(E124*N124,2)</f>
        <v>0</v>
      </c>
      <c r="P124" s="237">
        <v>0</v>
      </c>
      <c r="Q124" s="237">
        <f>ROUND(E124*P124,2)</f>
        <v>0</v>
      </c>
      <c r="R124" s="237" t="s">
        <v>228</v>
      </c>
      <c r="S124" s="237" t="s">
        <v>162</v>
      </c>
      <c r="T124" s="238" t="s">
        <v>162</v>
      </c>
      <c r="U124" s="223">
        <v>2.42</v>
      </c>
      <c r="V124" s="223">
        <f>ROUND(E124*U124,2)</f>
        <v>0.38</v>
      </c>
      <c r="W124" s="223"/>
      <c r="X124" s="223" t="s">
        <v>267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268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63" t="s">
        <v>289</v>
      </c>
      <c r="D125" s="250"/>
      <c r="E125" s="250"/>
      <c r="F125" s="250"/>
      <c r="G125" s="250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165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x14ac:dyDescent="0.2">
      <c r="A126" s="226" t="s">
        <v>147</v>
      </c>
      <c r="B126" s="227" t="s">
        <v>107</v>
      </c>
      <c r="C126" s="240" t="s">
        <v>108</v>
      </c>
      <c r="D126" s="228"/>
      <c r="E126" s="229"/>
      <c r="F126" s="230"/>
      <c r="G126" s="230">
        <f>SUMIF(AG127:AG148,"&lt;&gt;NOR",G127:G148)</f>
        <v>0</v>
      </c>
      <c r="H126" s="230"/>
      <c r="I126" s="230">
        <f>SUM(I127:I148)</f>
        <v>0</v>
      </c>
      <c r="J126" s="230"/>
      <c r="K126" s="230">
        <f>SUM(K127:K148)</f>
        <v>0</v>
      </c>
      <c r="L126" s="230"/>
      <c r="M126" s="230">
        <f>SUM(M127:M148)</f>
        <v>0</v>
      </c>
      <c r="N126" s="230"/>
      <c r="O126" s="230">
        <f>SUM(O127:O148)</f>
        <v>0.04</v>
      </c>
      <c r="P126" s="230"/>
      <c r="Q126" s="230">
        <f>SUM(Q127:Q148)</f>
        <v>0</v>
      </c>
      <c r="R126" s="230"/>
      <c r="S126" s="230"/>
      <c r="T126" s="231"/>
      <c r="U126" s="225"/>
      <c r="V126" s="225">
        <f>SUM(V127:V148)</f>
        <v>3.89</v>
      </c>
      <c r="W126" s="225"/>
      <c r="X126" s="225"/>
      <c r="AG126" t="s">
        <v>148</v>
      </c>
    </row>
    <row r="127" spans="1:60" outlineLevel="1" x14ac:dyDescent="0.2">
      <c r="A127" s="232">
        <v>61</v>
      </c>
      <c r="B127" s="233" t="s">
        <v>346</v>
      </c>
      <c r="C127" s="241" t="s">
        <v>347</v>
      </c>
      <c r="D127" s="234" t="s">
        <v>170</v>
      </c>
      <c r="E127" s="235">
        <v>4.8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15</v>
      </c>
      <c r="M127" s="237">
        <f>G127*(1+L127/100)</f>
        <v>0</v>
      </c>
      <c r="N127" s="237">
        <v>0</v>
      </c>
      <c r="O127" s="237">
        <f>ROUND(E127*N127,2)</f>
        <v>0</v>
      </c>
      <c r="P127" s="237">
        <v>0</v>
      </c>
      <c r="Q127" s="237">
        <f>ROUND(E127*P127,2)</f>
        <v>0</v>
      </c>
      <c r="R127" s="237" t="s">
        <v>228</v>
      </c>
      <c r="S127" s="237" t="s">
        <v>162</v>
      </c>
      <c r="T127" s="238" t="s">
        <v>162</v>
      </c>
      <c r="U127" s="223">
        <v>1.6E-2</v>
      </c>
      <c r="V127" s="223">
        <f>ROUND(E127*U127,2)</f>
        <v>0.08</v>
      </c>
      <c r="W127" s="223"/>
      <c r="X127" s="223" t="s">
        <v>154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155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63" t="s">
        <v>348</v>
      </c>
      <c r="D128" s="250"/>
      <c r="E128" s="250"/>
      <c r="F128" s="250"/>
      <c r="G128" s="250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165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32">
        <v>62</v>
      </c>
      <c r="B129" s="233" t="s">
        <v>349</v>
      </c>
      <c r="C129" s="241" t="s">
        <v>350</v>
      </c>
      <c r="D129" s="234" t="s">
        <v>170</v>
      </c>
      <c r="E129" s="235">
        <v>2.7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15</v>
      </c>
      <c r="M129" s="237">
        <f>G129*(1+L129/100)</f>
        <v>0</v>
      </c>
      <c r="N129" s="237">
        <v>0</v>
      </c>
      <c r="O129" s="237">
        <f>ROUND(E129*N129,2)</f>
        <v>0</v>
      </c>
      <c r="P129" s="237">
        <v>0</v>
      </c>
      <c r="Q129" s="237">
        <f>ROUND(E129*P129,2)</f>
        <v>0</v>
      </c>
      <c r="R129" s="237" t="s">
        <v>228</v>
      </c>
      <c r="S129" s="237" t="s">
        <v>162</v>
      </c>
      <c r="T129" s="238" t="s">
        <v>162</v>
      </c>
      <c r="U129" s="223">
        <v>0.14699999999999999</v>
      </c>
      <c r="V129" s="223">
        <f>ROUND(E129*U129,2)</f>
        <v>0.4</v>
      </c>
      <c r="W129" s="223"/>
      <c r="X129" s="223" t="s">
        <v>154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163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63" t="s">
        <v>348</v>
      </c>
      <c r="D130" s="250"/>
      <c r="E130" s="250"/>
      <c r="F130" s="250"/>
      <c r="G130" s="250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3"/>
      <c r="Z130" s="213"/>
      <c r="AA130" s="213"/>
      <c r="AB130" s="213"/>
      <c r="AC130" s="213"/>
      <c r="AD130" s="213"/>
      <c r="AE130" s="213"/>
      <c r="AF130" s="213"/>
      <c r="AG130" s="213" t="s">
        <v>165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64" t="s">
        <v>201</v>
      </c>
      <c r="D131" s="245"/>
      <c r="E131" s="246">
        <v>2.7</v>
      </c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3"/>
      <c r="Z131" s="213"/>
      <c r="AA131" s="213"/>
      <c r="AB131" s="213"/>
      <c r="AC131" s="213"/>
      <c r="AD131" s="213"/>
      <c r="AE131" s="213"/>
      <c r="AF131" s="213"/>
      <c r="AG131" s="213" t="s">
        <v>167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32">
        <v>63</v>
      </c>
      <c r="B132" s="233" t="s">
        <v>351</v>
      </c>
      <c r="C132" s="241" t="s">
        <v>352</v>
      </c>
      <c r="D132" s="234" t="s">
        <v>170</v>
      </c>
      <c r="E132" s="235">
        <v>4.8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15</v>
      </c>
      <c r="M132" s="237">
        <f>G132*(1+L132/100)</f>
        <v>0</v>
      </c>
      <c r="N132" s="237">
        <v>0</v>
      </c>
      <c r="O132" s="237">
        <f>ROUND(E132*N132,2)</f>
        <v>0</v>
      </c>
      <c r="P132" s="237">
        <v>0</v>
      </c>
      <c r="Q132" s="237">
        <f>ROUND(E132*P132,2)</f>
        <v>0</v>
      </c>
      <c r="R132" s="237" t="s">
        <v>228</v>
      </c>
      <c r="S132" s="237" t="s">
        <v>162</v>
      </c>
      <c r="T132" s="238" t="s">
        <v>162</v>
      </c>
      <c r="U132" s="223">
        <v>4.5999999999999999E-2</v>
      </c>
      <c r="V132" s="223">
        <f>ROUND(E132*U132,2)</f>
        <v>0.22</v>
      </c>
      <c r="W132" s="223"/>
      <c r="X132" s="223" t="s">
        <v>154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155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63" t="s">
        <v>348</v>
      </c>
      <c r="D133" s="250"/>
      <c r="E133" s="250"/>
      <c r="F133" s="250"/>
      <c r="G133" s="250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165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ht="22.5" outlineLevel="1" x14ac:dyDescent="0.2">
      <c r="A134" s="232">
        <v>64</v>
      </c>
      <c r="B134" s="233" t="s">
        <v>353</v>
      </c>
      <c r="C134" s="241" t="s">
        <v>354</v>
      </c>
      <c r="D134" s="234" t="s">
        <v>170</v>
      </c>
      <c r="E134" s="235">
        <v>4.8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15</v>
      </c>
      <c r="M134" s="237">
        <f>G134*(1+L134/100)</f>
        <v>0</v>
      </c>
      <c r="N134" s="237">
        <v>4.1099999999999999E-3</v>
      </c>
      <c r="O134" s="237">
        <f>ROUND(E134*N134,2)</f>
        <v>0.02</v>
      </c>
      <c r="P134" s="237">
        <v>0</v>
      </c>
      <c r="Q134" s="237">
        <f>ROUND(E134*P134,2)</f>
        <v>0</v>
      </c>
      <c r="R134" s="237" t="s">
        <v>272</v>
      </c>
      <c r="S134" s="237" t="s">
        <v>162</v>
      </c>
      <c r="T134" s="238" t="s">
        <v>162</v>
      </c>
      <c r="U134" s="223">
        <v>0.65937999999999997</v>
      </c>
      <c r="V134" s="223">
        <f>ROUND(E134*U134,2)</f>
        <v>3.17</v>
      </c>
      <c r="W134" s="223"/>
      <c r="X134" s="223" t="s">
        <v>273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274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ht="22.5" outlineLevel="1" x14ac:dyDescent="0.2">
      <c r="A135" s="220"/>
      <c r="B135" s="221"/>
      <c r="C135" s="263" t="s">
        <v>355</v>
      </c>
      <c r="D135" s="250"/>
      <c r="E135" s="250"/>
      <c r="F135" s="250"/>
      <c r="G135" s="250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3"/>
      <c r="Z135" s="213"/>
      <c r="AA135" s="213"/>
      <c r="AB135" s="213"/>
      <c r="AC135" s="213"/>
      <c r="AD135" s="213"/>
      <c r="AE135" s="213"/>
      <c r="AF135" s="213"/>
      <c r="AG135" s="213" t="s">
        <v>165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58" t="str">
        <f>C135</f>
        <v>lepení a dodávka podlahoviny z PVC, bez podkladu. Svaření podlahoviny. Dodávka a lepení podlahových soklíků z měkčeného PVC. Pastování a vyleštění podlah.</v>
      </c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64" t="s">
        <v>234</v>
      </c>
      <c r="D136" s="245"/>
      <c r="E136" s="246">
        <v>4.8</v>
      </c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167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22.5" outlineLevel="1" x14ac:dyDescent="0.2">
      <c r="A137" s="232">
        <v>65</v>
      </c>
      <c r="B137" s="233" t="s">
        <v>356</v>
      </c>
      <c r="C137" s="241" t="s">
        <v>357</v>
      </c>
      <c r="D137" s="234" t="s">
        <v>358</v>
      </c>
      <c r="E137" s="235">
        <v>1.44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15</v>
      </c>
      <c r="M137" s="237">
        <f>G137*(1+L137/100)</f>
        <v>0</v>
      </c>
      <c r="N137" s="237">
        <v>1E-3</v>
      </c>
      <c r="O137" s="237">
        <f>ROUND(E137*N137,2)</f>
        <v>0</v>
      </c>
      <c r="P137" s="237">
        <v>0</v>
      </c>
      <c r="Q137" s="237">
        <f>ROUND(E137*P137,2)</f>
        <v>0</v>
      </c>
      <c r="R137" s="237" t="s">
        <v>283</v>
      </c>
      <c r="S137" s="237" t="s">
        <v>162</v>
      </c>
      <c r="T137" s="238" t="s">
        <v>162</v>
      </c>
      <c r="U137" s="223">
        <v>0</v>
      </c>
      <c r="V137" s="223">
        <f>ROUND(E137*U137,2)</f>
        <v>0</v>
      </c>
      <c r="W137" s="223"/>
      <c r="X137" s="223" t="s">
        <v>284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285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64" t="s">
        <v>359</v>
      </c>
      <c r="D138" s="245"/>
      <c r="E138" s="246">
        <v>1.44</v>
      </c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167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ht="22.5" outlineLevel="1" x14ac:dyDescent="0.2">
      <c r="A139" s="232">
        <v>66</v>
      </c>
      <c r="B139" s="233" t="s">
        <v>360</v>
      </c>
      <c r="C139" s="241" t="s">
        <v>361</v>
      </c>
      <c r="D139" s="234" t="s">
        <v>358</v>
      </c>
      <c r="E139" s="235">
        <v>16.2</v>
      </c>
      <c r="F139" s="236"/>
      <c r="G139" s="237">
        <f>ROUND(E139*F139,2)</f>
        <v>0</v>
      </c>
      <c r="H139" s="236"/>
      <c r="I139" s="237">
        <f>ROUND(E139*H139,2)</f>
        <v>0</v>
      </c>
      <c r="J139" s="236"/>
      <c r="K139" s="237">
        <f>ROUND(E139*J139,2)</f>
        <v>0</v>
      </c>
      <c r="L139" s="237">
        <v>15</v>
      </c>
      <c r="M139" s="237">
        <f>G139*(1+L139/100)</f>
        <v>0</v>
      </c>
      <c r="N139" s="237">
        <v>1E-3</v>
      </c>
      <c r="O139" s="237">
        <f>ROUND(E139*N139,2)</f>
        <v>0.02</v>
      </c>
      <c r="P139" s="237">
        <v>0</v>
      </c>
      <c r="Q139" s="237">
        <f>ROUND(E139*P139,2)</f>
        <v>0</v>
      </c>
      <c r="R139" s="237" t="s">
        <v>283</v>
      </c>
      <c r="S139" s="237" t="s">
        <v>162</v>
      </c>
      <c r="T139" s="238" t="s">
        <v>162</v>
      </c>
      <c r="U139" s="223">
        <v>0</v>
      </c>
      <c r="V139" s="223">
        <f>ROUND(E139*U139,2)</f>
        <v>0</v>
      </c>
      <c r="W139" s="223"/>
      <c r="X139" s="223" t="s">
        <v>284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285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67" t="s">
        <v>362</v>
      </c>
      <c r="D140" s="260"/>
      <c r="E140" s="260"/>
      <c r="F140" s="260"/>
      <c r="G140" s="260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239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58" t="str">
        <f>C140</f>
        <v>jednosložková šedá samonivelační podlahová hmota na bázi cementu a modifikujících přísad pro vnitřní použití</v>
      </c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70" t="s">
        <v>363</v>
      </c>
      <c r="D141" s="247"/>
      <c r="E141" s="248"/>
      <c r="F141" s="249"/>
      <c r="G141" s="249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239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66" t="s">
        <v>364</v>
      </c>
      <c r="D142" s="259"/>
      <c r="E142" s="259"/>
      <c r="F142" s="259"/>
      <c r="G142" s="259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239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66" t="s">
        <v>365</v>
      </c>
      <c r="D143" s="259"/>
      <c r="E143" s="259"/>
      <c r="F143" s="259"/>
      <c r="G143" s="259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239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66" t="s">
        <v>366</v>
      </c>
      <c r="D144" s="259"/>
      <c r="E144" s="259"/>
      <c r="F144" s="259"/>
      <c r="G144" s="259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239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66" t="s">
        <v>367</v>
      </c>
      <c r="D145" s="259"/>
      <c r="E145" s="259"/>
      <c r="F145" s="259"/>
      <c r="G145" s="259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239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64" t="s">
        <v>368</v>
      </c>
      <c r="D146" s="245"/>
      <c r="E146" s="246">
        <v>16.2</v>
      </c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167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32">
        <v>67</v>
      </c>
      <c r="B147" s="233" t="s">
        <v>369</v>
      </c>
      <c r="C147" s="241" t="s">
        <v>370</v>
      </c>
      <c r="D147" s="234" t="s">
        <v>245</v>
      </c>
      <c r="E147" s="235">
        <v>1.7639999999999999E-2</v>
      </c>
      <c r="F147" s="236"/>
      <c r="G147" s="237">
        <f>ROUND(E147*F147,2)</f>
        <v>0</v>
      </c>
      <c r="H147" s="236"/>
      <c r="I147" s="237">
        <f>ROUND(E147*H147,2)</f>
        <v>0</v>
      </c>
      <c r="J147" s="236"/>
      <c r="K147" s="237">
        <f>ROUND(E147*J147,2)</f>
        <v>0</v>
      </c>
      <c r="L147" s="237">
        <v>15</v>
      </c>
      <c r="M147" s="237">
        <f>G147*(1+L147/100)</f>
        <v>0</v>
      </c>
      <c r="N147" s="237">
        <v>0</v>
      </c>
      <c r="O147" s="237">
        <f>ROUND(E147*N147,2)</f>
        <v>0</v>
      </c>
      <c r="P147" s="237">
        <v>0</v>
      </c>
      <c r="Q147" s="237">
        <f>ROUND(E147*P147,2)</f>
        <v>0</v>
      </c>
      <c r="R147" s="237" t="s">
        <v>228</v>
      </c>
      <c r="S147" s="237" t="s">
        <v>162</v>
      </c>
      <c r="T147" s="238" t="s">
        <v>162</v>
      </c>
      <c r="U147" s="223">
        <v>1.091</v>
      </c>
      <c r="V147" s="223">
        <f>ROUND(E147*U147,2)</f>
        <v>0.02</v>
      </c>
      <c r="W147" s="223"/>
      <c r="X147" s="223" t="s">
        <v>267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268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63" t="s">
        <v>371</v>
      </c>
      <c r="D148" s="250"/>
      <c r="E148" s="250"/>
      <c r="F148" s="250"/>
      <c r="G148" s="250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13"/>
      <c r="Z148" s="213"/>
      <c r="AA148" s="213"/>
      <c r="AB148" s="213"/>
      <c r="AC148" s="213"/>
      <c r="AD148" s="213"/>
      <c r="AE148" s="213"/>
      <c r="AF148" s="213"/>
      <c r="AG148" s="213" t="s">
        <v>165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x14ac:dyDescent="0.2">
      <c r="A149" s="226" t="s">
        <v>147</v>
      </c>
      <c r="B149" s="227" t="s">
        <v>109</v>
      </c>
      <c r="C149" s="240" t="s">
        <v>110</v>
      </c>
      <c r="D149" s="228"/>
      <c r="E149" s="229"/>
      <c r="F149" s="230"/>
      <c r="G149" s="230">
        <f>SUMIF(AG150:AG155,"&lt;&gt;NOR",G150:G155)</f>
        <v>0</v>
      </c>
      <c r="H149" s="230"/>
      <c r="I149" s="230">
        <f>SUM(I150:I155)</f>
        <v>0</v>
      </c>
      <c r="J149" s="230"/>
      <c r="K149" s="230">
        <f>SUM(K150:K155)</f>
        <v>0</v>
      </c>
      <c r="L149" s="230"/>
      <c r="M149" s="230">
        <f>SUM(M150:M155)</f>
        <v>0</v>
      </c>
      <c r="N149" s="230"/>
      <c r="O149" s="230">
        <f>SUM(O150:O155)</f>
        <v>0.11</v>
      </c>
      <c r="P149" s="230"/>
      <c r="Q149" s="230">
        <f>SUM(Q150:Q155)</f>
        <v>0</v>
      </c>
      <c r="R149" s="230"/>
      <c r="S149" s="230"/>
      <c r="T149" s="231"/>
      <c r="U149" s="225"/>
      <c r="V149" s="225">
        <f>SUM(V150:V155)</f>
        <v>14.659999999999998</v>
      </c>
      <c r="W149" s="225"/>
      <c r="X149" s="225"/>
      <c r="AG149" t="s">
        <v>148</v>
      </c>
    </row>
    <row r="150" spans="1:60" outlineLevel="1" x14ac:dyDescent="0.2">
      <c r="A150" s="232">
        <v>68</v>
      </c>
      <c r="B150" s="233" t="s">
        <v>372</v>
      </c>
      <c r="C150" s="241" t="s">
        <v>373</v>
      </c>
      <c r="D150" s="234" t="s">
        <v>170</v>
      </c>
      <c r="E150" s="235">
        <v>14.007</v>
      </c>
      <c r="F150" s="236"/>
      <c r="G150" s="237">
        <f>ROUND(E150*F150,2)</f>
        <v>0</v>
      </c>
      <c r="H150" s="236"/>
      <c r="I150" s="237">
        <f>ROUND(E150*H150,2)</f>
        <v>0</v>
      </c>
      <c r="J150" s="236"/>
      <c r="K150" s="237">
        <f>ROUND(E150*J150,2)</f>
        <v>0</v>
      </c>
      <c r="L150" s="237">
        <v>15</v>
      </c>
      <c r="M150" s="237">
        <f>G150*(1+L150/100)</f>
        <v>0</v>
      </c>
      <c r="N150" s="237">
        <v>1.6000000000000001E-4</v>
      </c>
      <c r="O150" s="237">
        <f>ROUND(E150*N150,2)</f>
        <v>0</v>
      </c>
      <c r="P150" s="237">
        <v>0</v>
      </c>
      <c r="Q150" s="237">
        <f>ROUND(E150*P150,2)</f>
        <v>0</v>
      </c>
      <c r="R150" s="237" t="s">
        <v>311</v>
      </c>
      <c r="S150" s="237" t="s">
        <v>162</v>
      </c>
      <c r="T150" s="238" t="s">
        <v>162</v>
      </c>
      <c r="U150" s="223">
        <v>0.05</v>
      </c>
      <c r="V150" s="223">
        <f>ROUND(E150*U150,2)</f>
        <v>0.7</v>
      </c>
      <c r="W150" s="223"/>
      <c r="X150" s="223" t="s">
        <v>154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155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67" t="s">
        <v>374</v>
      </c>
      <c r="D151" s="260"/>
      <c r="E151" s="260"/>
      <c r="F151" s="260"/>
      <c r="G151" s="260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239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22.5" outlineLevel="1" x14ac:dyDescent="0.2">
      <c r="A152" s="232">
        <v>69</v>
      </c>
      <c r="B152" s="233" t="s">
        <v>375</v>
      </c>
      <c r="C152" s="241" t="s">
        <v>376</v>
      </c>
      <c r="D152" s="234" t="s">
        <v>170</v>
      </c>
      <c r="E152" s="235">
        <v>14.007</v>
      </c>
      <c r="F152" s="236"/>
      <c r="G152" s="237">
        <f>ROUND(E152*F152,2)</f>
        <v>0</v>
      </c>
      <c r="H152" s="236"/>
      <c r="I152" s="237">
        <f>ROUND(E152*H152,2)</f>
        <v>0</v>
      </c>
      <c r="J152" s="236"/>
      <c r="K152" s="237">
        <f>ROUND(E152*J152,2)</f>
        <v>0</v>
      </c>
      <c r="L152" s="237">
        <v>15</v>
      </c>
      <c r="M152" s="237">
        <f>G152*(1+L152/100)</f>
        <v>0</v>
      </c>
      <c r="N152" s="237">
        <v>4.45E-3</v>
      </c>
      <c r="O152" s="237">
        <f>ROUND(E152*N152,2)</f>
        <v>0.06</v>
      </c>
      <c r="P152" s="237">
        <v>0</v>
      </c>
      <c r="Q152" s="237">
        <f>ROUND(E152*P152,2)</f>
        <v>0</v>
      </c>
      <c r="R152" s="237" t="s">
        <v>311</v>
      </c>
      <c r="S152" s="237" t="s">
        <v>162</v>
      </c>
      <c r="T152" s="238" t="s">
        <v>162</v>
      </c>
      <c r="U152" s="223">
        <v>0.98399999999999999</v>
      </c>
      <c r="V152" s="223">
        <f>ROUND(E152*U152,2)</f>
        <v>13.78</v>
      </c>
      <c r="W152" s="223"/>
      <c r="X152" s="223" t="s">
        <v>154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229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64" t="s">
        <v>377</v>
      </c>
      <c r="D153" s="245"/>
      <c r="E153" s="246">
        <v>14.007</v>
      </c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13"/>
      <c r="Z153" s="213"/>
      <c r="AA153" s="213"/>
      <c r="AB153" s="213"/>
      <c r="AC153" s="213"/>
      <c r="AD153" s="213"/>
      <c r="AE153" s="213"/>
      <c r="AF153" s="213"/>
      <c r="AG153" s="213" t="s">
        <v>167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51">
        <v>70</v>
      </c>
      <c r="B154" s="252" t="s">
        <v>378</v>
      </c>
      <c r="C154" s="265" t="s">
        <v>379</v>
      </c>
      <c r="D154" s="253" t="s">
        <v>170</v>
      </c>
      <c r="E154" s="254">
        <v>17</v>
      </c>
      <c r="F154" s="255"/>
      <c r="G154" s="256">
        <f>ROUND(E154*F154,2)</f>
        <v>0</v>
      </c>
      <c r="H154" s="255"/>
      <c r="I154" s="256">
        <f>ROUND(E154*H154,2)</f>
        <v>0</v>
      </c>
      <c r="J154" s="255"/>
      <c r="K154" s="256">
        <f>ROUND(E154*J154,2)</f>
        <v>0</v>
      </c>
      <c r="L154" s="256">
        <v>15</v>
      </c>
      <c r="M154" s="256">
        <f>G154*(1+L154/100)</f>
        <v>0</v>
      </c>
      <c r="N154" s="256">
        <v>2.7000000000000001E-3</v>
      </c>
      <c r="O154" s="256">
        <f>ROUND(E154*N154,2)</f>
        <v>0.05</v>
      </c>
      <c r="P154" s="256">
        <v>0</v>
      </c>
      <c r="Q154" s="256">
        <f>ROUND(E154*P154,2)</f>
        <v>0</v>
      </c>
      <c r="R154" s="256"/>
      <c r="S154" s="256" t="s">
        <v>152</v>
      </c>
      <c r="T154" s="257" t="s">
        <v>153</v>
      </c>
      <c r="U154" s="223">
        <v>0</v>
      </c>
      <c r="V154" s="223">
        <f>ROUND(E154*U154,2)</f>
        <v>0</v>
      </c>
      <c r="W154" s="223"/>
      <c r="X154" s="223" t="s">
        <v>154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163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51">
        <v>71</v>
      </c>
      <c r="B155" s="252" t="s">
        <v>380</v>
      </c>
      <c r="C155" s="265" t="s">
        <v>381</v>
      </c>
      <c r="D155" s="253" t="s">
        <v>245</v>
      </c>
      <c r="E155" s="254">
        <v>0.11047</v>
      </c>
      <c r="F155" s="255"/>
      <c r="G155" s="256">
        <f>ROUND(E155*F155,2)</f>
        <v>0</v>
      </c>
      <c r="H155" s="255"/>
      <c r="I155" s="256">
        <f>ROUND(E155*H155,2)</f>
        <v>0</v>
      </c>
      <c r="J155" s="255"/>
      <c r="K155" s="256">
        <f>ROUND(E155*J155,2)</f>
        <v>0</v>
      </c>
      <c r="L155" s="256">
        <v>15</v>
      </c>
      <c r="M155" s="256">
        <f>G155*(1+L155/100)</f>
        <v>0</v>
      </c>
      <c r="N155" s="256">
        <v>0</v>
      </c>
      <c r="O155" s="256">
        <f>ROUND(E155*N155,2)</f>
        <v>0</v>
      </c>
      <c r="P155" s="256">
        <v>0</v>
      </c>
      <c r="Q155" s="256">
        <f>ROUND(E155*P155,2)</f>
        <v>0</v>
      </c>
      <c r="R155" s="256" t="s">
        <v>311</v>
      </c>
      <c r="S155" s="256" t="s">
        <v>162</v>
      </c>
      <c r="T155" s="257" t="s">
        <v>162</v>
      </c>
      <c r="U155" s="223">
        <v>1.5980000000000001</v>
      </c>
      <c r="V155" s="223">
        <f>ROUND(E155*U155,2)</f>
        <v>0.18</v>
      </c>
      <c r="W155" s="223"/>
      <c r="X155" s="223" t="s">
        <v>267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268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x14ac:dyDescent="0.2">
      <c r="A156" s="226" t="s">
        <v>147</v>
      </c>
      <c r="B156" s="227" t="s">
        <v>111</v>
      </c>
      <c r="C156" s="240" t="s">
        <v>112</v>
      </c>
      <c r="D156" s="228"/>
      <c r="E156" s="229"/>
      <c r="F156" s="230"/>
      <c r="G156" s="230">
        <f>SUMIF(AG157:AG167,"&lt;&gt;NOR",G157:G167)</f>
        <v>0</v>
      </c>
      <c r="H156" s="230"/>
      <c r="I156" s="230">
        <f>SUM(I157:I167)</f>
        <v>0</v>
      </c>
      <c r="J156" s="230"/>
      <c r="K156" s="230">
        <f>SUM(K157:K167)</f>
        <v>0</v>
      </c>
      <c r="L156" s="230"/>
      <c r="M156" s="230">
        <f>SUM(M157:M167)</f>
        <v>0</v>
      </c>
      <c r="N156" s="230"/>
      <c r="O156" s="230">
        <f>SUM(O157:O167)</f>
        <v>0.03</v>
      </c>
      <c r="P156" s="230"/>
      <c r="Q156" s="230">
        <f>SUM(Q157:Q167)</f>
        <v>0</v>
      </c>
      <c r="R156" s="230"/>
      <c r="S156" s="230"/>
      <c r="T156" s="231"/>
      <c r="U156" s="225"/>
      <c r="V156" s="225">
        <f>SUM(V157:V167)</f>
        <v>30.9</v>
      </c>
      <c r="W156" s="225"/>
      <c r="X156" s="225"/>
      <c r="AG156" t="s">
        <v>148</v>
      </c>
    </row>
    <row r="157" spans="1:60" outlineLevel="1" x14ac:dyDescent="0.2">
      <c r="A157" s="232">
        <v>72</v>
      </c>
      <c r="B157" s="233" t="s">
        <v>382</v>
      </c>
      <c r="C157" s="241" t="s">
        <v>383</v>
      </c>
      <c r="D157" s="234" t="s">
        <v>170</v>
      </c>
      <c r="E157" s="235">
        <v>153.72499999999999</v>
      </c>
      <c r="F157" s="236"/>
      <c r="G157" s="237">
        <f>ROUND(E157*F157,2)</f>
        <v>0</v>
      </c>
      <c r="H157" s="236"/>
      <c r="I157" s="237">
        <f>ROUND(E157*H157,2)</f>
        <v>0</v>
      </c>
      <c r="J157" s="236"/>
      <c r="K157" s="237">
        <f>ROUND(E157*J157,2)</f>
        <v>0</v>
      </c>
      <c r="L157" s="237">
        <v>15</v>
      </c>
      <c r="M157" s="237">
        <f>G157*(1+L157/100)</f>
        <v>0</v>
      </c>
      <c r="N157" s="237">
        <v>0</v>
      </c>
      <c r="O157" s="237">
        <f>ROUND(E157*N157,2)</f>
        <v>0</v>
      </c>
      <c r="P157" s="237">
        <v>0</v>
      </c>
      <c r="Q157" s="237">
        <f>ROUND(E157*P157,2)</f>
        <v>0</v>
      </c>
      <c r="R157" s="237" t="s">
        <v>384</v>
      </c>
      <c r="S157" s="237" t="s">
        <v>162</v>
      </c>
      <c r="T157" s="238" t="s">
        <v>162</v>
      </c>
      <c r="U157" s="223">
        <v>6.9709999999999994E-2</v>
      </c>
      <c r="V157" s="223">
        <f>ROUND(E157*U157,2)</f>
        <v>10.72</v>
      </c>
      <c r="W157" s="223"/>
      <c r="X157" s="223" t="s">
        <v>154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229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64" t="s">
        <v>385</v>
      </c>
      <c r="D158" s="245"/>
      <c r="E158" s="246">
        <v>28.4</v>
      </c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3"/>
      <c r="Z158" s="213"/>
      <c r="AA158" s="213"/>
      <c r="AB158" s="213"/>
      <c r="AC158" s="213"/>
      <c r="AD158" s="213"/>
      <c r="AE158" s="213"/>
      <c r="AF158" s="213"/>
      <c r="AG158" s="213" t="s">
        <v>167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64" t="s">
        <v>386</v>
      </c>
      <c r="D159" s="245"/>
      <c r="E159" s="246">
        <v>114.87</v>
      </c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3"/>
      <c r="Z159" s="213"/>
      <c r="AA159" s="213"/>
      <c r="AB159" s="213"/>
      <c r="AC159" s="213"/>
      <c r="AD159" s="213"/>
      <c r="AE159" s="213"/>
      <c r="AF159" s="213"/>
      <c r="AG159" s="213" t="s">
        <v>167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64" t="s">
        <v>387</v>
      </c>
      <c r="D160" s="245"/>
      <c r="E160" s="246">
        <v>10.455</v>
      </c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167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32">
        <v>73</v>
      </c>
      <c r="B161" s="233" t="s">
        <v>388</v>
      </c>
      <c r="C161" s="241" t="s">
        <v>389</v>
      </c>
      <c r="D161" s="234" t="s">
        <v>170</v>
      </c>
      <c r="E161" s="235">
        <v>149.273</v>
      </c>
      <c r="F161" s="236"/>
      <c r="G161" s="237">
        <f>ROUND(E161*F161,2)</f>
        <v>0</v>
      </c>
      <c r="H161" s="236"/>
      <c r="I161" s="237">
        <f>ROUND(E161*H161,2)</f>
        <v>0</v>
      </c>
      <c r="J161" s="236"/>
      <c r="K161" s="237">
        <f>ROUND(E161*J161,2)</f>
        <v>0</v>
      </c>
      <c r="L161" s="237">
        <v>15</v>
      </c>
      <c r="M161" s="237">
        <f>G161*(1+L161/100)</f>
        <v>0</v>
      </c>
      <c r="N161" s="237">
        <v>1.6000000000000001E-4</v>
      </c>
      <c r="O161" s="237">
        <f>ROUND(E161*N161,2)</f>
        <v>0.02</v>
      </c>
      <c r="P161" s="237">
        <v>0</v>
      </c>
      <c r="Q161" s="237">
        <f>ROUND(E161*P161,2)</f>
        <v>0</v>
      </c>
      <c r="R161" s="237" t="s">
        <v>384</v>
      </c>
      <c r="S161" s="237" t="s">
        <v>162</v>
      </c>
      <c r="T161" s="238" t="s">
        <v>162</v>
      </c>
      <c r="U161" s="223">
        <v>0.10191</v>
      </c>
      <c r="V161" s="223">
        <f>ROUND(E161*U161,2)</f>
        <v>15.21</v>
      </c>
      <c r="W161" s="223"/>
      <c r="X161" s="223" t="s">
        <v>154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229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64" t="s">
        <v>385</v>
      </c>
      <c r="D162" s="245"/>
      <c r="E162" s="246">
        <v>28.4</v>
      </c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167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64" t="s">
        <v>386</v>
      </c>
      <c r="D163" s="245"/>
      <c r="E163" s="246">
        <v>114.87</v>
      </c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3"/>
      <c r="Z163" s="213"/>
      <c r="AA163" s="213"/>
      <c r="AB163" s="213"/>
      <c r="AC163" s="213"/>
      <c r="AD163" s="213"/>
      <c r="AE163" s="213"/>
      <c r="AF163" s="213"/>
      <c r="AG163" s="213" t="s">
        <v>167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64" t="s">
        <v>390</v>
      </c>
      <c r="D164" s="245"/>
      <c r="E164" s="246">
        <v>6.0030000000000001</v>
      </c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3"/>
      <c r="Z164" s="213"/>
      <c r="AA164" s="213"/>
      <c r="AB164" s="213"/>
      <c r="AC164" s="213"/>
      <c r="AD164" s="213"/>
      <c r="AE164" s="213"/>
      <c r="AF164" s="213"/>
      <c r="AG164" s="213" t="s">
        <v>167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32">
        <v>74</v>
      </c>
      <c r="B165" s="233" t="s">
        <v>391</v>
      </c>
      <c r="C165" s="241" t="s">
        <v>392</v>
      </c>
      <c r="D165" s="234" t="s">
        <v>170</v>
      </c>
      <c r="E165" s="235">
        <v>74.636499999999998</v>
      </c>
      <c r="F165" s="236"/>
      <c r="G165" s="237">
        <f>ROUND(E165*F165,2)</f>
        <v>0</v>
      </c>
      <c r="H165" s="236"/>
      <c r="I165" s="237">
        <f>ROUND(E165*H165,2)</f>
        <v>0</v>
      </c>
      <c r="J165" s="236"/>
      <c r="K165" s="237">
        <f>ROUND(E165*J165,2)</f>
        <v>0</v>
      </c>
      <c r="L165" s="237">
        <v>15</v>
      </c>
      <c r="M165" s="237">
        <f>G165*(1+L165/100)</f>
        <v>0</v>
      </c>
      <c r="N165" s="237">
        <v>1.7000000000000001E-4</v>
      </c>
      <c r="O165" s="237">
        <f>ROUND(E165*N165,2)</f>
        <v>0.01</v>
      </c>
      <c r="P165" s="237">
        <v>0</v>
      </c>
      <c r="Q165" s="237">
        <f>ROUND(E165*P165,2)</f>
        <v>0</v>
      </c>
      <c r="R165" s="237" t="s">
        <v>272</v>
      </c>
      <c r="S165" s="237" t="s">
        <v>162</v>
      </c>
      <c r="T165" s="238" t="s">
        <v>162</v>
      </c>
      <c r="U165" s="223">
        <v>6.6549999999999998E-2</v>
      </c>
      <c r="V165" s="223">
        <f>ROUND(E165*U165,2)</f>
        <v>4.97</v>
      </c>
      <c r="W165" s="223"/>
      <c r="X165" s="223" t="s">
        <v>273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274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63" t="s">
        <v>393</v>
      </c>
      <c r="D166" s="250"/>
      <c r="E166" s="250"/>
      <c r="F166" s="250"/>
      <c r="G166" s="250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3"/>
      <c r="Z166" s="213"/>
      <c r="AA166" s="213"/>
      <c r="AB166" s="213"/>
      <c r="AC166" s="213"/>
      <c r="AD166" s="213"/>
      <c r="AE166" s="213"/>
      <c r="AF166" s="213"/>
      <c r="AG166" s="213" t="s">
        <v>165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64" t="s">
        <v>394</v>
      </c>
      <c r="D167" s="245"/>
      <c r="E167" s="246">
        <v>74.636499999999998</v>
      </c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13"/>
      <c r="Z167" s="213"/>
      <c r="AA167" s="213"/>
      <c r="AB167" s="213"/>
      <c r="AC167" s="213"/>
      <c r="AD167" s="213"/>
      <c r="AE167" s="213"/>
      <c r="AF167" s="213"/>
      <c r="AG167" s="213" t="s">
        <v>167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x14ac:dyDescent="0.2">
      <c r="A168" s="3"/>
      <c r="B168" s="4"/>
      <c r="C168" s="242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AE168">
        <v>15</v>
      </c>
      <c r="AF168">
        <v>21</v>
      </c>
      <c r="AG168" t="s">
        <v>134</v>
      </c>
    </row>
    <row r="169" spans="1:60" x14ac:dyDescent="0.2">
      <c r="A169" s="216"/>
      <c r="B169" s="217" t="s">
        <v>29</v>
      </c>
      <c r="C169" s="243"/>
      <c r="D169" s="218"/>
      <c r="E169" s="219"/>
      <c r="F169" s="219"/>
      <c r="G169" s="239">
        <f>G8+G21+G37+G75+G78+G81+G83+G90+G101+G110+G126+G149+G156</f>
        <v>0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f>SUMIF(L7:L167,AE168,G7:G167)</f>
        <v>0</v>
      </c>
      <c r="AF169">
        <f>SUMIF(L7:L167,AF168,G7:G167)</f>
        <v>0</v>
      </c>
      <c r="AG169" t="s">
        <v>156</v>
      </c>
    </row>
    <row r="170" spans="1:60" x14ac:dyDescent="0.2">
      <c r="C170" s="244"/>
      <c r="D170" s="10"/>
      <c r="AG170" t="s">
        <v>157</v>
      </c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VXc36KzyrUG5qwB9A3XdiSIXib4z9ef5iCiI4oRFWolgxCl+CEE5huUX7Lr6FkYne+qZolVLQ0VMSLrTQDsnA==" saltValue="1Omcp3yUM7xSyjSxyYoJTA==" spinCount="100000" sheet="1"/>
  <mergeCells count="37">
    <mergeCell ref="C166:G166"/>
    <mergeCell ref="C142:G142"/>
    <mergeCell ref="C143:G143"/>
    <mergeCell ref="C144:G144"/>
    <mergeCell ref="C145:G145"/>
    <mergeCell ref="C148:G148"/>
    <mergeCell ref="C151:G151"/>
    <mergeCell ref="C125:G125"/>
    <mergeCell ref="C128:G128"/>
    <mergeCell ref="C130:G130"/>
    <mergeCell ref="C133:G133"/>
    <mergeCell ref="C135:G135"/>
    <mergeCell ref="C140:G140"/>
    <mergeCell ref="C89:G89"/>
    <mergeCell ref="C100:G100"/>
    <mergeCell ref="C109:G109"/>
    <mergeCell ref="C113:G113"/>
    <mergeCell ref="C114:G114"/>
    <mergeCell ref="C117:G117"/>
    <mergeCell ref="C51:G51"/>
    <mergeCell ref="C60:G60"/>
    <mergeCell ref="C61:G61"/>
    <mergeCell ref="C68:G68"/>
    <mergeCell ref="C74:G74"/>
    <mergeCell ref="C77:G77"/>
    <mergeCell ref="C16:G16"/>
    <mergeCell ref="C23:G23"/>
    <mergeCell ref="C26:G26"/>
    <mergeCell ref="C35:G35"/>
    <mergeCell ref="C44:G44"/>
    <mergeCell ref="C47:G4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40889-D537-4D9E-A64E-569DEB5854C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147</v>
      </c>
      <c r="B8" s="227" t="s">
        <v>67</v>
      </c>
      <c r="C8" s="240" t="s">
        <v>68</v>
      </c>
      <c r="D8" s="228"/>
      <c r="E8" s="229"/>
      <c r="F8" s="230"/>
      <c r="G8" s="230">
        <f>SUMIF(AG9:AG13,"&lt;&gt;NOR",G9:G13)</f>
        <v>0</v>
      </c>
      <c r="H8" s="230"/>
      <c r="I8" s="230">
        <f>SUM(I9:I13)</f>
        <v>0</v>
      </c>
      <c r="J8" s="230"/>
      <c r="K8" s="230">
        <f>SUM(K9:K13)</f>
        <v>0</v>
      </c>
      <c r="L8" s="230"/>
      <c r="M8" s="230">
        <f>SUM(M9:M13)</f>
        <v>0</v>
      </c>
      <c r="N8" s="230"/>
      <c r="O8" s="230">
        <f>SUM(O9:O13)</f>
        <v>0</v>
      </c>
      <c r="P8" s="230"/>
      <c r="Q8" s="230">
        <f>SUM(Q9:Q13)</f>
        <v>0</v>
      </c>
      <c r="R8" s="230"/>
      <c r="S8" s="230"/>
      <c r="T8" s="231"/>
      <c r="U8" s="225"/>
      <c r="V8" s="225">
        <f>SUM(V9:V13)</f>
        <v>24.11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395</v>
      </c>
      <c r="C9" s="241" t="s">
        <v>396</v>
      </c>
      <c r="D9" s="234" t="s">
        <v>227</v>
      </c>
      <c r="E9" s="235">
        <v>40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161</v>
      </c>
      <c r="S9" s="237" t="s">
        <v>162</v>
      </c>
      <c r="T9" s="238" t="s">
        <v>162</v>
      </c>
      <c r="U9" s="223">
        <v>0.152</v>
      </c>
      <c r="V9" s="223">
        <f>ROUND(E9*U9,2)</f>
        <v>6.08</v>
      </c>
      <c r="W9" s="223"/>
      <c r="X9" s="223" t="s">
        <v>154</v>
      </c>
      <c r="Y9" s="213"/>
      <c r="Z9" s="213"/>
      <c r="AA9" s="213"/>
      <c r="AB9" s="213"/>
      <c r="AC9" s="213"/>
      <c r="AD9" s="213"/>
      <c r="AE9" s="213"/>
      <c r="AF9" s="213"/>
      <c r="AG9" s="213" t="s">
        <v>163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397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51">
        <v>2</v>
      </c>
      <c r="B11" s="252" t="s">
        <v>193</v>
      </c>
      <c r="C11" s="265" t="s">
        <v>194</v>
      </c>
      <c r="D11" s="253" t="s">
        <v>170</v>
      </c>
      <c r="E11" s="254">
        <v>11.99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15</v>
      </c>
      <c r="M11" s="256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6" t="s">
        <v>177</v>
      </c>
      <c r="S11" s="256" t="s">
        <v>162</v>
      </c>
      <c r="T11" s="257" t="s">
        <v>162</v>
      </c>
      <c r="U11" s="223">
        <v>0.84</v>
      </c>
      <c r="V11" s="223">
        <f>ROUND(E11*U11,2)</f>
        <v>10.07</v>
      </c>
      <c r="W11" s="223"/>
      <c r="X11" s="223" t="s">
        <v>154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163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2">
        <v>3</v>
      </c>
      <c r="B12" s="233" t="s">
        <v>398</v>
      </c>
      <c r="C12" s="241" t="s">
        <v>399</v>
      </c>
      <c r="D12" s="234" t="s">
        <v>170</v>
      </c>
      <c r="E12" s="235">
        <v>6.9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 t="s">
        <v>177</v>
      </c>
      <c r="S12" s="237" t="s">
        <v>162</v>
      </c>
      <c r="T12" s="238" t="s">
        <v>162</v>
      </c>
      <c r="U12" s="223">
        <v>1.153</v>
      </c>
      <c r="V12" s="223">
        <f>ROUND(E12*U12,2)</f>
        <v>7.96</v>
      </c>
      <c r="W12" s="223"/>
      <c r="X12" s="223" t="s">
        <v>154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163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3" t="s">
        <v>400</v>
      </c>
      <c r="D13" s="250"/>
      <c r="E13" s="250"/>
      <c r="F13" s="250"/>
      <c r="G13" s="250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165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6" t="s">
        <v>147</v>
      </c>
      <c r="B14" s="227" t="s">
        <v>73</v>
      </c>
      <c r="C14" s="240" t="s">
        <v>74</v>
      </c>
      <c r="D14" s="228"/>
      <c r="E14" s="229"/>
      <c r="F14" s="230"/>
      <c r="G14" s="230">
        <f>SUMIF(AG15:AG29,"&lt;&gt;NOR",G15:G29)</f>
        <v>0</v>
      </c>
      <c r="H14" s="230"/>
      <c r="I14" s="230">
        <f>SUM(I15:I29)</f>
        <v>0</v>
      </c>
      <c r="J14" s="230"/>
      <c r="K14" s="230">
        <f>SUM(K15:K29)</f>
        <v>0</v>
      </c>
      <c r="L14" s="230"/>
      <c r="M14" s="230">
        <f>SUM(M15:M29)</f>
        <v>0</v>
      </c>
      <c r="N14" s="230"/>
      <c r="O14" s="230">
        <f>SUM(O15:O29)</f>
        <v>0</v>
      </c>
      <c r="P14" s="230"/>
      <c r="Q14" s="230">
        <f>SUM(Q15:Q29)</f>
        <v>0</v>
      </c>
      <c r="R14" s="230"/>
      <c r="S14" s="230"/>
      <c r="T14" s="231"/>
      <c r="U14" s="225"/>
      <c r="V14" s="225">
        <f>SUM(V15:V29)</f>
        <v>90.54</v>
      </c>
      <c r="W14" s="225"/>
      <c r="X14" s="225"/>
      <c r="AG14" t="s">
        <v>148</v>
      </c>
    </row>
    <row r="15" spans="1:60" ht="22.5" outlineLevel="1" x14ac:dyDescent="0.2">
      <c r="A15" s="251">
        <v>4</v>
      </c>
      <c r="B15" s="252" t="s">
        <v>401</v>
      </c>
      <c r="C15" s="265" t="s">
        <v>402</v>
      </c>
      <c r="D15" s="253" t="s">
        <v>227</v>
      </c>
      <c r="E15" s="254">
        <v>40</v>
      </c>
      <c r="F15" s="255"/>
      <c r="G15" s="256">
        <f>ROUND(E15*F15,2)</f>
        <v>0</v>
      </c>
      <c r="H15" s="255"/>
      <c r="I15" s="256">
        <f>ROUND(E15*H15,2)</f>
        <v>0</v>
      </c>
      <c r="J15" s="255"/>
      <c r="K15" s="256">
        <f>ROUND(E15*J15,2)</f>
        <v>0</v>
      </c>
      <c r="L15" s="256">
        <v>15</v>
      </c>
      <c r="M15" s="256">
        <f>G15*(1+L15/100)</f>
        <v>0</v>
      </c>
      <c r="N15" s="256">
        <v>0</v>
      </c>
      <c r="O15" s="256">
        <f>ROUND(E15*N15,2)</f>
        <v>0</v>
      </c>
      <c r="P15" s="256">
        <v>0</v>
      </c>
      <c r="Q15" s="256">
        <f>ROUND(E15*P15,2)</f>
        <v>0</v>
      </c>
      <c r="R15" s="256" t="s">
        <v>211</v>
      </c>
      <c r="S15" s="256" t="s">
        <v>162</v>
      </c>
      <c r="T15" s="257" t="s">
        <v>162</v>
      </c>
      <c r="U15" s="223">
        <v>0.34200000000000003</v>
      </c>
      <c r="V15" s="223">
        <f>ROUND(E15*U15,2)</f>
        <v>13.68</v>
      </c>
      <c r="W15" s="223"/>
      <c r="X15" s="223" t="s">
        <v>154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163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51">
        <v>5</v>
      </c>
      <c r="B16" s="252" t="s">
        <v>403</v>
      </c>
      <c r="C16" s="265" t="s">
        <v>404</v>
      </c>
      <c r="D16" s="253" t="s">
        <v>227</v>
      </c>
      <c r="E16" s="254">
        <v>23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6" t="s">
        <v>211</v>
      </c>
      <c r="S16" s="256" t="s">
        <v>162</v>
      </c>
      <c r="T16" s="257" t="s">
        <v>162</v>
      </c>
      <c r="U16" s="223">
        <v>1.595</v>
      </c>
      <c r="V16" s="223">
        <f>ROUND(E16*U16,2)</f>
        <v>36.69</v>
      </c>
      <c r="W16" s="223"/>
      <c r="X16" s="223" t="s">
        <v>154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163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2">
        <v>6</v>
      </c>
      <c r="B17" s="233" t="s">
        <v>405</v>
      </c>
      <c r="C17" s="241" t="s">
        <v>406</v>
      </c>
      <c r="D17" s="234" t="s">
        <v>227</v>
      </c>
      <c r="E17" s="235">
        <v>8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15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 t="s">
        <v>407</v>
      </c>
      <c r="S17" s="237" t="s">
        <v>162</v>
      </c>
      <c r="T17" s="238" t="s">
        <v>162</v>
      </c>
      <c r="U17" s="223">
        <v>0.26600000000000001</v>
      </c>
      <c r="V17" s="223">
        <f>ROUND(E17*U17,2)</f>
        <v>2.13</v>
      </c>
      <c r="W17" s="223"/>
      <c r="X17" s="223" t="s">
        <v>154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163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3" t="s">
        <v>408</v>
      </c>
      <c r="D18" s="250"/>
      <c r="E18" s="250"/>
      <c r="F18" s="250"/>
      <c r="G18" s="250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165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51">
        <v>7</v>
      </c>
      <c r="B19" s="252" t="s">
        <v>409</v>
      </c>
      <c r="C19" s="265" t="s">
        <v>410</v>
      </c>
      <c r="D19" s="253" t="s">
        <v>227</v>
      </c>
      <c r="E19" s="254">
        <v>12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6" t="s">
        <v>411</v>
      </c>
      <c r="S19" s="256" t="s">
        <v>162</v>
      </c>
      <c r="T19" s="257" t="s">
        <v>162</v>
      </c>
      <c r="U19" s="223">
        <v>5.2999999999999999E-2</v>
      </c>
      <c r="V19" s="223">
        <f>ROUND(E19*U19,2)</f>
        <v>0.64</v>
      </c>
      <c r="W19" s="223"/>
      <c r="X19" s="223" t="s">
        <v>154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163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51">
        <v>8</v>
      </c>
      <c r="B20" s="252" t="s">
        <v>412</v>
      </c>
      <c r="C20" s="265" t="s">
        <v>413</v>
      </c>
      <c r="D20" s="253" t="s">
        <v>181</v>
      </c>
      <c r="E20" s="254">
        <v>11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/>
      <c r="S20" s="256" t="s">
        <v>152</v>
      </c>
      <c r="T20" s="257" t="s">
        <v>153</v>
      </c>
      <c r="U20" s="223">
        <v>0</v>
      </c>
      <c r="V20" s="223">
        <f>ROUND(E20*U20,2)</f>
        <v>0</v>
      </c>
      <c r="W20" s="223"/>
      <c r="X20" s="223" t="s">
        <v>284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414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51">
        <v>9</v>
      </c>
      <c r="B21" s="252" t="s">
        <v>243</v>
      </c>
      <c r="C21" s="265" t="s">
        <v>244</v>
      </c>
      <c r="D21" s="253" t="s">
        <v>245</v>
      </c>
      <c r="E21" s="254">
        <v>6.1749999999999998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6" t="s">
        <v>211</v>
      </c>
      <c r="S21" s="256" t="s">
        <v>162</v>
      </c>
      <c r="T21" s="257" t="s">
        <v>162</v>
      </c>
      <c r="U21" s="223">
        <v>0.93300000000000005</v>
      </c>
      <c r="V21" s="223">
        <f>ROUND(E21*U21,2)</f>
        <v>5.76</v>
      </c>
      <c r="W21" s="223"/>
      <c r="X21" s="223" t="s">
        <v>154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51">
        <v>10</v>
      </c>
      <c r="B22" s="252" t="s">
        <v>248</v>
      </c>
      <c r="C22" s="265" t="s">
        <v>249</v>
      </c>
      <c r="D22" s="253" t="s">
        <v>245</v>
      </c>
      <c r="E22" s="254">
        <v>30.875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6" t="s">
        <v>211</v>
      </c>
      <c r="S22" s="256" t="s">
        <v>162</v>
      </c>
      <c r="T22" s="257" t="s">
        <v>162</v>
      </c>
      <c r="U22" s="223">
        <v>0.65300000000000002</v>
      </c>
      <c r="V22" s="223">
        <f>ROUND(E22*U22,2)</f>
        <v>20.16</v>
      </c>
      <c r="W22" s="223"/>
      <c r="X22" s="223" t="s">
        <v>154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163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51">
        <v>11</v>
      </c>
      <c r="B23" s="252" t="s">
        <v>250</v>
      </c>
      <c r="C23" s="265" t="s">
        <v>251</v>
      </c>
      <c r="D23" s="253" t="s">
        <v>245</v>
      </c>
      <c r="E23" s="254">
        <v>6.1749999999999998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6" t="s">
        <v>211</v>
      </c>
      <c r="S23" s="256" t="s">
        <v>162</v>
      </c>
      <c r="T23" s="257" t="s">
        <v>162</v>
      </c>
      <c r="U23" s="223">
        <v>0.49</v>
      </c>
      <c r="V23" s="223">
        <f>ROUND(E23*U23,2)</f>
        <v>3.03</v>
      </c>
      <c r="W23" s="223"/>
      <c r="X23" s="223" t="s">
        <v>154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51">
        <v>12</v>
      </c>
      <c r="B24" s="252" t="s">
        <v>253</v>
      </c>
      <c r="C24" s="265" t="s">
        <v>254</v>
      </c>
      <c r="D24" s="253" t="s">
        <v>245</v>
      </c>
      <c r="E24" s="254">
        <v>185.25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15</v>
      </c>
      <c r="M24" s="256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6" t="s">
        <v>211</v>
      </c>
      <c r="S24" s="256" t="s">
        <v>162</v>
      </c>
      <c r="T24" s="257" t="s">
        <v>162</v>
      </c>
      <c r="U24" s="223">
        <v>0</v>
      </c>
      <c r="V24" s="223">
        <f>ROUND(E24*U24,2)</f>
        <v>0</v>
      </c>
      <c r="W24" s="223"/>
      <c r="X24" s="223" t="s">
        <v>154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163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51">
        <v>13</v>
      </c>
      <c r="B25" s="252" t="s">
        <v>255</v>
      </c>
      <c r="C25" s="265" t="s">
        <v>256</v>
      </c>
      <c r="D25" s="253" t="s">
        <v>245</v>
      </c>
      <c r="E25" s="254">
        <v>6.1749999999999998</v>
      </c>
      <c r="F25" s="255"/>
      <c r="G25" s="256">
        <f>ROUND(E25*F25,2)</f>
        <v>0</v>
      </c>
      <c r="H25" s="255"/>
      <c r="I25" s="256">
        <f>ROUND(E25*H25,2)</f>
        <v>0</v>
      </c>
      <c r="J25" s="255"/>
      <c r="K25" s="256">
        <f>ROUND(E25*J25,2)</f>
        <v>0</v>
      </c>
      <c r="L25" s="256">
        <v>15</v>
      </c>
      <c r="M25" s="256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6" t="s">
        <v>211</v>
      </c>
      <c r="S25" s="256" t="s">
        <v>162</v>
      </c>
      <c r="T25" s="257" t="s">
        <v>162</v>
      </c>
      <c r="U25" s="223">
        <v>0.94199999999999995</v>
      </c>
      <c r="V25" s="223">
        <f>ROUND(E25*U25,2)</f>
        <v>5.82</v>
      </c>
      <c r="W25" s="223"/>
      <c r="X25" s="223" t="s">
        <v>154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163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51">
        <v>14</v>
      </c>
      <c r="B26" s="252" t="s">
        <v>257</v>
      </c>
      <c r="C26" s="265" t="s">
        <v>258</v>
      </c>
      <c r="D26" s="253" t="s">
        <v>245</v>
      </c>
      <c r="E26" s="254">
        <v>24.7</v>
      </c>
      <c r="F26" s="255"/>
      <c r="G26" s="256">
        <f>ROUND(E26*F26,2)</f>
        <v>0</v>
      </c>
      <c r="H26" s="255"/>
      <c r="I26" s="256">
        <f>ROUND(E26*H26,2)</f>
        <v>0</v>
      </c>
      <c r="J26" s="255"/>
      <c r="K26" s="256">
        <f>ROUND(E26*J26,2)</f>
        <v>0</v>
      </c>
      <c r="L26" s="256">
        <v>15</v>
      </c>
      <c r="M26" s="256">
        <f>G26*(1+L26/100)</f>
        <v>0</v>
      </c>
      <c r="N26" s="256">
        <v>0</v>
      </c>
      <c r="O26" s="256">
        <f>ROUND(E26*N26,2)</f>
        <v>0</v>
      </c>
      <c r="P26" s="256">
        <v>0</v>
      </c>
      <c r="Q26" s="256">
        <f>ROUND(E26*P26,2)</f>
        <v>0</v>
      </c>
      <c r="R26" s="256" t="s">
        <v>211</v>
      </c>
      <c r="S26" s="256" t="s">
        <v>162</v>
      </c>
      <c r="T26" s="257" t="s">
        <v>162</v>
      </c>
      <c r="U26" s="223">
        <v>0.105</v>
      </c>
      <c r="V26" s="223">
        <f>ROUND(E26*U26,2)</f>
        <v>2.59</v>
      </c>
      <c r="W26" s="223"/>
      <c r="X26" s="223" t="s">
        <v>154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163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51">
        <v>15</v>
      </c>
      <c r="B27" s="252" t="s">
        <v>259</v>
      </c>
      <c r="C27" s="265" t="s">
        <v>260</v>
      </c>
      <c r="D27" s="253" t="s">
        <v>245</v>
      </c>
      <c r="E27" s="254">
        <v>6.1749999999999998</v>
      </c>
      <c r="F27" s="255"/>
      <c r="G27" s="256">
        <f>ROUND(E27*F27,2)</f>
        <v>0</v>
      </c>
      <c r="H27" s="255"/>
      <c r="I27" s="256">
        <f>ROUND(E27*H27,2)</f>
        <v>0</v>
      </c>
      <c r="J27" s="255"/>
      <c r="K27" s="256">
        <f>ROUND(E27*J27,2)</f>
        <v>0</v>
      </c>
      <c r="L27" s="256">
        <v>15</v>
      </c>
      <c r="M27" s="256">
        <f>G27*(1+L27/100)</f>
        <v>0</v>
      </c>
      <c r="N27" s="256">
        <v>0</v>
      </c>
      <c r="O27" s="256">
        <f>ROUND(E27*N27,2)</f>
        <v>0</v>
      </c>
      <c r="P27" s="256">
        <v>0</v>
      </c>
      <c r="Q27" s="256">
        <f>ROUND(E27*P27,2)</f>
        <v>0</v>
      </c>
      <c r="R27" s="256" t="s">
        <v>211</v>
      </c>
      <c r="S27" s="256" t="s">
        <v>162</v>
      </c>
      <c r="T27" s="257" t="s">
        <v>162</v>
      </c>
      <c r="U27" s="223">
        <v>0</v>
      </c>
      <c r="V27" s="223">
        <f>ROUND(E27*U27,2)</f>
        <v>0</v>
      </c>
      <c r="W27" s="223"/>
      <c r="X27" s="223" t="s">
        <v>154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163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2">
        <v>16</v>
      </c>
      <c r="B28" s="233" t="s">
        <v>261</v>
      </c>
      <c r="C28" s="241" t="s">
        <v>262</v>
      </c>
      <c r="D28" s="234" t="s">
        <v>245</v>
      </c>
      <c r="E28" s="235">
        <v>6.1749999999999998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263</v>
      </c>
      <c r="S28" s="237" t="s">
        <v>162</v>
      </c>
      <c r="T28" s="238" t="s">
        <v>162</v>
      </c>
      <c r="U28" s="223">
        <v>6.0000000000000001E-3</v>
      </c>
      <c r="V28" s="223">
        <f>ROUND(E28*U28,2)</f>
        <v>0.04</v>
      </c>
      <c r="W28" s="223"/>
      <c r="X28" s="223" t="s">
        <v>154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163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3" t="s">
        <v>264</v>
      </c>
      <c r="D29" s="250"/>
      <c r="E29" s="250"/>
      <c r="F29" s="250"/>
      <c r="G29" s="250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x14ac:dyDescent="0.2">
      <c r="A30" s="226" t="s">
        <v>147</v>
      </c>
      <c r="B30" s="227" t="s">
        <v>75</v>
      </c>
      <c r="C30" s="240" t="s">
        <v>76</v>
      </c>
      <c r="D30" s="228"/>
      <c r="E30" s="229"/>
      <c r="F30" s="230"/>
      <c r="G30" s="230">
        <f>SUMIF(AG31:AG32,"&lt;&gt;NOR",G31:G32)</f>
        <v>0</v>
      </c>
      <c r="H30" s="230"/>
      <c r="I30" s="230">
        <f>SUM(I31:I32)</f>
        <v>0</v>
      </c>
      <c r="J30" s="230"/>
      <c r="K30" s="230">
        <f>SUM(K31:K32)</f>
        <v>0</v>
      </c>
      <c r="L30" s="230"/>
      <c r="M30" s="230">
        <f>SUM(M31:M32)</f>
        <v>0</v>
      </c>
      <c r="N30" s="230"/>
      <c r="O30" s="230">
        <f>SUM(O31:O32)</f>
        <v>0</v>
      </c>
      <c r="P30" s="230"/>
      <c r="Q30" s="230">
        <f>SUM(Q31:Q32)</f>
        <v>0</v>
      </c>
      <c r="R30" s="230"/>
      <c r="S30" s="230"/>
      <c r="T30" s="231"/>
      <c r="U30" s="225"/>
      <c r="V30" s="225">
        <f>SUM(V31:V32)</f>
        <v>5.39</v>
      </c>
      <c r="W30" s="225"/>
      <c r="X30" s="225"/>
      <c r="AG30" t="s">
        <v>148</v>
      </c>
    </row>
    <row r="31" spans="1:60" ht="33.75" outlineLevel="1" x14ac:dyDescent="0.2">
      <c r="A31" s="232">
        <v>17</v>
      </c>
      <c r="B31" s="233" t="s">
        <v>415</v>
      </c>
      <c r="C31" s="241" t="s">
        <v>416</v>
      </c>
      <c r="D31" s="234" t="s">
        <v>245</v>
      </c>
      <c r="E31" s="235">
        <v>2.0907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 t="s">
        <v>161</v>
      </c>
      <c r="S31" s="237" t="s">
        <v>162</v>
      </c>
      <c r="T31" s="238" t="s">
        <v>162</v>
      </c>
      <c r="U31" s="223">
        <v>2.577</v>
      </c>
      <c r="V31" s="223">
        <f>ROUND(E31*U31,2)</f>
        <v>5.39</v>
      </c>
      <c r="W31" s="223"/>
      <c r="X31" s="223" t="s">
        <v>154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163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3" t="s">
        <v>269</v>
      </c>
      <c r="D32" s="250"/>
      <c r="E32" s="250"/>
      <c r="F32" s="250"/>
      <c r="G32" s="250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165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6" t="s">
        <v>147</v>
      </c>
      <c r="B33" s="227" t="s">
        <v>81</v>
      </c>
      <c r="C33" s="240" t="s">
        <v>82</v>
      </c>
      <c r="D33" s="228"/>
      <c r="E33" s="229"/>
      <c r="F33" s="230"/>
      <c r="G33" s="230">
        <f>SUMIF(AG34:AG46,"&lt;&gt;NOR",G34:G46)</f>
        <v>0</v>
      </c>
      <c r="H33" s="230"/>
      <c r="I33" s="230">
        <f>SUM(I34:I46)</f>
        <v>0</v>
      </c>
      <c r="J33" s="230"/>
      <c r="K33" s="230">
        <f>SUM(K34:K46)</f>
        <v>0</v>
      </c>
      <c r="L33" s="230"/>
      <c r="M33" s="230">
        <f>SUM(M34:M46)</f>
        <v>0</v>
      </c>
      <c r="N33" s="230"/>
      <c r="O33" s="230">
        <f>SUM(O34:O46)</f>
        <v>0</v>
      </c>
      <c r="P33" s="230"/>
      <c r="Q33" s="230">
        <f>SUM(Q34:Q46)</f>
        <v>0</v>
      </c>
      <c r="R33" s="230"/>
      <c r="S33" s="230"/>
      <c r="T33" s="231"/>
      <c r="U33" s="225"/>
      <c r="V33" s="225">
        <f>SUM(V34:V46)</f>
        <v>21.03</v>
      </c>
      <c r="W33" s="225"/>
      <c r="X33" s="225"/>
      <c r="AG33" t="s">
        <v>148</v>
      </c>
    </row>
    <row r="34" spans="1:60" outlineLevel="1" x14ac:dyDescent="0.2">
      <c r="A34" s="251">
        <v>18</v>
      </c>
      <c r="B34" s="252" t="s">
        <v>417</v>
      </c>
      <c r="C34" s="265" t="s">
        <v>418</v>
      </c>
      <c r="D34" s="253" t="s">
        <v>160</v>
      </c>
      <c r="E34" s="254">
        <v>8</v>
      </c>
      <c r="F34" s="255"/>
      <c r="G34" s="256">
        <f>ROUND(E34*F34,2)</f>
        <v>0</v>
      </c>
      <c r="H34" s="255"/>
      <c r="I34" s="256">
        <f>ROUND(E34*H34,2)</f>
        <v>0</v>
      </c>
      <c r="J34" s="255"/>
      <c r="K34" s="256">
        <f>ROUND(E34*J34,2)</f>
        <v>0</v>
      </c>
      <c r="L34" s="256">
        <v>15</v>
      </c>
      <c r="M34" s="256">
        <f>G34*(1+L34/100)</f>
        <v>0</v>
      </c>
      <c r="N34" s="256">
        <v>0</v>
      </c>
      <c r="O34" s="256">
        <f>ROUND(E34*N34,2)</f>
        <v>0</v>
      </c>
      <c r="P34" s="256">
        <v>0</v>
      </c>
      <c r="Q34" s="256">
        <f>ROUND(E34*P34,2)</f>
        <v>0</v>
      </c>
      <c r="R34" s="256" t="s">
        <v>407</v>
      </c>
      <c r="S34" s="256" t="s">
        <v>162</v>
      </c>
      <c r="T34" s="257" t="s">
        <v>162</v>
      </c>
      <c r="U34" s="223">
        <v>0.70899999999999996</v>
      </c>
      <c r="V34" s="223">
        <f>ROUND(E34*U34,2)</f>
        <v>5.67</v>
      </c>
      <c r="W34" s="223"/>
      <c r="X34" s="223" t="s">
        <v>154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229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2">
        <v>19</v>
      </c>
      <c r="B35" s="233" t="s">
        <v>419</v>
      </c>
      <c r="C35" s="241" t="s">
        <v>420</v>
      </c>
      <c r="D35" s="234" t="s">
        <v>227</v>
      </c>
      <c r="E35" s="235">
        <v>12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 t="s">
        <v>407</v>
      </c>
      <c r="S35" s="237" t="s">
        <v>162</v>
      </c>
      <c r="T35" s="238" t="s">
        <v>162</v>
      </c>
      <c r="U35" s="223">
        <v>0.35899999999999999</v>
      </c>
      <c r="V35" s="223">
        <f>ROUND(E35*U35,2)</f>
        <v>4.3099999999999996</v>
      </c>
      <c r="W35" s="223"/>
      <c r="X35" s="223" t="s">
        <v>154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229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3" t="s">
        <v>421</v>
      </c>
      <c r="D36" s="250"/>
      <c r="E36" s="250"/>
      <c r="F36" s="250"/>
      <c r="G36" s="250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165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2">
        <v>20</v>
      </c>
      <c r="B37" s="233" t="s">
        <v>422</v>
      </c>
      <c r="C37" s="241" t="s">
        <v>423</v>
      </c>
      <c r="D37" s="234" t="s">
        <v>227</v>
      </c>
      <c r="E37" s="235">
        <v>3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 t="s">
        <v>407</v>
      </c>
      <c r="S37" s="237" t="s">
        <v>162</v>
      </c>
      <c r="T37" s="238" t="s">
        <v>162</v>
      </c>
      <c r="U37" s="223">
        <v>1.173</v>
      </c>
      <c r="V37" s="223">
        <f>ROUND(E37*U37,2)</f>
        <v>3.52</v>
      </c>
      <c r="W37" s="223"/>
      <c r="X37" s="223" t="s">
        <v>154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229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3" t="s">
        <v>421</v>
      </c>
      <c r="D38" s="250"/>
      <c r="E38" s="250"/>
      <c r="F38" s="250"/>
      <c r="G38" s="250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165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2">
        <v>21</v>
      </c>
      <c r="B39" s="233" t="s">
        <v>424</v>
      </c>
      <c r="C39" s="241" t="s">
        <v>425</v>
      </c>
      <c r="D39" s="234" t="s">
        <v>227</v>
      </c>
      <c r="E39" s="235">
        <v>8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15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 t="s">
        <v>407</v>
      </c>
      <c r="S39" s="237" t="s">
        <v>162</v>
      </c>
      <c r="T39" s="238" t="s">
        <v>162</v>
      </c>
      <c r="U39" s="223">
        <v>0.79700000000000004</v>
      </c>
      <c r="V39" s="223">
        <f>ROUND(E39*U39,2)</f>
        <v>6.38</v>
      </c>
      <c r="W39" s="223"/>
      <c r="X39" s="223" t="s">
        <v>154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229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3" t="s">
        <v>421</v>
      </c>
      <c r="D40" s="250"/>
      <c r="E40" s="250"/>
      <c r="F40" s="250"/>
      <c r="G40" s="250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165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2">
        <v>22</v>
      </c>
      <c r="B41" s="233" t="s">
        <v>426</v>
      </c>
      <c r="C41" s="241" t="s">
        <v>427</v>
      </c>
      <c r="D41" s="234" t="s">
        <v>160</v>
      </c>
      <c r="E41" s="235">
        <v>5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15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 t="s">
        <v>407</v>
      </c>
      <c r="S41" s="237" t="s">
        <v>162</v>
      </c>
      <c r="T41" s="238" t="s">
        <v>162</v>
      </c>
      <c r="U41" s="223">
        <v>0.17399999999999999</v>
      </c>
      <c r="V41" s="223">
        <f>ROUND(E41*U41,2)</f>
        <v>0.87</v>
      </c>
      <c r="W41" s="223"/>
      <c r="X41" s="223" t="s">
        <v>154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229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3" t="s">
        <v>428</v>
      </c>
      <c r="D42" s="250"/>
      <c r="E42" s="250"/>
      <c r="F42" s="250"/>
      <c r="G42" s="250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165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2">
        <v>23</v>
      </c>
      <c r="B43" s="233" t="s">
        <v>429</v>
      </c>
      <c r="C43" s="241" t="s">
        <v>430</v>
      </c>
      <c r="D43" s="234" t="s">
        <v>160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 t="s">
        <v>407</v>
      </c>
      <c r="S43" s="237" t="s">
        <v>162</v>
      </c>
      <c r="T43" s="238" t="s">
        <v>162</v>
      </c>
      <c r="U43" s="223">
        <v>0.25900000000000001</v>
      </c>
      <c r="V43" s="223">
        <f>ROUND(E43*U43,2)</f>
        <v>0.26</v>
      </c>
      <c r="W43" s="223"/>
      <c r="X43" s="223" t="s">
        <v>154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229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3" t="s">
        <v>428</v>
      </c>
      <c r="D44" s="250"/>
      <c r="E44" s="250"/>
      <c r="F44" s="250"/>
      <c r="G44" s="250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165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2">
        <v>24</v>
      </c>
      <c r="B45" s="233" t="s">
        <v>431</v>
      </c>
      <c r="C45" s="241" t="s">
        <v>432</v>
      </c>
      <c r="D45" s="234" t="s">
        <v>245</v>
      </c>
      <c r="E45" s="235">
        <v>1.448E-2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15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 t="s">
        <v>407</v>
      </c>
      <c r="S45" s="237" t="s">
        <v>162</v>
      </c>
      <c r="T45" s="238" t="s">
        <v>162</v>
      </c>
      <c r="U45" s="223">
        <v>1.575</v>
      </c>
      <c r="V45" s="223">
        <f>ROUND(E45*U45,2)</f>
        <v>0.02</v>
      </c>
      <c r="W45" s="223"/>
      <c r="X45" s="223" t="s">
        <v>154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229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3" t="s">
        <v>433</v>
      </c>
      <c r="D46" s="250"/>
      <c r="E46" s="250"/>
      <c r="F46" s="250"/>
      <c r="G46" s="250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165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26" t="s">
        <v>147</v>
      </c>
      <c r="B47" s="227" t="s">
        <v>83</v>
      </c>
      <c r="C47" s="240" t="s">
        <v>84</v>
      </c>
      <c r="D47" s="228"/>
      <c r="E47" s="229"/>
      <c r="F47" s="230"/>
      <c r="G47" s="230">
        <f>SUMIF(AG48:AG66,"&lt;&gt;NOR",G48:G66)</f>
        <v>0</v>
      </c>
      <c r="H47" s="230"/>
      <c r="I47" s="230">
        <f>SUM(I48:I66)</f>
        <v>0</v>
      </c>
      <c r="J47" s="230"/>
      <c r="K47" s="230">
        <f>SUM(K48:K66)</f>
        <v>0</v>
      </c>
      <c r="L47" s="230"/>
      <c r="M47" s="230">
        <f>SUM(M48:M66)</f>
        <v>0</v>
      </c>
      <c r="N47" s="230"/>
      <c r="O47" s="230">
        <f>SUM(O48:O66)</f>
        <v>0</v>
      </c>
      <c r="P47" s="230"/>
      <c r="Q47" s="230">
        <f>SUM(Q48:Q66)</f>
        <v>0</v>
      </c>
      <c r="R47" s="230"/>
      <c r="S47" s="230"/>
      <c r="T47" s="231"/>
      <c r="U47" s="225"/>
      <c r="V47" s="225">
        <f>SUM(V48:V66)</f>
        <v>24.409999999999993</v>
      </c>
      <c r="W47" s="225"/>
      <c r="X47" s="225"/>
      <c r="AG47" t="s">
        <v>148</v>
      </c>
    </row>
    <row r="48" spans="1:60" ht="22.5" outlineLevel="1" x14ac:dyDescent="0.2">
      <c r="A48" s="232">
        <v>25</v>
      </c>
      <c r="B48" s="233" t="s">
        <v>434</v>
      </c>
      <c r="C48" s="241" t="s">
        <v>435</v>
      </c>
      <c r="D48" s="234" t="s">
        <v>227</v>
      </c>
      <c r="E48" s="235">
        <v>20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 t="s">
        <v>407</v>
      </c>
      <c r="S48" s="237" t="s">
        <v>162</v>
      </c>
      <c r="T48" s="238" t="s">
        <v>162</v>
      </c>
      <c r="U48" s="223">
        <v>0.25800000000000001</v>
      </c>
      <c r="V48" s="223">
        <f>ROUND(E48*U48,2)</f>
        <v>5.16</v>
      </c>
      <c r="W48" s="223"/>
      <c r="X48" s="223" t="s">
        <v>154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229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3" t="s">
        <v>436</v>
      </c>
      <c r="D49" s="250"/>
      <c r="E49" s="250"/>
      <c r="F49" s="250"/>
      <c r="G49" s="250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165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32">
        <v>26</v>
      </c>
      <c r="B50" s="233" t="s">
        <v>437</v>
      </c>
      <c r="C50" s="241" t="s">
        <v>438</v>
      </c>
      <c r="D50" s="234" t="s">
        <v>227</v>
      </c>
      <c r="E50" s="235">
        <v>8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 t="s">
        <v>407</v>
      </c>
      <c r="S50" s="237" t="s">
        <v>162</v>
      </c>
      <c r="T50" s="238" t="s">
        <v>162</v>
      </c>
      <c r="U50" s="223">
        <v>0.27889999999999998</v>
      </c>
      <c r="V50" s="223">
        <f>ROUND(E50*U50,2)</f>
        <v>2.23</v>
      </c>
      <c r="W50" s="223"/>
      <c r="X50" s="223" t="s">
        <v>154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229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3" t="s">
        <v>436</v>
      </c>
      <c r="D51" s="250"/>
      <c r="E51" s="250"/>
      <c r="F51" s="250"/>
      <c r="G51" s="250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165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 x14ac:dyDescent="0.2">
      <c r="A52" s="232">
        <v>27</v>
      </c>
      <c r="B52" s="233" t="s">
        <v>439</v>
      </c>
      <c r="C52" s="241" t="s">
        <v>440</v>
      </c>
      <c r="D52" s="234" t="s">
        <v>227</v>
      </c>
      <c r="E52" s="235">
        <v>12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15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 t="s">
        <v>407</v>
      </c>
      <c r="S52" s="237" t="s">
        <v>162</v>
      </c>
      <c r="T52" s="238" t="s">
        <v>162</v>
      </c>
      <c r="U52" s="223">
        <v>0.33279999999999998</v>
      </c>
      <c r="V52" s="223">
        <f>ROUND(E52*U52,2)</f>
        <v>3.99</v>
      </c>
      <c r="W52" s="223"/>
      <c r="X52" s="223" t="s">
        <v>154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229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63" t="s">
        <v>436</v>
      </c>
      <c r="D53" s="250"/>
      <c r="E53" s="250"/>
      <c r="F53" s="250"/>
      <c r="G53" s="250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165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 x14ac:dyDescent="0.2">
      <c r="A54" s="251">
        <v>28</v>
      </c>
      <c r="B54" s="252" t="s">
        <v>441</v>
      </c>
      <c r="C54" s="265" t="s">
        <v>442</v>
      </c>
      <c r="D54" s="253" t="s">
        <v>227</v>
      </c>
      <c r="E54" s="254">
        <v>20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6" t="s">
        <v>407</v>
      </c>
      <c r="S54" s="256" t="s">
        <v>162</v>
      </c>
      <c r="T54" s="257" t="s">
        <v>162</v>
      </c>
      <c r="U54" s="223">
        <v>0.129</v>
      </c>
      <c r="V54" s="223">
        <f>ROUND(E54*U54,2)</f>
        <v>2.58</v>
      </c>
      <c r="W54" s="223"/>
      <c r="X54" s="223" t="s">
        <v>154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229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51">
        <v>29</v>
      </c>
      <c r="B55" s="252" t="s">
        <v>443</v>
      </c>
      <c r="C55" s="265" t="s">
        <v>444</v>
      </c>
      <c r="D55" s="253" t="s">
        <v>227</v>
      </c>
      <c r="E55" s="254">
        <v>8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6" t="s">
        <v>407</v>
      </c>
      <c r="S55" s="256" t="s">
        <v>162</v>
      </c>
      <c r="T55" s="257" t="s">
        <v>162</v>
      </c>
      <c r="U55" s="223">
        <v>0.129</v>
      </c>
      <c r="V55" s="223">
        <f>ROUND(E55*U55,2)</f>
        <v>1.03</v>
      </c>
      <c r="W55" s="223"/>
      <c r="X55" s="223" t="s">
        <v>154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229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 x14ac:dyDescent="0.2">
      <c r="A56" s="251">
        <v>30</v>
      </c>
      <c r="B56" s="252" t="s">
        <v>445</v>
      </c>
      <c r="C56" s="265" t="s">
        <v>446</v>
      </c>
      <c r="D56" s="253" t="s">
        <v>227</v>
      </c>
      <c r="E56" s="254">
        <v>12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 t="s">
        <v>407</v>
      </c>
      <c r="S56" s="256" t="s">
        <v>162</v>
      </c>
      <c r="T56" s="257" t="s">
        <v>162</v>
      </c>
      <c r="U56" s="223">
        <v>0.14199999999999999</v>
      </c>
      <c r="V56" s="223">
        <f>ROUND(E56*U56,2)</f>
        <v>1.7</v>
      </c>
      <c r="W56" s="223"/>
      <c r="X56" s="223" t="s">
        <v>154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229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51">
        <v>31</v>
      </c>
      <c r="B57" s="252" t="s">
        <v>447</v>
      </c>
      <c r="C57" s="265" t="s">
        <v>448</v>
      </c>
      <c r="D57" s="253" t="s">
        <v>160</v>
      </c>
      <c r="E57" s="254">
        <v>10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 t="s">
        <v>407</v>
      </c>
      <c r="S57" s="256" t="s">
        <v>162</v>
      </c>
      <c r="T57" s="257" t="s">
        <v>162</v>
      </c>
      <c r="U57" s="223">
        <v>0.42499999999999999</v>
      </c>
      <c r="V57" s="223">
        <f>ROUND(E57*U57,2)</f>
        <v>4.25</v>
      </c>
      <c r="W57" s="223"/>
      <c r="X57" s="223" t="s">
        <v>154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229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51">
        <v>32</v>
      </c>
      <c r="B58" s="252" t="s">
        <v>449</v>
      </c>
      <c r="C58" s="265" t="s">
        <v>450</v>
      </c>
      <c r="D58" s="253" t="s">
        <v>160</v>
      </c>
      <c r="E58" s="254">
        <v>2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6" t="s">
        <v>407</v>
      </c>
      <c r="S58" s="256" t="s">
        <v>162</v>
      </c>
      <c r="T58" s="257" t="s">
        <v>162</v>
      </c>
      <c r="U58" s="223">
        <v>0.16500000000000001</v>
      </c>
      <c r="V58" s="223">
        <f>ROUND(E58*U58,2)</f>
        <v>0.33</v>
      </c>
      <c r="W58" s="223"/>
      <c r="X58" s="223" t="s">
        <v>154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229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2">
        <v>33</v>
      </c>
      <c r="B59" s="233" t="s">
        <v>451</v>
      </c>
      <c r="C59" s="241" t="s">
        <v>452</v>
      </c>
      <c r="D59" s="234" t="s">
        <v>160</v>
      </c>
      <c r="E59" s="235">
        <v>2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15</v>
      </c>
      <c r="M59" s="237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37" t="s">
        <v>407</v>
      </c>
      <c r="S59" s="237" t="s">
        <v>162</v>
      </c>
      <c r="T59" s="238" t="s">
        <v>162</v>
      </c>
      <c r="U59" s="223">
        <v>0.16500000000000001</v>
      </c>
      <c r="V59" s="223">
        <f>ROUND(E59*U59,2)</f>
        <v>0.33</v>
      </c>
      <c r="W59" s="223"/>
      <c r="X59" s="223" t="s">
        <v>154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229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3" t="s">
        <v>453</v>
      </c>
      <c r="D60" s="250"/>
      <c r="E60" s="250"/>
      <c r="F60" s="250"/>
      <c r="G60" s="250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165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51">
        <v>34</v>
      </c>
      <c r="B61" s="252" t="s">
        <v>454</v>
      </c>
      <c r="C61" s="265" t="s">
        <v>455</v>
      </c>
      <c r="D61" s="253" t="s">
        <v>160</v>
      </c>
      <c r="E61" s="254">
        <v>4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 t="s">
        <v>407</v>
      </c>
      <c r="S61" s="256" t="s">
        <v>162</v>
      </c>
      <c r="T61" s="257" t="s">
        <v>162</v>
      </c>
      <c r="U61" s="223">
        <v>0.20699999999999999</v>
      </c>
      <c r="V61" s="223">
        <f>ROUND(E61*U61,2)</f>
        <v>0.83</v>
      </c>
      <c r="W61" s="223"/>
      <c r="X61" s="223" t="s">
        <v>154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229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51">
        <v>35</v>
      </c>
      <c r="B62" s="252" t="s">
        <v>456</v>
      </c>
      <c r="C62" s="265" t="s">
        <v>457</v>
      </c>
      <c r="D62" s="253" t="s">
        <v>160</v>
      </c>
      <c r="E62" s="254">
        <v>2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 t="s">
        <v>407</v>
      </c>
      <c r="S62" s="256" t="s">
        <v>162</v>
      </c>
      <c r="T62" s="257" t="s">
        <v>162</v>
      </c>
      <c r="U62" s="223">
        <v>0.20699999999999999</v>
      </c>
      <c r="V62" s="223">
        <f>ROUND(E62*U62,2)</f>
        <v>0.41</v>
      </c>
      <c r="W62" s="223"/>
      <c r="X62" s="223" t="s">
        <v>154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229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51">
        <v>36</v>
      </c>
      <c r="B63" s="252" t="s">
        <v>458</v>
      </c>
      <c r="C63" s="265" t="s">
        <v>459</v>
      </c>
      <c r="D63" s="253" t="s">
        <v>160</v>
      </c>
      <c r="E63" s="254">
        <v>2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6" t="s">
        <v>407</v>
      </c>
      <c r="S63" s="256" t="s">
        <v>162</v>
      </c>
      <c r="T63" s="257" t="s">
        <v>162</v>
      </c>
      <c r="U63" s="223">
        <v>0.372</v>
      </c>
      <c r="V63" s="223">
        <f>ROUND(E63*U63,2)</f>
        <v>0.74</v>
      </c>
      <c r="W63" s="223"/>
      <c r="X63" s="223" t="s">
        <v>154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229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51">
        <v>37</v>
      </c>
      <c r="B64" s="252" t="s">
        <v>460</v>
      </c>
      <c r="C64" s="265" t="s">
        <v>461</v>
      </c>
      <c r="D64" s="253" t="s">
        <v>227</v>
      </c>
      <c r="E64" s="254">
        <v>28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6" t="s">
        <v>407</v>
      </c>
      <c r="S64" s="256" t="s">
        <v>162</v>
      </c>
      <c r="T64" s="257" t="s">
        <v>162</v>
      </c>
      <c r="U64" s="223">
        <v>2.9000000000000001E-2</v>
      </c>
      <c r="V64" s="223">
        <f>ROUND(E64*U64,2)</f>
        <v>0.81</v>
      </c>
      <c r="W64" s="223"/>
      <c r="X64" s="223" t="s">
        <v>154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229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2">
        <v>38</v>
      </c>
      <c r="B65" s="233" t="s">
        <v>462</v>
      </c>
      <c r="C65" s="241" t="s">
        <v>463</v>
      </c>
      <c r="D65" s="234" t="s">
        <v>245</v>
      </c>
      <c r="E65" s="235">
        <v>1.4829999999999999E-2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 t="s">
        <v>407</v>
      </c>
      <c r="S65" s="237" t="s">
        <v>162</v>
      </c>
      <c r="T65" s="238" t="s">
        <v>162</v>
      </c>
      <c r="U65" s="223">
        <v>1.421</v>
      </c>
      <c r="V65" s="223">
        <f>ROUND(E65*U65,2)</f>
        <v>0.02</v>
      </c>
      <c r="W65" s="223"/>
      <c r="X65" s="223" t="s">
        <v>154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229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3" t="s">
        <v>371</v>
      </c>
      <c r="D66" s="250"/>
      <c r="E66" s="250"/>
      <c r="F66" s="250"/>
      <c r="G66" s="250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165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26" t="s">
        <v>147</v>
      </c>
      <c r="B67" s="227" t="s">
        <v>85</v>
      </c>
      <c r="C67" s="240" t="s">
        <v>86</v>
      </c>
      <c r="D67" s="228"/>
      <c r="E67" s="229"/>
      <c r="F67" s="230"/>
      <c r="G67" s="230">
        <f>SUMIF(AG68:AG104,"&lt;&gt;NOR",G68:G104)</f>
        <v>0</v>
      </c>
      <c r="H67" s="230"/>
      <c r="I67" s="230">
        <f>SUM(I68:I104)</f>
        <v>0</v>
      </c>
      <c r="J67" s="230"/>
      <c r="K67" s="230">
        <f>SUM(K68:K104)</f>
        <v>0</v>
      </c>
      <c r="L67" s="230"/>
      <c r="M67" s="230">
        <f>SUM(M68:M104)</f>
        <v>0</v>
      </c>
      <c r="N67" s="230"/>
      <c r="O67" s="230">
        <f>SUM(O68:O104)</f>
        <v>0</v>
      </c>
      <c r="P67" s="230"/>
      <c r="Q67" s="230">
        <f>SUM(Q68:Q104)</f>
        <v>0</v>
      </c>
      <c r="R67" s="230"/>
      <c r="S67" s="230"/>
      <c r="T67" s="231"/>
      <c r="U67" s="225"/>
      <c r="V67" s="225">
        <f>SUM(V68:V104)</f>
        <v>20.99</v>
      </c>
      <c r="W67" s="225"/>
      <c r="X67" s="225"/>
      <c r="AG67" t="s">
        <v>148</v>
      </c>
    </row>
    <row r="68" spans="1:60" ht="33.75" outlineLevel="1" x14ac:dyDescent="0.2">
      <c r="A68" s="251">
        <v>39</v>
      </c>
      <c r="B68" s="252" t="s">
        <v>464</v>
      </c>
      <c r="C68" s="265" t="s">
        <v>465</v>
      </c>
      <c r="D68" s="253" t="s">
        <v>160</v>
      </c>
      <c r="E68" s="254">
        <v>2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 t="s">
        <v>407</v>
      </c>
      <c r="S68" s="256" t="s">
        <v>162</v>
      </c>
      <c r="T68" s="257" t="s">
        <v>162</v>
      </c>
      <c r="U68" s="223">
        <v>0.246</v>
      </c>
      <c r="V68" s="223">
        <f>ROUND(E68*U68,2)</f>
        <v>0.49</v>
      </c>
      <c r="W68" s="223"/>
      <c r="X68" s="223" t="s">
        <v>154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229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51">
        <v>40</v>
      </c>
      <c r="B69" s="252" t="s">
        <v>466</v>
      </c>
      <c r="C69" s="265" t="s">
        <v>467</v>
      </c>
      <c r="D69" s="253" t="s">
        <v>468</v>
      </c>
      <c r="E69" s="254">
        <v>1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 t="s">
        <v>407</v>
      </c>
      <c r="S69" s="256" t="s">
        <v>162</v>
      </c>
      <c r="T69" s="257" t="s">
        <v>162</v>
      </c>
      <c r="U69" s="223">
        <v>1.1200000000000001</v>
      </c>
      <c r="V69" s="223">
        <f>ROUND(E69*U69,2)</f>
        <v>1.1200000000000001</v>
      </c>
      <c r="W69" s="223"/>
      <c r="X69" s="223" t="s">
        <v>154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229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51">
        <v>41</v>
      </c>
      <c r="B70" s="252" t="s">
        <v>469</v>
      </c>
      <c r="C70" s="265" t="s">
        <v>470</v>
      </c>
      <c r="D70" s="253" t="s">
        <v>468</v>
      </c>
      <c r="E70" s="254">
        <v>2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 t="s">
        <v>407</v>
      </c>
      <c r="S70" s="256" t="s">
        <v>162</v>
      </c>
      <c r="T70" s="257" t="s">
        <v>162</v>
      </c>
      <c r="U70" s="223">
        <v>1.575</v>
      </c>
      <c r="V70" s="223">
        <f>ROUND(E70*U70,2)</f>
        <v>3.15</v>
      </c>
      <c r="W70" s="223"/>
      <c r="X70" s="223" t="s">
        <v>154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229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51">
        <v>42</v>
      </c>
      <c r="B71" s="252" t="s">
        <v>471</v>
      </c>
      <c r="C71" s="265" t="s">
        <v>472</v>
      </c>
      <c r="D71" s="253" t="s">
        <v>468</v>
      </c>
      <c r="E71" s="254">
        <v>1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407</v>
      </c>
      <c r="S71" s="256" t="s">
        <v>162</v>
      </c>
      <c r="T71" s="257" t="s">
        <v>162</v>
      </c>
      <c r="U71" s="223">
        <v>2.6</v>
      </c>
      <c r="V71" s="223">
        <f>ROUND(E71*U71,2)</f>
        <v>2.6</v>
      </c>
      <c r="W71" s="223"/>
      <c r="X71" s="223" t="s">
        <v>154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229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51">
        <v>43</v>
      </c>
      <c r="B72" s="252" t="s">
        <v>473</v>
      </c>
      <c r="C72" s="265" t="s">
        <v>474</v>
      </c>
      <c r="D72" s="253" t="s">
        <v>468</v>
      </c>
      <c r="E72" s="254">
        <v>1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 t="s">
        <v>407</v>
      </c>
      <c r="S72" s="256" t="s">
        <v>162</v>
      </c>
      <c r="T72" s="257" t="s">
        <v>162</v>
      </c>
      <c r="U72" s="223">
        <v>2.9</v>
      </c>
      <c r="V72" s="223">
        <f>ROUND(E72*U72,2)</f>
        <v>2.9</v>
      </c>
      <c r="W72" s="223"/>
      <c r="X72" s="223" t="s">
        <v>154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229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51">
        <v>44</v>
      </c>
      <c r="B73" s="252" t="s">
        <v>475</v>
      </c>
      <c r="C73" s="265" t="s">
        <v>476</v>
      </c>
      <c r="D73" s="253" t="s">
        <v>468</v>
      </c>
      <c r="E73" s="254">
        <v>7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 t="s">
        <v>407</v>
      </c>
      <c r="S73" s="256" t="s">
        <v>162</v>
      </c>
      <c r="T73" s="257" t="s">
        <v>162</v>
      </c>
      <c r="U73" s="223">
        <v>0.124</v>
      </c>
      <c r="V73" s="223">
        <f>ROUND(E73*U73,2)</f>
        <v>0.87</v>
      </c>
      <c r="W73" s="223"/>
      <c r="X73" s="223" t="s">
        <v>154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229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51">
        <v>45</v>
      </c>
      <c r="B74" s="252" t="s">
        <v>477</v>
      </c>
      <c r="C74" s="265" t="s">
        <v>478</v>
      </c>
      <c r="D74" s="253" t="s">
        <v>468</v>
      </c>
      <c r="E74" s="254">
        <v>1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6" t="s">
        <v>407</v>
      </c>
      <c r="S74" s="256" t="s">
        <v>162</v>
      </c>
      <c r="T74" s="257" t="s">
        <v>162</v>
      </c>
      <c r="U74" s="223">
        <v>0.124</v>
      </c>
      <c r="V74" s="223">
        <f>ROUND(E74*U74,2)</f>
        <v>0.12</v>
      </c>
      <c r="W74" s="223"/>
      <c r="X74" s="223" t="s">
        <v>154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229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51">
        <v>46</v>
      </c>
      <c r="B75" s="252" t="s">
        <v>479</v>
      </c>
      <c r="C75" s="265" t="s">
        <v>480</v>
      </c>
      <c r="D75" s="253" t="s">
        <v>160</v>
      </c>
      <c r="E75" s="254">
        <v>2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 t="s">
        <v>407</v>
      </c>
      <c r="S75" s="256" t="s">
        <v>162</v>
      </c>
      <c r="T75" s="257" t="s">
        <v>162</v>
      </c>
      <c r="U75" s="223">
        <v>0.44500000000000001</v>
      </c>
      <c r="V75" s="223">
        <f>ROUND(E75*U75,2)</f>
        <v>0.89</v>
      </c>
      <c r="W75" s="223"/>
      <c r="X75" s="223" t="s">
        <v>154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229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51">
        <v>47</v>
      </c>
      <c r="B76" s="252" t="s">
        <v>481</v>
      </c>
      <c r="C76" s="265" t="s">
        <v>482</v>
      </c>
      <c r="D76" s="253" t="s">
        <v>160</v>
      </c>
      <c r="E76" s="254">
        <v>1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6" t="s">
        <v>407</v>
      </c>
      <c r="S76" s="256" t="s">
        <v>162</v>
      </c>
      <c r="T76" s="257" t="s">
        <v>162</v>
      </c>
      <c r="U76" s="223">
        <v>0.65500000000000003</v>
      </c>
      <c r="V76" s="223">
        <f>ROUND(E76*U76,2)</f>
        <v>0.66</v>
      </c>
      <c r="W76" s="223"/>
      <c r="X76" s="223" t="s">
        <v>154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229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51">
        <v>48</v>
      </c>
      <c r="B77" s="252" t="s">
        <v>483</v>
      </c>
      <c r="C77" s="265" t="s">
        <v>484</v>
      </c>
      <c r="D77" s="253" t="s">
        <v>160</v>
      </c>
      <c r="E77" s="254">
        <v>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 t="s">
        <v>407</v>
      </c>
      <c r="S77" s="256" t="s">
        <v>162</v>
      </c>
      <c r="T77" s="257" t="s">
        <v>162</v>
      </c>
      <c r="U77" s="223">
        <v>0.16800000000000001</v>
      </c>
      <c r="V77" s="223">
        <f>ROUND(E77*U77,2)</f>
        <v>0.17</v>
      </c>
      <c r="W77" s="223"/>
      <c r="X77" s="223" t="s">
        <v>154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229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49</v>
      </c>
      <c r="B78" s="252" t="s">
        <v>485</v>
      </c>
      <c r="C78" s="265" t="s">
        <v>486</v>
      </c>
      <c r="D78" s="253" t="s">
        <v>160</v>
      </c>
      <c r="E78" s="254">
        <v>2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 t="s">
        <v>407</v>
      </c>
      <c r="S78" s="256" t="s">
        <v>162</v>
      </c>
      <c r="T78" s="257" t="s">
        <v>162</v>
      </c>
      <c r="U78" s="223">
        <v>0.37</v>
      </c>
      <c r="V78" s="223">
        <f>ROUND(E78*U78,2)</f>
        <v>0.74</v>
      </c>
      <c r="W78" s="223"/>
      <c r="X78" s="223" t="s">
        <v>154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229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51">
        <v>50</v>
      </c>
      <c r="B79" s="252" t="s">
        <v>487</v>
      </c>
      <c r="C79" s="265" t="s">
        <v>488</v>
      </c>
      <c r="D79" s="253" t="s">
        <v>160</v>
      </c>
      <c r="E79" s="254">
        <v>2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 t="s">
        <v>283</v>
      </c>
      <c r="S79" s="256" t="s">
        <v>162</v>
      </c>
      <c r="T79" s="257" t="s">
        <v>162</v>
      </c>
      <c r="U79" s="223">
        <v>0</v>
      </c>
      <c r="V79" s="223">
        <f>ROUND(E79*U79,2)</f>
        <v>0</v>
      </c>
      <c r="W79" s="223"/>
      <c r="X79" s="223" t="s">
        <v>284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414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51">
        <v>51</v>
      </c>
      <c r="B80" s="252" t="s">
        <v>489</v>
      </c>
      <c r="C80" s="265" t="s">
        <v>490</v>
      </c>
      <c r="D80" s="253" t="s">
        <v>160</v>
      </c>
      <c r="E80" s="254">
        <v>1</v>
      </c>
      <c r="F80" s="255"/>
      <c r="G80" s="256">
        <f>ROUND(E80*F80,2)</f>
        <v>0</v>
      </c>
      <c r="H80" s="255"/>
      <c r="I80" s="256">
        <f>ROUND(E80*H80,2)</f>
        <v>0</v>
      </c>
      <c r="J80" s="255"/>
      <c r="K80" s="256">
        <f>ROUND(E80*J80,2)</f>
        <v>0</v>
      </c>
      <c r="L80" s="256">
        <v>15</v>
      </c>
      <c r="M80" s="256">
        <f>G80*(1+L80/100)</f>
        <v>0</v>
      </c>
      <c r="N80" s="256">
        <v>0</v>
      </c>
      <c r="O80" s="256">
        <f>ROUND(E80*N80,2)</f>
        <v>0</v>
      </c>
      <c r="P80" s="256">
        <v>0</v>
      </c>
      <c r="Q80" s="256">
        <f>ROUND(E80*P80,2)</f>
        <v>0</v>
      </c>
      <c r="R80" s="256" t="s">
        <v>283</v>
      </c>
      <c r="S80" s="256" t="s">
        <v>162</v>
      </c>
      <c r="T80" s="257" t="s">
        <v>162</v>
      </c>
      <c r="U80" s="223">
        <v>0</v>
      </c>
      <c r="V80" s="223">
        <f>ROUND(E80*U80,2)</f>
        <v>0</v>
      </c>
      <c r="W80" s="223"/>
      <c r="X80" s="223" t="s">
        <v>284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414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51">
        <v>52</v>
      </c>
      <c r="B81" s="252" t="s">
        <v>491</v>
      </c>
      <c r="C81" s="265" t="s">
        <v>492</v>
      </c>
      <c r="D81" s="253" t="s">
        <v>160</v>
      </c>
      <c r="E81" s="254">
        <v>1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6" t="s">
        <v>283</v>
      </c>
      <c r="S81" s="256" t="s">
        <v>162</v>
      </c>
      <c r="T81" s="257" t="s">
        <v>162</v>
      </c>
      <c r="U81" s="223">
        <v>0</v>
      </c>
      <c r="V81" s="223">
        <f>ROUND(E81*U81,2)</f>
        <v>0</v>
      </c>
      <c r="W81" s="223"/>
      <c r="X81" s="223" t="s">
        <v>284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414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51">
        <v>53</v>
      </c>
      <c r="B82" s="252" t="s">
        <v>493</v>
      </c>
      <c r="C82" s="265" t="s">
        <v>494</v>
      </c>
      <c r="D82" s="253" t="s">
        <v>160</v>
      </c>
      <c r="E82" s="254">
        <v>1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6" t="s">
        <v>283</v>
      </c>
      <c r="S82" s="256" t="s">
        <v>162</v>
      </c>
      <c r="T82" s="257" t="s">
        <v>162</v>
      </c>
      <c r="U82" s="223">
        <v>0</v>
      </c>
      <c r="V82" s="223">
        <f>ROUND(E82*U82,2)</f>
        <v>0</v>
      </c>
      <c r="W82" s="223"/>
      <c r="X82" s="223" t="s">
        <v>284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414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22.5" outlineLevel="1" x14ac:dyDescent="0.2">
      <c r="A83" s="251">
        <v>54</v>
      </c>
      <c r="B83" s="252" t="s">
        <v>495</v>
      </c>
      <c r="C83" s="265" t="s">
        <v>496</v>
      </c>
      <c r="D83" s="253" t="s">
        <v>160</v>
      </c>
      <c r="E83" s="254">
        <v>1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6" t="s">
        <v>283</v>
      </c>
      <c r="S83" s="256" t="s">
        <v>162</v>
      </c>
      <c r="T83" s="257" t="s">
        <v>162</v>
      </c>
      <c r="U83" s="223">
        <v>0</v>
      </c>
      <c r="V83" s="223">
        <f>ROUND(E83*U83,2)</f>
        <v>0</v>
      </c>
      <c r="W83" s="223"/>
      <c r="X83" s="223" t="s">
        <v>284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414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1" x14ac:dyDescent="0.2">
      <c r="A84" s="251">
        <v>55</v>
      </c>
      <c r="B84" s="252" t="s">
        <v>497</v>
      </c>
      <c r="C84" s="265" t="s">
        <v>498</v>
      </c>
      <c r="D84" s="253" t="s">
        <v>160</v>
      </c>
      <c r="E84" s="254">
        <v>1</v>
      </c>
      <c r="F84" s="255"/>
      <c r="G84" s="256">
        <f>ROUND(E84*F84,2)</f>
        <v>0</v>
      </c>
      <c r="H84" s="255"/>
      <c r="I84" s="256">
        <f>ROUND(E84*H84,2)</f>
        <v>0</v>
      </c>
      <c r="J84" s="255"/>
      <c r="K84" s="256">
        <f>ROUND(E84*J84,2)</f>
        <v>0</v>
      </c>
      <c r="L84" s="256">
        <v>15</v>
      </c>
      <c r="M84" s="256">
        <f>G84*(1+L84/100)</f>
        <v>0</v>
      </c>
      <c r="N84" s="256">
        <v>0</v>
      </c>
      <c r="O84" s="256">
        <f>ROUND(E84*N84,2)</f>
        <v>0</v>
      </c>
      <c r="P84" s="256">
        <v>0</v>
      </c>
      <c r="Q84" s="256">
        <f>ROUND(E84*P84,2)</f>
        <v>0</v>
      </c>
      <c r="R84" s="256" t="s">
        <v>283</v>
      </c>
      <c r="S84" s="256" t="s">
        <v>162</v>
      </c>
      <c r="T84" s="257" t="s">
        <v>162</v>
      </c>
      <c r="U84" s="223">
        <v>0</v>
      </c>
      <c r="V84" s="223">
        <f>ROUND(E84*U84,2)</f>
        <v>0</v>
      </c>
      <c r="W84" s="223"/>
      <c r="X84" s="223" t="s">
        <v>284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414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51">
        <v>56</v>
      </c>
      <c r="B85" s="252" t="s">
        <v>499</v>
      </c>
      <c r="C85" s="265" t="s">
        <v>500</v>
      </c>
      <c r="D85" s="253" t="s">
        <v>160</v>
      </c>
      <c r="E85" s="254">
        <v>1</v>
      </c>
      <c r="F85" s="255"/>
      <c r="G85" s="256">
        <f>ROUND(E85*F85,2)</f>
        <v>0</v>
      </c>
      <c r="H85" s="255"/>
      <c r="I85" s="256">
        <f>ROUND(E85*H85,2)</f>
        <v>0</v>
      </c>
      <c r="J85" s="255"/>
      <c r="K85" s="256">
        <f>ROUND(E85*J85,2)</f>
        <v>0</v>
      </c>
      <c r="L85" s="256">
        <v>15</v>
      </c>
      <c r="M85" s="256">
        <f>G85*(1+L85/100)</f>
        <v>0</v>
      </c>
      <c r="N85" s="256">
        <v>0</v>
      </c>
      <c r="O85" s="256">
        <f>ROUND(E85*N85,2)</f>
        <v>0</v>
      </c>
      <c r="P85" s="256">
        <v>0</v>
      </c>
      <c r="Q85" s="256">
        <f>ROUND(E85*P85,2)</f>
        <v>0</v>
      </c>
      <c r="R85" s="256" t="s">
        <v>283</v>
      </c>
      <c r="S85" s="256" t="s">
        <v>162</v>
      </c>
      <c r="T85" s="257" t="s">
        <v>162</v>
      </c>
      <c r="U85" s="223">
        <v>0</v>
      </c>
      <c r="V85" s="223">
        <f>ROUND(E85*U85,2)</f>
        <v>0</v>
      </c>
      <c r="W85" s="223"/>
      <c r="X85" s="223" t="s">
        <v>284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414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51">
        <v>57</v>
      </c>
      <c r="B86" s="252" t="s">
        <v>501</v>
      </c>
      <c r="C86" s="265" t="s">
        <v>502</v>
      </c>
      <c r="D86" s="253" t="s">
        <v>160</v>
      </c>
      <c r="E86" s="254">
        <v>1</v>
      </c>
      <c r="F86" s="255"/>
      <c r="G86" s="256">
        <f>ROUND(E86*F86,2)</f>
        <v>0</v>
      </c>
      <c r="H86" s="255"/>
      <c r="I86" s="256">
        <f>ROUND(E86*H86,2)</f>
        <v>0</v>
      </c>
      <c r="J86" s="255"/>
      <c r="K86" s="256">
        <f>ROUND(E86*J86,2)</f>
        <v>0</v>
      </c>
      <c r="L86" s="256">
        <v>15</v>
      </c>
      <c r="M86" s="256">
        <f>G86*(1+L86/100)</f>
        <v>0</v>
      </c>
      <c r="N86" s="256">
        <v>0</v>
      </c>
      <c r="O86" s="256">
        <f>ROUND(E86*N86,2)</f>
        <v>0</v>
      </c>
      <c r="P86" s="256">
        <v>0</v>
      </c>
      <c r="Q86" s="256">
        <f>ROUND(E86*P86,2)</f>
        <v>0</v>
      </c>
      <c r="R86" s="256" t="s">
        <v>283</v>
      </c>
      <c r="S86" s="256" t="s">
        <v>162</v>
      </c>
      <c r="T86" s="257" t="s">
        <v>162</v>
      </c>
      <c r="U86" s="223">
        <v>0</v>
      </c>
      <c r="V86" s="223">
        <f>ROUND(E86*U86,2)</f>
        <v>0</v>
      </c>
      <c r="W86" s="223"/>
      <c r="X86" s="223" t="s">
        <v>284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414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22.5" outlineLevel="1" x14ac:dyDescent="0.2">
      <c r="A87" s="251">
        <v>58</v>
      </c>
      <c r="B87" s="252" t="s">
        <v>503</v>
      </c>
      <c r="C87" s="265" t="s">
        <v>504</v>
      </c>
      <c r="D87" s="253" t="s">
        <v>160</v>
      </c>
      <c r="E87" s="254">
        <v>1</v>
      </c>
      <c r="F87" s="255"/>
      <c r="G87" s="256">
        <f>ROUND(E87*F87,2)</f>
        <v>0</v>
      </c>
      <c r="H87" s="255"/>
      <c r="I87" s="256">
        <f>ROUND(E87*H87,2)</f>
        <v>0</v>
      </c>
      <c r="J87" s="255"/>
      <c r="K87" s="256">
        <f>ROUND(E87*J87,2)</f>
        <v>0</v>
      </c>
      <c r="L87" s="256">
        <v>15</v>
      </c>
      <c r="M87" s="256">
        <f>G87*(1+L87/100)</f>
        <v>0</v>
      </c>
      <c r="N87" s="256">
        <v>0</v>
      </c>
      <c r="O87" s="256">
        <f>ROUND(E87*N87,2)</f>
        <v>0</v>
      </c>
      <c r="P87" s="256">
        <v>0</v>
      </c>
      <c r="Q87" s="256">
        <f>ROUND(E87*P87,2)</f>
        <v>0</v>
      </c>
      <c r="R87" s="256" t="s">
        <v>283</v>
      </c>
      <c r="S87" s="256" t="s">
        <v>162</v>
      </c>
      <c r="T87" s="257" t="s">
        <v>162</v>
      </c>
      <c r="U87" s="223">
        <v>0</v>
      </c>
      <c r="V87" s="223">
        <f>ROUND(E87*U87,2)</f>
        <v>0</v>
      </c>
      <c r="W87" s="223"/>
      <c r="X87" s="223" t="s">
        <v>284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414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32">
        <v>59</v>
      </c>
      <c r="B88" s="233" t="s">
        <v>505</v>
      </c>
      <c r="C88" s="241" t="s">
        <v>506</v>
      </c>
      <c r="D88" s="234" t="s">
        <v>245</v>
      </c>
      <c r="E88" s="235">
        <v>4.0500000000000001E-2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15</v>
      </c>
      <c r="M88" s="237">
        <f>G88*(1+L88/100)</f>
        <v>0</v>
      </c>
      <c r="N88" s="237">
        <v>0</v>
      </c>
      <c r="O88" s="237">
        <f>ROUND(E88*N88,2)</f>
        <v>0</v>
      </c>
      <c r="P88" s="237">
        <v>0</v>
      </c>
      <c r="Q88" s="237">
        <f>ROUND(E88*P88,2)</f>
        <v>0</v>
      </c>
      <c r="R88" s="237" t="s">
        <v>407</v>
      </c>
      <c r="S88" s="237" t="s">
        <v>162</v>
      </c>
      <c r="T88" s="238" t="s">
        <v>162</v>
      </c>
      <c r="U88" s="223">
        <v>1.629</v>
      </c>
      <c r="V88" s="223">
        <f>ROUND(E88*U88,2)</f>
        <v>7.0000000000000007E-2</v>
      </c>
      <c r="W88" s="223"/>
      <c r="X88" s="223" t="s">
        <v>154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229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63" t="s">
        <v>371</v>
      </c>
      <c r="D89" s="250"/>
      <c r="E89" s="250"/>
      <c r="F89" s="250"/>
      <c r="G89" s="250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3"/>
      <c r="Z89" s="213"/>
      <c r="AA89" s="213"/>
      <c r="AB89" s="213"/>
      <c r="AC89" s="213"/>
      <c r="AD89" s="213"/>
      <c r="AE89" s="213"/>
      <c r="AF89" s="213"/>
      <c r="AG89" s="213" t="s">
        <v>165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51">
        <v>60</v>
      </c>
      <c r="B90" s="252" t="s">
        <v>507</v>
      </c>
      <c r="C90" s="265" t="s">
        <v>508</v>
      </c>
      <c r="D90" s="253" t="s">
        <v>181</v>
      </c>
      <c r="E90" s="254">
        <v>1</v>
      </c>
      <c r="F90" s="255"/>
      <c r="G90" s="256">
        <f>ROUND(E90*F90,2)</f>
        <v>0</v>
      </c>
      <c r="H90" s="255"/>
      <c r="I90" s="256">
        <f>ROUND(E90*H90,2)</f>
        <v>0</v>
      </c>
      <c r="J90" s="255"/>
      <c r="K90" s="256">
        <f>ROUND(E90*J90,2)</f>
        <v>0</v>
      </c>
      <c r="L90" s="256">
        <v>15</v>
      </c>
      <c r="M90" s="256">
        <f>G90*(1+L90/100)</f>
        <v>0</v>
      </c>
      <c r="N90" s="256">
        <v>0</v>
      </c>
      <c r="O90" s="256">
        <f>ROUND(E90*N90,2)</f>
        <v>0</v>
      </c>
      <c r="P90" s="256">
        <v>0</v>
      </c>
      <c r="Q90" s="256">
        <f>ROUND(E90*P90,2)</f>
        <v>0</v>
      </c>
      <c r="R90" s="256" t="s">
        <v>407</v>
      </c>
      <c r="S90" s="256" t="s">
        <v>162</v>
      </c>
      <c r="T90" s="257" t="s">
        <v>162</v>
      </c>
      <c r="U90" s="223">
        <v>0.59</v>
      </c>
      <c r="V90" s="223">
        <f>ROUND(E90*U90,2)</f>
        <v>0.59</v>
      </c>
      <c r="W90" s="223"/>
      <c r="X90" s="223" t="s">
        <v>154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229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51">
        <v>61</v>
      </c>
      <c r="B91" s="252" t="s">
        <v>509</v>
      </c>
      <c r="C91" s="265" t="s">
        <v>510</v>
      </c>
      <c r="D91" s="253" t="s">
        <v>181</v>
      </c>
      <c r="E91" s="254">
        <v>2</v>
      </c>
      <c r="F91" s="255"/>
      <c r="G91" s="256">
        <f>ROUND(E91*F91,2)</f>
        <v>0</v>
      </c>
      <c r="H91" s="255"/>
      <c r="I91" s="256">
        <f>ROUND(E91*H91,2)</f>
        <v>0</v>
      </c>
      <c r="J91" s="255"/>
      <c r="K91" s="256">
        <f>ROUND(E91*J91,2)</f>
        <v>0</v>
      </c>
      <c r="L91" s="256">
        <v>15</v>
      </c>
      <c r="M91" s="256">
        <f>G91*(1+L91/100)</f>
        <v>0</v>
      </c>
      <c r="N91" s="256">
        <v>0</v>
      </c>
      <c r="O91" s="256">
        <f>ROUND(E91*N91,2)</f>
        <v>0</v>
      </c>
      <c r="P91" s="256">
        <v>0</v>
      </c>
      <c r="Q91" s="256">
        <f>ROUND(E91*P91,2)</f>
        <v>0</v>
      </c>
      <c r="R91" s="256" t="s">
        <v>407</v>
      </c>
      <c r="S91" s="256" t="s">
        <v>162</v>
      </c>
      <c r="T91" s="257" t="s">
        <v>162</v>
      </c>
      <c r="U91" s="223">
        <v>0.38200000000000001</v>
      </c>
      <c r="V91" s="223">
        <f>ROUND(E91*U91,2)</f>
        <v>0.76</v>
      </c>
      <c r="W91" s="223"/>
      <c r="X91" s="223" t="s">
        <v>154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229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51">
        <v>62</v>
      </c>
      <c r="B92" s="252" t="s">
        <v>511</v>
      </c>
      <c r="C92" s="265" t="s">
        <v>512</v>
      </c>
      <c r="D92" s="253" t="s">
        <v>181</v>
      </c>
      <c r="E92" s="254">
        <v>1</v>
      </c>
      <c r="F92" s="255"/>
      <c r="G92" s="256">
        <f>ROUND(E92*F92,2)</f>
        <v>0</v>
      </c>
      <c r="H92" s="255"/>
      <c r="I92" s="256">
        <f>ROUND(E92*H92,2)</f>
        <v>0</v>
      </c>
      <c r="J92" s="255"/>
      <c r="K92" s="256">
        <f>ROUND(E92*J92,2)</f>
        <v>0</v>
      </c>
      <c r="L92" s="256">
        <v>15</v>
      </c>
      <c r="M92" s="256">
        <f>G92*(1+L92/100)</f>
        <v>0</v>
      </c>
      <c r="N92" s="256">
        <v>0</v>
      </c>
      <c r="O92" s="256">
        <f>ROUND(E92*N92,2)</f>
        <v>0</v>
      </c>
      <c r="P92" s="256">
        <v>0</v>
      </c>
      <c r="Q92" s="256">
        <f>ROUND(E92*P92,2)</f>
        <v>0</v>
      </c>
      <c r="R92" s="256" t="s">
        <v>407</v>
      </c>
      <c r="S92" s="256" t="s">
        <v>162</v>
      </c>
      <c r="T92" s="257" t="s">
        <v>162</v>
      </c>
      <c r="U92" s="223">
        <v>1.1499999999999999</v>
      </c>
      <c r="V92" s="223">
        <f>ROUND(E92*U92,2)</f>
        <v>1.1499999999999999</v>
      </c>
      <c r="W92" s="223"/>
      <c r="X92" s="223" t="s">
        <v>154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229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51">
        <v>63</v>
      </c>
      <c r="B93" s="252" t="s">
        <v>513</v>
      </c>
      <c r="C93" s="265" t="s">
        <v>514</v>
      </c>
      <c r="D93" s="253" t="s">
        <v>181</v>
      </c>
      <c r="E93" s="254">
        <v>1</v>
      </c>
      <c r="F93" s="255"/>
      <c r="G93" s="256">
        <f>ROUND(E93*F93,2)</f>
        <v>0</v>
      </c>
      <c r="H93" s="255"/>
      <c r="I93" s="256">
        <f>ROUND(E93*H93,2)</f>
        <v>0</v>
      </c>
      <c r="J93" s="255"/>
      <c r="K93" s="256">
        <f>ROUND(E93*J93,2)</f>
        <v>0</v>
      </c>
      <c r="L93" s="256">
        <v>15</v>
      </c>
      <c r="M93" s="256">
        <f>G93*(1+L93/100)</f>
        <v>0</v>
      </c>
      <c r="N93" s="256">
        <v>0</v>
      </c>
      <c r="O93" s="256">
        <f>ROUND(E93*N93,2)</f>
        <v>0</v>
      </c>
      <c r="P93" s="256">
        <v>0</v>
      </c>
      <c r="Q93" s="256">
        <f>ROUND(E93*P93,2)</f>
        <v>0</v>
      </c>
      <c r="R93" s="256" t="s">
        <v>407</v>
      </c>
      <c r="S93" s="256" t="s">
        <v>162</v>
      </c>
      <c r="T93" s="257" t="s">
        <v>162</v>
      </c>
      <c r="U93" s="223">
        <v>0.38300000000000001</v>
      </c>
      <c r="V93" s="223">
        <f>ROUND(E93*U93,2)</f>
        <v>0.38</v>
      </c>
      <c r="W93" s="223"/>
      <c r="X93" s="223" t="s">
        <v>154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229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51">
        <v>64</v>
      </c>
      <c r="B94" s="252" t="s">
        <v>515</v>
      </c>
      <c r="C94" s="265" t="s">
        <v>516</v>
      </c>
      <c r="D94" s="253" t="s">
        <v>181</v>
      </c>
      <c r="E94" s="254">
        <v>1</v>
      </c>
      <c r="F94" s="255"/>
      <c r="G94" s="256">
        <f>ROUND(E94*F94,2)</f>
        <v>0</v>
      </c>
      <c r="H94" s="255"/>
      <c r="I94" s="256">
        <f>ROUND(E94*H94,2)</f>
        <v>0</v>
      </c>
      <c r="J94" s="255"/>
      <c r="K94" s="256">
        <f>ROUND(E94*J94,2)</f>
        <v>0</v>
      </c>
      <c r="L94" s="256">
        <v>15</v>
      </c>
      <c r="M94" s="256">
        <f>G94*(1+L94/100)</f>
        <v>0</v>
      </c>
      <c r="N94" s="256">
        <v>0</v>
      </c>
      <c r="O94" s="256">
        <f>ROUND(E94*N94,2)</f>
        <v>0</v>
      </c>
      <c r="P94" s="256">
        <v>0</v>
      </c>
      <c r="Q94" s="256">
        <f>ROUND(E94*P94,2)</f>
        <v>0</v>
      </c>
      <c r="R94" s="256" t="s">
        <v>407</v>
      </c>
      <c r="S94" s="256" t="s">
        <v>162</v>
      </c>
      <c r="T94" s="257" t="s">
        <v>162</v>
      </c>
      <c r="U94" s="223">
        <v>0.69299999999999995</v>
      </c>
      <c r="V94" s="223">
        <f>ROUND(E94*U94,2)</f>
        <v>0.69</v>
      </c>
      <c r="W94" s="223"/>
      <c r="X94" s="223" t="s">
        <v>154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229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32">
        <v>65</v>
      </c>
      <c r="B95" s="233" t="s">
        <v>517</v>
      </c>
      <c r="C95" s="241" t="s">
        <v>518</v>
      </c>
      <c r="D95" s="234" t="s">
        <v>181</v>
      </c>
      <c r="E95" s="235">
        <v>1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15</v>
      </c>
      <c r="M95" s="237">
        <f>G95*(1+L95/100)</f>
        <v>0</v>
      </c>
      <c r="N95" s="237">
        <v>0</v>
      </c>
      <c r="O95" s="237">
        <f>ROUND(E95*N95,2)</f>
        <v>0</v>
      </c>
      <c r="P95" s="237">
        <v>0</v>
      </c>
      <c r="Q95" s="237">
        <f>ROUND(E95*P95,2)</f>
        <v>0</v>
      </c>
      <c r="R95" s="237" t="s">
        <v>407</v>
      </c>
      <c r="S95" s="237" t="s">
        <v>162</v>
      </c>
      <c r="T95" s="238" t="s">
        <v>162</v>
      </c>
      <c r="U95" s="223">
        <v>0.36199999999999999</v>
      </c>
      <c r="V95" s="223">
        <f>ROUND(E95*U95,2)</f>
        <v>0.36</v>
      </c>
      <c r="W95" s="223"/>
      <c r="X95" s="223" t="s">
        <v>154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229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63" t="s">
        <v>519</v>
      </c>
      <c r="D96" s="250"/>
      <c r="E96" s="250"/>
      <c r="F96" s="250"/>
      <c r="G96" s="250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3"/>
      <c r="Z96" s="213"/>
      <c r="AA96" s="213"/>
      <c r="AB96" s="213"/>
      <c r="AC96" s="213"/>
      <c r="AD96" s="213"/>
      <c r="AE96" s="213"/>
      <c r="AF96" s="213"/>
      <c r="AG96" s="213" t="s">
        <v>165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2">
        <v>66</v>
      </c>
      <c r="B97" s="233" t="s">
        <v>520</v>
      </c>
      <c r="C97" s="241" t="s">
        <v>521</v>
      </c>
      <c r="D97" s="234" t="s">
        <v>181</v>
      </c>
      <c r="E97" s="235">
        <v>1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15</v>
      </c>
      <c r="M97" s="237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7" t="s">
        <v>407</v>
      </c>
      <c r="S97" s="237" t="s">
        <v>162</v>
      </c>
      <c r="T97" s="238" t="s">
        <v>162</v>
      </c>
      <c r="U97" s="223">
        <v>0.39300000000000002</v>
      </c>
      <c r="V97" s="223">
        <f>ROUND(E97*U97,2)</f>
        <v>0.39</v>
      </c>
      <c r="W97" s="223"/>
      <c r="X97" s="223" t="s">
        <v>154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229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63" t="s">
        <v>519</v>
      </c>
      <c r="D98" s="250"/>
      <c r="E98" s="250"/>
      <c r="F98" s="250"/>
      <c r="G98" s="250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3"/>
      <c r="Z98" s="213"/>
      <c r="AA98" s="213"/>
      <c r="AB98" s="213"/>
      <c r="AC98" s="213"/>
      <c r="AD98" s="213"/>
      <c r="AE98" s="213"/>
      <c r="AF98" s="213"/>
      <c r="AG98" s="213" t="s">
        <v>165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51">
        <v>67</v>
      </c>
      <c r="B99" s="252" t="s">
        <v>522</v>
      </c>
      <c r="C99" s="265" t="s">
        <v>523</v>
      </c>
      <c r="D99" s="253" t="s">
        <v>181</v>
      </c>
      <c r="E99" s="254">
        <v>3</v>
      </c>
      <c r="F99" s="255"/>
      <c r="G99" s="256">
        <f>ROUND(E99*F99,2)</f>
        <v>0</v>
      </c>
      <c r="H99" s="255"/>
      <c r="I99" s="256">
        <f>ROUND(E99*H99,2)</f>
        <v>0</v>
      </c>
      <c r="J99" s="255"/>
      <c r="K99" s="256">
        <f>ROUND(E99*J99,2)</f>
        <v>0</v>
      </c>
      <c r="L99" s="256">
        <v>15</v>
      </c>
      <c r="M99" s="256">
        <f>G99*(1+L99/100)</f>
        <v>0</v>
      </c>
      <c r="N99" s="256">
        <v>0</v>
      </c>
      <c r="O99" s="256">
        <f>ROUND(E99*N99,2)</f>
        <v>0</v>
      </c>
      <c r="P99" s="256">
        <v>0</v>
      </c>
      <c r="Q99" s="256">
        <f>ROUND(E99*P99,2)</f>
        <v>0</v>
      </c>
      <c r="R99" s="256" t="s">
        <v>407</v>
      </c>
      <c r="S99" s="256" t="s">
        <v>162</v>
      </c>
      <c r="T99" s="257" t="s">
        <v>162</v>
      </c>
      <c r="U99" s="223">
        <v>0.114</v>
      </c>
      <c r="V99" s="223">
        <f>ROUND(E99*U99,2)</f>
        <v>0.34</v>
      </c>
      <c r="W99" s="223"/>
      <c r="X99" s="223" t="s">
        <v>154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229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51">
        <v>68</v>
      </c>
      <c r="B100" s="252" t="s">
        <v>524</v>
      </c>
      <c r="C100" s="265" t="s">
        <v>525</v>
      </c>
      <c r="D100" s="253" t="s">
        <v>181</v>
      </c>
      <c r="E100" s="254">
        <v>4</v>
      </c>
      <c r="F100" s="255"/>
      <c r="G100" s="256">
        <f>ROUND(E100*F100,2)</f>
        <v>0</v>
      </c>
      <c r="H100" s="255"/>
      <c r="I100" s="256">
        <f>ROUND(E100*H100,2)</f>
        <v>0</v>
      </c>
      <c r="J100" s="255"/>
      <c r="K100" s="256">
        <f>ROUND(E100*J100,2)</f>
        <v>0</v>
      </c>
      <c r="L100" s="256">
        <v>15</v>
      </c>
      <c r="M100" s="256">
        <f>G100*(1+L100/100)</f>
        <v>0</v>
      </c>
      <c r="N100" s="256">
        <v>0</v>
      </c>
      <c r="O100" s="256">
        <f>ROUND(E100*N100,2)</f>
        <v>0</v>
      </c>
      <c r="P100" s="256">
        <v>0</v>
      </c>
      <c r="Q100" s="256">
        <f>ROUND(E100*P100,2)</f>
        <v>0</v>
      </c>
      <c r="R100" s="256" t="s">
        <v>407</v>
      </c>
      <c r="S100" s="256" t="s">
        <v>162</v>
      </c>
      <c r="T100" s="257" t="s">
        <v>162</v>
      </c>
      <c r="U100" s="223">
        <v>0.217</v>
      </c>
      <c r="V100" s="223">
        <f>ROUND(E100*U100,2)</f>
        <v>0.87</v>
      </c>
      <c r="W100" s="223"/>
      <c r="X100" s="223" t="s">
        <v>154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229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ht="22.5" outlineLevel="1" x14ac:dyDescent="0.2">
      <c r="A101" s="232">
        <v>69</v>
      </c>
      <c r="B101" s="233" t="s">
        <v>526</v>
      </c>
      <c r="C101" s="241" t="s">
        <v>527</v>
      </c>
      <c r="D101" s="234" t="s">
        <v>245</v>
      </c>
      <c r="E101" s="235">
        <v>0.3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15</v>
      </c>
      <c r="M101" s="237">
        <f>G101*(1+L101/100)</f>
        <v>0</v>
      </c>
      <c r="N101" s="237">
        <v>0</v>
      </c>
      <c r="O101" s="237">
        <f>ROUND(E101*N101,2)</f>
        <v>0</v>
      </c>
      <c r="P101" s="237">
        <v>0</v>
      </c>
      <c r="Q101" s="237">
        <f>ROUND(E101*P101,2)</f>
        <v>0</v>
      </c>
      <c r="R101" s="237" t="s">
        <v>407</v>
      </c>
      <c r="S101" s="237" t="s">
        <v>162</v>
      </c>
      <c r="T101" s="238" t="s">
        <v>162</v>
      </c>
      <c r="U101" s="223">
        <v>5.5990000000000002</v>
      </c>
      <c r="V101" s="223">
        <f>ROUND(E101*U101,2)</f>
        <v>1.68</v>
      </c>
      <c r="W101" s="223"/>
      <c r="X101" s="223" t="s">
        <v>154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229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63" t="s">
        <v>528</v>
      </c>
      <c r="D102" s="250"/>
      <c r="E102" s="250"/>
      <c r="F102" s="250"/>
      <c r="G102" s="250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3"/>
      <c r="Z102" s="213"/>
      <c r="AA102" s="213"/>
      <c r="AB102" s="213"/>
      <c r="AC102" s="213"/>
      <c r="AD102" s="213"/>
      <c r="AE102" s="213"/>
      <c r="AF102" s="213"/>
      <c r="AG102" s="213" t="s">
        <v>165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51">
        <v>70</v>
      </c>
      <c r="B103" s="252" t="s">
        <v>529</v>
      </c>
      <c r="C103" s="265" t="s">
        <v>530</v>
      </c>
      <c r="D103" s="253" t="s">
        <v>181</v>
      </c>
      <c r="E103" s="254">
        <v>4</v>
      </c>
      <c r="F103" s="255"/>
      <c r="G103" s="256">
        <f>ROUND(E103*F103,2)</f>
        <v>0</v>
      </c>
      <c r="H103" s="255"/>
      <c r="I103" s="256">
        <f>ROUND(E103*H103,2)</f>
        <v>0</v>
      </c>
      <c r="J103" s="255"/>
      <c r="K103" s="256">
        <f>ROUND(E103*J103,2)</f>
        <v>0</v>
      </c>
      <c r="L103" s="256">
        <v>15</v>
      </c>
      <c r="M103" s="256">
        <f>G103*(1+L103/100)</f>
        <v>0</v>
      </c>
      <c r="N103" s="256">
        <v>0</v>
      </c>
      <c r="O103" s="256">
        <f>ROUND(E103*N103,2)</f>
        <v>0</v>
      </c>
      <c r="P103" s="256">
        <v>0</v>
      </c>
      <c r="Q103" s="256">
        <f>ROUND(E103*P103,2)</f>
        <v>0</v>
      </c>
      <c r="R103" s="256"/>
      <c r="S103" s="256" t="s">
        <v>152</v>
      </c>
      <c r="T103" s="257" t="s">
        <v>153</v>
      </c>
      <c r="U103" s="223">
        <v>0</v>
      </c>
      <c r="V103" s="223">
        <f>ROUND(E103*U103,2)</f>
        <v>0</v>
      </c>
      <c r="W103" s="223"/>
      <c r="X103" s="223" t="s">
        <v>154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229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51">
        <v>71</v>
      </c>
      <c r="B104" s="252" t="s">
        <v>531</v>
      </c>
      <c r="C104" s="265" t="s">
        <v>532</v>
      </c>
      <c r="D104" s="253" t="s">
        <v>181</v>
      </c>
      <c r="E104" s="254">
        <v>4</v>
      </c>
      <c r="F104" s="255"/>
      <c r="G104" s="256">
        <f>ROUND(E104*F104,2)</f>
        <v>0</v>
      </c>
      <c r="H104" s="255"/>
      <c r="I104" s="256">
        <f>ROUND(E104*H104,2)</f>
        <v>0</v>
      </c>
      <c r="J104" s="255"/>
      <c r="K104" s="256">
        <f>ROUND(E104*J104,2)</f>
        <v>0</v>
      </c>
      <c r="L104" s="256">
        <v>15</v>
      </c>
      <c r="M104" s="256">
        <f>G104*(1+L104/100)</f>
        <v>0</v>
      </c>
      <c r="N104" s="256">
        <v>0</v>
      </c>
      <c r="O104" s="256">
        <f>ROUND(E104*N104,2)</f>
        <v>0</v>
      </c>
      <c r="P104" s="256">
        <v>0</v>
      </c>
      <c r="Q104" s="256">
        <f>ROUND(E104*P104,2)</f>
        <v>0</v>
      </c>
      <c r="R104" s="256"/>
      <c r="S104" s="256" t="s">
        <v>152</v>
      </c>
      <c r="T104" s="257" t="s">
        <v>153</v>
      </c>
      <c r="U104" s="223">
        <v>0</v>
      </c>
      <c r="V104" s="223">
        <f>ROUND(E104*U104,2)</f>
        <v>0</v>
      </c>
      <c r="W104" s="223"/>
      <c r="X104" s="223" t="s">
        <v>154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229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x14ac:dyDescent="0.2">
      <c r="A105" s="226" t="s">
        <v>147</v>
      </c>
      <c r="B105" s="227" t="s">
        <v>87</v>
      </c>
      <c r="C105" s="240" t="s">
        <v>88</v>
      </c>
      <c r="D105" s="228"/>
      <c r="E105" s="229"/>
      <c r="F105" s="230"/>
      <c r="G105" s="230">
        <f>SUMIF(AG106:AG109,"&lt;&gt;NOR",G106:G109)</f>
        <v>0</v>
      </c>
      <c r="H105" s="230"/>
      <c r="I105" s="230">
        <f>SUM(I106:I109)</f>
        <v>0</v>
      </c>
      <c r="J105" s="230"/>
      <c r="K105" s="230">
        <f>SUM(K106:K109)</f>
        <v>0</v>
      </c>
      <c r="L105" s="230"/>
      <c r="M105" s="230">
        <f>SUM(M106:M109)</f>
        <v>0</v>
      </c>
      <c r="N105" s="230"/>
      <c r="O105" s="230">
        <f>SUM(O106:O109)</f>
        <v>0</v>
      </c>
      <c r="P105" s="230"/>
      <c r="Q105" s="230">
        <f>SUM(Q106:Q109)</f>
        <v>0</v>
      </c>
      <c r="R105" s="230"/>
      <c r="S105" s="230"/>
      <c r="T105" s="231"/>
      <c r="U105" s="225"/>
      <c r="V105" s="225">
        <f>SUM(V106:V109)</f>
        <v>1.78</v>
      </c>
      <c r="W105" s="225"/>
      <c r="X105" s="225"/>
      <c r="AG105" t="s">
        <v>148</v>
      </c>
    </row>
    <row r="106" spans="1:60" ht="45" outlineLevel="1" x14ac:dyDescent="0.2">
      <c r="A106" s="251">
        <v>72</v>
      </c>
      <c r="B106" s="252" t="s">
        <v>533</v>
      </c>
      <c r="C106" s="265" t="s">
        <v>534</v>
      </c>
      <c r="D106" s="253" t="s">
        <v>468</v>
      </c>
      <c r="E106" s="254">
        <v>1</v>
      </c>
      <c r="F106" s="255"/>
      <c r="G106" s="256">
        <f>ROUND(E106*F106,2)</f>
        <v>0</v>
      </c>
      <c r="H106" s="255"/>
      <c r="I106" s="256">
        <f>ROUND(E106*H106,2)</f>
        <v>0</v>
      </c>
      <c r="J106" s="255"/>
      <c r="K106" s="256">
        <f>ROUND(E106*J106,2)</f>
        <v>0</v>
      </c>
      <c r="L106" s="256">
        <v>15</v>
      </c>
      <c r="M106" s="256">
        <f>G106*(1+L106/100)</f>
        <v>0</v>
      </c>
      <c r="N106" s="256">
        <v>0</v>
      </c>
      <c r="O106" s="256">
        <f>ROUND(E106*N106,2)</f>
        <v>0</v>
      </c>
      <c r="P106" s="256">
        <v>0</v>
      </c>
      <c r="Q106" s="256">
        <f>ROUND(E106*P106,2)</f>
        <v>0</v>
      </c>
      <c r="R106" s="256" t="s">
        <v>407</v>
      </c>
      <c r="S106" s="256" t="s">
        <v>162</v>
      </c>
      <c r="T106" s="257" t="s">
        <v>162</v>
      </c>
      <c r="U106" s="223">
        <v>1.77</v>
      </c>
      <c r="V106" s="223">
        <f>ROUND(E106*U106,2)</f>
        <v>1.77</v>
      </c>
      <c r="W106" s="223"/>
      <c r="X106" s="223" t="s">
        <v>154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229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22.5" outlineLevel="1" x14ac:dyDescent="0.2">
      <c r="A107" s="251">
        <v>73</v>
      </c>
      <c r="B107" s="252" t="s">
        <v>535</v>
      </c>
      <c r="C107" s="265" t="s">
        <v>536</v>
      </c>
      <c r="D107" s="253" t="s">
        <v>160</v>
      </c>
      <c r="E107" s="254">
        <v>1</v>
      </c>
      <c r="F107" s="255"/>
      <c r="G107" s="256">
        <f>ROUND(E107*F107,2)</f>
        <v>0</v>
      </c>
      <c r="H107" s="255"/>
      <c r="I107" s="256">
        <f>ROUND(E107*H107,2)</f>
        <v>0</v>
      </c>
      <c r="J107" s="255"/>
      <c r="K107" s="256">
        <f>ROUND(E107*J107,2)</f>
        <v>0</v>
      </c>
      <c r="L107" s="256">
        <v>15</v>
      </c>
      <c r="M107" s="256">
        <f>G107*(1+L107/100)</f>
        <v>0</v>
      </c>
      <c r="N107" s="256">
        <v>0</v>
      </c>
      <c r="O107" s="256">
        <f>ROUND(E107*N107,2)</f>
        <v>0</v>
      </c>
      <c r="P107" s="256">
        <v>0</v>
      </c>
      <c r="Q107" s="256">
        <f>ROUND(E107*P107,2)</f>
        <v>0</v>
      </c>
      <c r="R107" s="256" t="s">
        <v>283</v>
      </c>
      <c r="S107" s="256" t="s">
        <v>162</v>
      </c>
      <c r="T107" s="257" t="s">
        <v>162</v>
      </c>
      <c r="U107" s="223">
        <v>0</v>
      </c>
      <c r="V107" s="223">
        <f>ROUND(E107*U107,2)</f>
        <v>0</v>
      </c>
      <c r="W107" s="223"/>
      <c r="X107" s="223" t="s">
        <v>284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414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32">
        <v>74</v>
      </c>
      <c r="B108" s="233" t="s">
        <v>537</v>
      </c>
      <c r="C108" s="241" t="s">
        <v>538</v>
      </c>
      <c r="D108" s="234" t="s">
        <v>245</v>
      </c>
      <c r="E108" s="235">
        <v>7.0000000000000001E-3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15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7" t="s">
        <v>407</v>
      </c>
      <c r="S108" s="237" t="s">
        <v>162</v>
      </c>
      <c r="T108" s="238" t="s">
        <v>162</v>
      </c>
      <c r="U108" s="223">
        <v>1.7789999999999999</v>
      </c>
      <c r="V108" s="223">
        <f>ROUND(E108*U108,2)</f>
        <v>0.01</v>
      </c>
      <c r="W108" s="223"/>
      <c r="X108" s="223" t="s">
        <v>154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229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63" t="s">
        <v>371</v>
      </c>
      <c r="D109" s="250"/>
      <c r="E109" s="250"/>
      <c r="F109" s="250"/>
      <c r="G109" s="250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165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x14ac:dyDescent="0.2">
      <c r="A110" s="226" t="s">
        <v>147</v>
      </c>
      <c r="B110" s="227" t="s">
        <v>95</v>
      </c>
      <c r="C110" s="240" t="s">
        <v>96</v>
      </c>
      <c r="D110" s="228"/>
      <c r="E110" s="229"/>
      <c r="F110" s="230"/>
      <c r="G110" s="230">
        <f>SUMIF(AG111:AG112,"&lt;&gt;NOR",G111:G112)</f>
        <v>0</v>
      </c>
      <c r="H110" s="230"/>
      <c r="I110" s="230">
        <f>SUM(I111:I112)</f>
        <v>0</v>
      </c>
      <c r="J110" s="230"/>
      <c r="K110" s="230">
        <f>SUM(K111:K112)</f>
        <v>0</v>
      </c>
      <c r="L110" s="230"/>
      <c r="M110" s="230">
        <f>SUM(M111:M112)</f>
        <v>0</v>
      </c>
      <c r="N110" s="230"/>
      <c r="O110" s="230">
        <f>SUM(O111:O112)</f>
        <v>0</v>
      </c>
      <c r="P110" s="230"/>
      <c r="Q110" s="230">
        <f>SUM(Q111:Q112)</f>
        <v>0</v>
      </c>
      <c r="R110" s="230"/>
      <c r="S110" s="230"/>
      <c r="T110" s="231"/>
      <c r="U110" s="225"/>
      <c r="V110" s="225">
        <f>SUM(V111:V112)</f>
        <v>0.33</v>
      </c>
      <c r="W110" s="225"/>
      <c r="X110" s="225"/>
      <c r="AG110" t="s">
        <v>148</v>
      </c>
    </row>
    <row r="111" spans="1:60" ht="22.5" outlineLevel="1" x14ac:dyDescent="0.2">
      <c r="A111" s="251">
        <v>75</v>
      </c>
      <c r="B111" s="252" t="s">
        <v>539</v>
      </c>
      <c r="C111" s="265" t="s">
        <v>540</v>
      </c>
      <c r="D111" s="253" t="s">
        <v>160</v>
      </c>
      <c r="E111" s="254">
        <v>2</v>
      </c>
      <c r="F111" s="255"/>
      <c r="G111" s="256">
        <f>ROUND(E111*F111,2)</f>
        <v>0</v>
      </c>
      <c r="H111" s="255"/>
      <c r="I111" s="256">
        <f>ROUND(E111*H111,2)</f>
        <v>0</v>
      </c>
      <c r="J111" s="255"/>
      <c r="K111" s="256">
        <f>ROUND(E111*J111,2)</f>
        <v>0</v>
      </c>
      <c r="L111" s="256">
        <v>15</v>
      </c>
      <c r="M111" s="256">
        <f>G111*(1+L111/100)</f>
        <v>0</v>
      </c>
      <c r="N111" s="256">
        <v>0</v>
      </c>
      <c r="O111" s="256">
        <f>ROUND(E111*N111,2)</f>
        <v>0</v>
      </c>
      <c r="P111" s="256">
        <v>0</v>
      </c>
      <c r="Q111" s="256">
        <f>ROUND(E111*P111,2)</f>
        <v>0</v>
      </c>
      <c r="R111" s="256" t="s">
        <v>411</v>
      </c>
      <c r="S111" s="256" t="s">
        <v>162</v>
      </c>
      <c r="T111" s="257" t="s">
        <v>162</v>
      </c>
      <c r="U111" s="223">
        <v>0.16500000000000001</v>
      </c>
      <c r="V111" s="223">
        <f>ROUND(E111*U111,2)</f>
        <v>0.33</v>
      </c>
      <c r="W111" s="223"/>
      <c r="X111" s="223" t="s">
        <v>154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229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32">
        <v>76</v>
      </c>
      <c r="B112" s="233" t="s">
        <v>541</v>
      </c>
      <c r="C112" s="241" t="s">
        <v>542</v>
      </c>
      <c r="D112" s="234" t="s">
        <v>160</v>
      </c>
      <c r="E112" s="235">
        <v>2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15</v>
      </c>
      <c r="M112" s="237">
        <f>G112*(1+L112/100)</f>
        <v>0</v>
      </c>
      <c r="N112" s="237">
        <v>0</v>
      </c>
      <c r="O112" s="237">
        <f>ROUND(E112*N112,2)</f>
        <v>0</v>
      </c>
      <c r="P112" s="237">
        <v>0</v>
      </c>
      <c r="Q112" s="237">
        <f>ROUND(E112*P112,2)</f>
        <v>0</v>
      </c>
      <c r="R112" s="237" t="s">
        <v>283</v>
      </c>
      <c r="S112" s="237" t="s">
        <v>162</v>
      </c>
      <c r="T112" s="238" t="s">
        <v>162</v>
      </c>
      <c r="U112" s="223">
        <v>0</v>
      </c>
      <c r="V112" s="223">
        <f>ROUND(E112*U112,2)</f>
        <v>0</v>
      </c>
      <c r="W112" s="223"/>
      <c r="X112" s="223" t="s">
        <v>284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414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33" x14ac:dyDescent="0.2">
      <c r="A113" s="3"/>
      <c r="B113" s="4"/>
      <c r="C113" s="242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v>15</v>
      </c>
      <c r="AF113">
        <v>21</v>
      </c>
      <c r="AG113" t="s">
        <v>134</v>
      </c>
    </row>
    <row r="114" spans="1:33" x14ac:dyDescent="0.2">
      <c r="A114" s="216"/>
      <c r="B114" s="217" t="s">
        <v>29</v>
      </c>
      <c r="C114" s="243"/>
      <c r="D114" s="218"/>
      <c r="E114" s="219"/>
      <c r="F114" s="219"/>
      <c r="G114" s="239">
        <f>G8+G14+G30+G33+G47+G67+G105+G110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f>SUMIF(L7:L112,AE113,G7:G112)</f>
        <v>0</v>
      </c>
      <c r="AF114">
        <f>SUMIF(L7:L112,AF113,G7:G112)</f>
        <v>0</v>
      </c>
      <c r="AG114" t="s">
        <v>156</v>
      </c>
    </row>
    <row r="115" spans="1:33" x14ac:dyDescent="0.2">
      <c r="C115" s="244"/>
      <c r="D115" s="10"/>
      <c r="AG115" t="s">
        <v>157</v>
      </c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U8W2XuuPiz2kfw4Vbs4UgVJ+UL9nmUQCXAfCaA2lnmUAb9Z10yjBOCVxZkfoMyTXphAcB9bK64Wj6Cu57ZpDA==" saltValue="Y/o//h3hWUCdAB+OFlRcmw==" spinCount="100000" sheet="1"/>
  <mergeCells count="25">
    <mergeCell ref="C109:G109"/>
    <mergeCell ref="C60:G60"/>
    <mergeCell ref="C66:G66"/>
    <mergeCell ref="C89:G89"/>
    <mergeCell ref="C96:G96"/>
    <mergeCell ref="C98:G98"/>
    <mergeCell ref="C102:G102"/>
    <mergeCell ref="C42:G42"/>
    <mergeCell ref="C44:G44"/>
    <mergeCell ref="C46:G46"/>
    <mergeCell ref="C49:G49"/>
    <mergeCell ref="C51:G51"/>
    <mergeCell ref="C53:G53"/>
    <mergeCell ref="C18:G18"/>
    <mergeCell ref="C29:G29"/>
    <mergeCell ref="C32:G32"/>
    <mergeCell ref="C36:G36"/>
    <mergeCell ref="C38:G38"/>
    <mergeCell ref="C40:G4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DE5FD-219A-4753-9C1A-9123FA6A17D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55</v>
      </c>
      <c r="C4" s="205" t="s">
        <v>56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147</v>
      </c>
      <c r="B8" s="227" t="s">
        <v>67</v>
      </c>
      <c r="C8" s="240" t="s">
        <v>68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30"/>
      <c r="O8" s="230">
        <f>SUM(O9:O11)</f>
        <v>0</v>
      </c>
      <c r="P8" s="230"/>
      <c r="Q8" s="230">
        <f>SUM(Q9:Q11)</f>
        <v>0</v>
      </c>
      <c r="R8" s="230"/>
      <c r="S8" s="230"/>
      <c r="T8" s="231"/>
      <c r="U8" s="225"/>
      <c r="V8" s="225">
        <f>SUM(V9:V11)</f>
        <v>15.629999999999999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543</v>
      </c>
      <c r="C9" s="241" t="s">
        <v>544</v>
      </c>
      <c r="D9" s="234" t="s">
        <v>227</v>
      </c>
      <c r="E9" s="235">
        <v>50.107999999999997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161</v>
      </c>
      <c r="S9" s="237" t="s">
        <v>162</v>
      </c>
      <c r="T9" s="238" t="s">
        <v>162</v>
      </c>
      <c r="U9" s="223">
        <v>0.186</v>
      </c>
      <c r="V9" s="223">
        <f>ROUND(E9*U9,2)</f>
        <v>9.32</v>
      </c>
      <c r="W9" s="223"/>
      <c r="X9" s="223" t="s">
        <v>154</v>
      </c>
      <c r="Y9" s="213"/>
      <c r="Z9" s="213"/>
      <c r="AA9" s="213"/>
      <c r="AB9" s="213"/>
      <c r="AC9" s="213"/>
      <c r="AD9" s="213"/>
      <c r="AE9" s="213"/>
      <c r="AF9" s="213"/>
      <c r="AG9" s="213" t="s">
        <v>163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397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51">
        <v>2</v>
      </c>
      <c r="B11" s="252" t="s">
        <v>193</v>
      </c>
      <c r="C11" s="265" t="s">
        <v>194</v>
      </c>
      <c r="D11" s="253" t="s">
        <v>170</v>
      </c>
      <c r="E11" s="254">
        <v>7.5162000000000004</v>
      </c>
      <c r="F11" s="255"/>
      <c r="G11" s="256">
        <f>ROUND(E11*F11,2)</f>
        <v>0</v>
      </c>
      <c r="H11" s="255"/>
      <c r="I11" s="256">
        <f>ROUND(E11*H11,2)</f>
        <v>0</v>
      </c>
      <c r="J11" s="255"/>
      <c r="K11" s="256">
        <f>ROUND(E11*J11,2)</f>
        <v>0</v>
      </c>
      <c r="L11" s="256">
        <v>15</v>
      </c>
      <c r="M11" s="256">
        <f>G11*(1+L11/100)</f>
        <v>0</v>
      </c>
      <c r="N11" s="256">
        <v>0</v>
      </c>
      <c r="O11" s="256">
        <f>ROUND(E11*N11,2)</f>
        <v>0</v>
      </c>
      <c r="P11" s="256">
        <v>0</v>
      </c>
      <c r="Q11" s="256">
        <f>ROUND(E11*P11,2)</f>
        <v>0</v>
      </c>
      <c r="R11" s="256" t="s">
        <v>177</v>
      </c>
      <c r="S11" s="256" t="s">
        <v>162</v>
      </c>
      <c r="T11" s="257" t="s">
        <v>162</v>
      </c>
      <c r="U11" s="223">
        <v>0.84</v>
      </c>
      <c r="V11" s="223">
        <f>ROUND(E11*U11,2)</f>
        <v>6.31</v>
      </c>
      <c r="W11" s="223"/>
      <c r="X11" s="223" t="s">
        <v>154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163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x14ac:dyDescent="0.2">
      <c r="A12" s="226" t="s">
        <v>147</v>
      </c>
      <c r="B12" s="227" t="s">
        <v>71</v>
      </c>
      <c r="C12" s="240" t="s">
        <v>72</v>
      </c>
      <c r="D12" s="228"/>
      <c r="E12" s="229"/>
      <c r="F12" s="230"/>
      <c r="G12" s="230">
        <f>SUMIF(AG13:AG13,"&lt;&gt;NOR",G13:G13)</f>
        <v>0</v>
      </c>
      <c r="H12" s="230"/>
      <c r="I12" s="230">
        <f>SUM(I13:I13)</f>
        <v>0</v>
      </c>
      <c r="J12" s="230"/>
      <c r="K12" s="230">
        <f>SUM(K13:K13)</f>
        <v>0</v>
      </c>
      <c r="L12" s="230"/>
      <c r="M12" s="230">
        <f>SUM(M13:M13)</f>
        <v>0</v>
      </c>
      <c r="N12" s="230"/>
      <c r="O12" s="230">
        <f>SUM(O13:O13)</f>
        <v>0</v>
      </c>
      <c r="P12" s="230"/>
      <c r="Q12" s="230">
        <f>SUM(Q13:Q13)</f>
        <v>0</v>
      </c>
      <c r="R12" s="230"/>
      <c r="S12" s="230"/>
      <c r="T12" s="231"/>
      <c r="U12" s="225"/>
      <c r="V12" s="225">
        <f>SUM(V13:V13)</f>
        <v>24</v>
      </c>
      <c r="W12" s="225"/>
      <c r="X12" s="225"/>
      <c r="AG12" t="s">
        <v>148</v>
      </c>
    </row>
    <row r="13" spans="1:60" outlineLevel="1" x14ac:dyDescent="0.2">
      <c r="A13" s="251">
        <v>3</v>
      </c>
      <c r="B13" s="252" t="s">
        <v>545</v>
      </c>
      <c r="C13" s="265" t="s">
        <v>546</v>
      </c>
      <c r="D13" s="253" t="s">
        <v>547</v>
      </c>
      <c r="E13" s="254">
        <v>24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15</v>
      </c>
      <c r="M13" s="256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6" t="s">
        <v>548</v>
      </c>
      <c r="S13" s="256" t="s">
        <v>162</v>
      </c>
      <c r="T13" s="257" t="s">
        <v>162</v>
      </c>
      <c r="U13" s="223">
        <v>1</v>
      </c>
      <c r="V13" s="223">
        <f>ROUND(E13*U13,2)</f>
        <v>24</v>
      </c>
      <c r="W13" s="223"/>
      <c r="X13" s="223" t="s">
        <v>549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550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6" t="s">
        <v>147</v>
      </c>
      <c r="B14" s="227" t="s">
        <v>73</v>
      </c>
      <c r="C14" s="240" t="s">
        <v>74</v>
      </c>
      <c r="D14" s="228"/>
      <c r="E14" s="229"/>
      <c r="F14" s="230"/>
      <c r="G14" s="230">
        <f>SUMIF(AG15:AG27,"&lt;&gt;NOR",G15:G27)</f>
        <v>0</v>
      </c>
      <c r="H14" s="230"/>
      <c r="I14" s="230">
        <f>SUM(I15:I27)</f>
        <v>0</v>
      </c>
      <c r="J14" s="230"/>
      <c r="K14" s="230">
        <f>SUM(K15:K27)</f>
        <v>0</v>
      </c>
      <c r="L14" s="230"/>
      <c r="M14" s="230">
        <f>SUM(M15:M27)</f>
        <v>0</v>
      </c>
      <c r="N14" s="230"/>
      <c r="O14" s="230">
        <f>SUM(O15:O27)</f>
        <v>0</v>
      </c>
      <c r="P14" s="230"/>
      <c r="Q14" s="230">
        <f>SUM(Q15:Q27)</f>
        <v>0</v>
      </c>
      <c r="R14" s="230"/>
      <c r="S14" s="230"/>
      <c r="T14" s="231"/>
      <c r="U14" s="225"/>
      <c r="V14" s="225">
        <f>SUM(V15:V27)</f>
        <v>38.83</v>
      </c>
      <c r="W14" s="225"/>
      <c r="X14" s="225"/>
      <c r="AG14" t="s">
        <v>148</v>
      </c>
    </row>
    <row r="15" spans="1:60" ht="33.75" outlineLevel="1" x14ac:dyDescent="0.2">
      <c r="A15" s="232">
        <v>4</v>
      </c>
      <c r="B15" s="233" t="s">
        <v>551</v>
      </c>
      <c r="C15" s="241" t="s">
        <v>552</v>
      </c>
      <c r="D15" s="234" t="s">
        <v>160</v>
      </c>
      <c r="E15" s="235">
        <v>4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15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211</v>
      </c>
      <c r="S15" s="237" t="s">
        <v>162</v>
      </c>
      <c r="T15" s="238" t="s">
        <v>162</v>
      </c>
      <c r="U15" s="223">
        <v>0.38100000000000001</v>
      </c>
      <c r="V15" s="223">
        <f>ROUND(E15*U15,2)</f>
        <v>1.52</v>
      </c>
      <c r="W15" s="223"/>
      <c r="X15" s="223" t="s">
        <v>154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163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3" t="s">
        <v>217</v>
      </c>
      <c r="D16" s="250"/>
      <c r="E16" s="250"/>
      <c r="F16" s="250"/>
      <c r="G16" s="250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165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51">
        <v>5</v>
      </c>
      <c r="B17" s="252" t="s">
        <v>553</v>
      </c>
      <c r="C17" s="265" t="s">
        <v>554</v>
      </c>
      <c r="D17" s="253" t="s">
        <v>227</v>
      </c>
      <c r="E17" s="254">
        <v>50</v>
      </c>
      <c r="F17" s="255"/>
      <c r="G17" s="256">
        <f>ROUND(E17*F17,2)</f>
        <v>0</v>
      </c>
      <c r="H17" s="255"/>
      <c r="I17" s="256">
        <f>ROUND(E17*H17,2)</f>
        <v>0</v>
      </c>
      <c r="J17" s="255"/>
      <c r="K17" s="256">
        <f>ROUND(E17*J17,2)</f>
        <v>0</v>
      </c>
      <c r="L17" s="256">
        <v>15</v>
      </c>
      <c r="M17" s="256">
        <f>G17*(1+L17/100)</f>
        <v>0</v>
      </c>
      <c r="N17" s="256">
        <v>0</v>
      </c>
      <c r="O17" s="256">
        <f>ROUND(E17*N17,2)</f>
        <v>0</v>
      </c>
      <c r="P17" s="256">
        <v>0</v>
      </c>
      <c r="Q17" s="256">
        <f>ROUND(E17*P17,2)</f>
        <v>0</v>
      </c>
      <c r="R17" s="256" t="s">
        <v>211</v>
      </c>
      <c r="S17" s="256" t="s">
        <v>162</v>
      </c>
      <c r="T17" s="257" t="s">
        <v>162</v>
      </c>
      <c r="U17" s="223">
        <v>0.30099999999999999</v>
      </c>
      <c r="V17" s="223">
        <f>ROUND(E17*U17,2)</f>
        <v>15.05</v>
      </c>
      <c r="W17" s="223"/>
      <c r="X17" s="223" t="s">
        <v>154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163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51">
        <v>6</v>
      </c>
      <c r="B18" s="252" t="s">
        <v>555</v>
      </c>
      <c r="C18" s="265" t="s">
        <v>556</v>
      </c>
      <c r="D18" s="253" t="s">
        <v>227</v>
      </c>
      <c r="E18" s="254">
        <v>8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6" t="s">
        <v>211</v>
      </c>
      <c r="S18" s="256" t="s">
        <v>162</v>
      </c>
      <c r="T18" s="257" t="s">
        <v>162</v>
      </c>
      <c r="U18" s="223">
        <v>0.17599999999999999</v>
      </c>
      <c r="V18" s="223">
        <f>ROUND(E18*U18,2)</f>
        <v>1.41</v>
      </c>
      <c r="W18" s="223"/>
      <c r="X18" s="223" t="s">
        <v>154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163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51">
        <v>7</v>
      </c>
      <c r="B19" s="252" t="s">
        <v>557</v>
      </c>
      <c r="C19" s="265" t="s">
        <v>558</v>
      </c>
      <c r="D19" s="253" t="s">
        <v>245</v>
      </c>
      <c r="E19" s="254">
        <v>2.407</v>
      </c>
      <c r="F19" s="255"/>
      <c r="G19" s="256">
        <f>ROUND(E19*F19,2)</f>
        <v>0</v>
      </c>
      <c r="H19" s="255"/>
      <c r="I19" s="256">
        <f>ROUND(E19*H19,2)</f>
        <v>0</v>
      </c>
      <c r="J19" s="255"/>
      <c r="K19" s="256">
        <f>ROUND(E19*J19,2)</f>
        <v>0</v>
      </c>
      <c r="L19" s="256">
        <v>15</v>
      </c>
      <c r="M19" s="256">
        <f>G19*(1+L19/100)</f>
        <v>0</v>
      </c>
      <c r="N19" s="256">
        <v>0</v>
      </c>
      <c r="O19" s="256">
        <f>ROUND(E19*N19,2)</f>
        <v>0</v>
      </c>
      <c r="P19" s="256">
        <v>0</v>
      </c>
      <c r="Q19" s="256">
        <f>ROUND(E19*P19,2)</f>
        <v>0</v>
      </c>
      <c r="R19" s="256" t="s">
        <v>211</v>
      </c>
      <c r="S19" s="256" t="s">
        <v>162</v>
      </c>
      <c r="T19" s="257" t="s">
        <v>162</v>
      </c>
      <c r="U19" s="223">
        <v>2.0089999999999999</v>
      </c>
      <c r="V19" s="223">
        <f>ROUND(E19*U19,2)</f>
        <v>4.84</v>
      </c>
      <c r="W19" s="223"/>
      <c r="X19" s="223" t="s">
        <v>154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163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51">
        <v>8</v>
      </c>
      <c r="B20" s="252" t="s">
        <v>559</v>
      </c>
      <c r="C20" s="265" t="s">
        <v>560</v>
      </c>
      <c r="D20" s="253" t="s">
        <v>245</v>
      </c>
      <c r="E20" s="254">
        <v>12.035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 t="s">
        <v>211</v>
      </c>
      <c r="S20" s="256" t="s">
        <v>162</v>
      </c>
      <c r="T20" s="257" t="s">
        <v>162</v>
      </c>
      <c r="U20" s="223">
        <v>0.95899999999999996</v>
      </c>
      <c r="V20" s="223">
        <f>ROUND(E20*U20,2)</f>
        <v>11.54</v>
      </c>
      <c r="W20" s="223"/>
      <c r="X20" s="223" t="s">
        <v>154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51">
        <v>9</v>
      </c>
      <c r="B21" s="252" t="s">
        <v>250</v>
      </c>
      <c r="C21" s="265" t="s">
        <v>251</v>
      </c>
      <c r="D21" s="253" t="s">
        <v>245</v>
      </c>
      <c r="E21" s="254">
        <v>2.407</v>
      </c>
      <c r="F21" s="255"/>
      <c r="G21" s="256">
        <f>ROUND(E21*F21,2)</f>
        <v>0</v>
      </c>
      <c r="H21" s="255"/>
      <c r="I21" s="256">
        <f>ROUND(E21*H21,2)</f>
        <v>0</v>
      </c>
      <c r="J21" s="255"/>
      <c r="K21" s="256">
        <f>ROUND(E21*J21,2)</f>
        <v>0</v>
      </c>
      <c r="L21" s="256">
        <v>15</v>
      </c>
      <c r="M21" s="256">
        <f>G21*(1+L21/100)</f>
        <v>0</v>
      </c>
      <c r="N21" s="256">
        <v>0</v>
      </c>
      <c r="O21" s="256">
        <f>ROUND(E21*N21,2)</f>
        <v>0</v>
      </c>
      <c r="P21" s="256">
        <v>0</v>
      </c>
      <c r="Q21" s="256">
        <f>ROUND(E21*P21,2)</f>
        <v>0</v>
      </c>
      <c r="R21" s="256" t="s">
        <v>211</v>
      </c>
      <c r="S21" s="256" t="s">
        <v>162</v>
      </c>
      <c r="T21" s="257" t="s">
        <v>162</v>
      </c>
      <c r="U21" s="223">
        <v>0.49</v>
      </c>
      <c r="V21" s="223">
        <f>ROUND(E21*U21,2)</f>
        <v>1.18</v>
      </c>
      <c r="W21" s="223"/>
      <c r="X21" s="223" t="s">
        <v>154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51">
        <v>10</v>
      </c>
      <c r="B22" s="252" t="s">
        <v>253</v>
      </c>
      <c r="C22" s="265" t="s">
        <v>254</v>
      </c>
      <c r="D22" s="253" t="s">
        <v>245</v>
      </c>
      <c r="E22" s="254">
        <v>72.209999999999994</v>
      </c>
      <c r="F22" s="255"/>
      <c r="G22" s="256">
        <f>ROUND(E22*F22,2)</f>
        <v>0</v>
      </c>
      <c r="H22" s="255"/>
      <c r="I22" s="256">
        <f>ROUND(E22*H22,2)</f>
        <v>0</v>
      </c>
      <c r="J22" s="255"/>
      <c r="K22" s="256">
        <f>ROUND(E22*J22,2)</f>
        <v>0</v>
      </c>
      <c r="L22" s="256">
        <v>15</v>
      </c>
      <c r="M22" s="256">
        <f>G22*(1+L22/100)</f>
        <v>0</v>
      </c>
      <c r="N22" s="256">
        <v>0</v>
      </c>
      <c r="O22" s="256">
        <f>ROUND(E22*N22,2)</f>
        <v>0</v>
      </c>
      <c r="P22" s="256">
        <v>0</v>
      </c>
      <c r="Q22" s="256">
        <f>ROUND(E22*P22,2)</f>
        <v>0</v>
      </c>
      <c r="R22" s="256" t="s">
        <v>211</v>
      </c>
      <c r="S22" s="256" t="s">
        <v>162</v>
      </c>
      <c r="T22" s="257" t="s">
        <v>162</v>
      </c>
      <c r="U22" s="223">
        <v>0</v>
      </c>
      <c r="V22" s="223">
        <f>ROUND(E22*U22,2)</f>
        <v>0</v>
      </c>
      <c r="W22" s="223"/>
      <c r="X22" s="223" t="s">
        <v>154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163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51">
        <v>11</v>
      </c>
      <c r="B23" s="252" t="s">
        <v>255</v>
      </c>
      <c r="C23" s="265" t="s">
        <v>256</v>
      </c>
      <c r="D23" s="253" t="s">
        <v>245</v>
      </c>
      <c r="E23" s="254">
        <v>2.407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6" t="s">
        <v>211</v>
      </c>
      <c r="S23" s="256" t="s">
        <v>162</v>
      </c>
      <c r="T23" s="257" t="s">
        <v>162</v>
      </c>
      <c r="U23" s="223">
        <v>0.94199999999999995</v>
      </c>
      <c r="V23" s="223">
        <f>ROUND(E23*U23,2)</f>
        <v>2.27</v>
      </c>
      <c r="W23" s="223"/>
      <c r="X23" s="223" t="s">
        <v>154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51">
        <v>12</v>
      </c>
      <c r="B24" s="252" t="s">
        <v>257</v>
      </c>
      <c r="C24" s="265" t="s">
        <v>258</v>
      </c>
      <c r="D24" s="253" t="s">
        <v>245</v>
      </c>
      <c r="E24" s="254">
        <v>9.6280000000000001</v>
      </c>
      <c r="F24" s="255"/>
      <c r="G24" s="256">
        <f>ROUND(E24*F24,2)</f>
        <v>0</v>
      </c>
      <c r="H24" s="255"/>
      <c r="I24" s="256">
        <f>ROUND(E24*H24,2)</f>
        <v>0</v>
      </c>
      <c r="J24" s="255"/>
      <c r="K24" s="256">
        <f>ROUND(E24*J24,2)</f>
        <v>0</v>
      </c>
      <c r="L24" s="256">
        <v>15</v>
      </c>
      <c r="M24" s="256">
        <f>G24*(1+L24/100)</f>
        <v>0</v>
      </c>
      <c r="N24" s="256">
        <v>0</v>
      </c>
      <c r="O24" s="256">
        <f>ROUND(E24*N24,2)</f>
        <v>0</v>
      </c>
      <c r="P24" s="256">
        <v>0</v>
      </c>
      <c r="Q24" s="256">
        <f>ROUND(E24*P24,2)</f>
        <v>0</v>
      </c>
      <c r="R24" s="256" t="s">
        <v>211</v>
      </c>
      <c r="S24" s="256" t="s">
        <v>162</v>
      </c>
      <c r="T24" s="257" t="s">
        <v>162</v>
      </c>
      <c r="U24" s="223">
        <v>0.105</v>
      </c>
      <c r="V24" s="223">
        <f>ROUND(E24*U24,2)</f>
        <v>1.01</v>
      </c>
      <c r="W24" s="223"/>
      <c r="X24" s="223" t="s">
        <v>154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163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51">
        <v>13</v>
      </c>
      <c r="B25" s="252" t="s">
        <v>259</v>
      </c>
      <c r="C25" s="265" t="s">
        <v>260</v>
      </c>
      <c r="D25" s="253" t="s">
        <v>245</v>
      </c>
      <c r="E25" s="254">
        <v>2.407</v>
      </c>
      <c r="F25" s="255"/>
      <c r="G25" s="256">
        <f>ROUND(E25*F25,2)</f>
        <v>0</v>
      </c>
      <c r="H25" s="255"/>
      <c r="I25" s="256">
        <f>ROUND(E25*H25,2)</f>
        <v>0</v>
      </c>
      <c r="J25" s="255"/>
      <c r="K25" s="256">
        <f>ROUND(E25*J25,2)</f>
        <v>0</v>
      </c>
      <c r="L25" s="256">
        <v>15</v>
      </c>
      <c r="M25" s="256">
        <f>G25*(1+L25/100)</f>
        <v>0</v>
      </c>
      <c r="N25" s="256">
        <v>0</v>
      </c>
      <c r="O25" s="256">
        <f>ROUND(E25*N25,2)</f>
        <v>0</v>
      </c>
      <c r="P25" s="256">
        <v>0</v>
      </c>
      <c r="Q25" s="256">
        <f>ROUND(E25*P25,2)</f>
        <v>0</v>
      </c>
      <c r="R25" s="256" t="s">
        <v>211</v>
      </c>
      <c r="S25" s="256" t="s">
        <v>162</v>
      </c>
      <c r="T25" s="257" t="s">
        <v>162</v>
      </c>
      <c r="U25" s="223">
        <v>0</v>
      </c>
      <c r="V25" s="223">
        <f>ROUND(E25*U25,2)</f>
        <v>0</v>
      </c>
      <c r="W25" s="223"/>
      <c r="X25" s="223" t="s">
        <v>154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163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32">
        <v>14</v>
      </c>
      <c r="B26" s="233" t="s">
        <v>261</v>
      </c>
      <c r="C26" s="241" t="s">
        <v>262</v>
      </c>
      <c r="D26" s="234" t="s">
        <v>245</v>
      </c>
      <c r="E26" s="235">
        <v>2.407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263</v>
      </c>
      <c r="S26" s="237" t="s">
        <v>162</v>
      </c>
      <c r="T26" s="238" t="s">
        <v>162</v>
      </c>
      <c r="U26" s="223">
        <v>6.0000000000000001E-3</v>
      </c>
      <c r="V26" s="223">
        <f>ROUND(E26*U26,2)</f>
        <v>0.01</v>
      </c>
      <c r="W26" s="223"/>
      <c r="X26" s="223" t="s">
        <v>154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163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3" t="s">
        <v>264</v>
      </c>
      <c r="D27" s="250"/>
      <c r="E27" s="250"/>
      <c r="F27" s="250"/>
      <c r="G27" s="250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165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6" t="s">
        <v>147</v>
      </c>
      <c r="B28" s="227" t="s">
        <v>75</v>
      </c>
      <c r="C28" s="240" t="s">
        <v>76</v>
      </c>
      <c r="D28" s="228"/>
      <c r="E28" s="229"/>
      <c r="F28" s="230"/>
      <c r="G28" s="230">
        <f>SUMIF(AG29:AG30,"&lt;&gt;NOR",G29:G30)</f>
        <v>0</v>
      </c>
      <c r="H28" s="230"/>
      <c r="I28" s="230">
        <f>SUM(I29:I30)</f>
        <v>0</v>
      </c>
      <c r="J28" s="230"/>
      <c r="K28" s="230">
        <f>SUM(K29:K30)</f>
        <v>0</v>
      </c>
      <c r="L28" s="230"/>
      <c r="M28" s="230">
        <f>SUM(M29:M30)</f>
        <v>0</v>
      </c>
      <c r="N28" s="230"/>
      <c r="O28" s="230">
        <f>SUM(O29:O30)</f>
        <v>0</v>
      </c>
      <c r="P28" s="230"/>
      <c r="Q28" s="230">
        <f>SUM(Q29:Q30)</f>
        <v>0</v>
      </c>
      <c r="R28" s="230"/>
      <c r="S28" s="230"/>
      <c r="T28" s="231"/>
      <c r="U28" s="225"/>
      <c r="V28" s="225">
        <f>SUM(V29:V30)</f>
        <v>3.31</v>
      </c>
      <c r="W28" s="225"/>
      <c r="X28" s="225"/>
      <c r="AG28" t="s">
        <v>148</v>
      </c>
    </row>
    <row r="29" spans="1:60" ht="33.75" outlineLevel="1" x14ac:dyDescent="0.2">
      <c r="A29" s="232">
        <v>15</v>
      </c>
      <c r="B29" s="233" t="s">
        <v>561</v>
      </c>
      <c r="C29" s="241" t="s">
        <v>562</v>
      </c>
      <c r="D29" s="234" t="s">
        <v>245</v>
      </c>
      <c r="E29" s="235">
        <v>0.60129999999999995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 t="s">
        <v>161</v>
      </c>
      <c r="S29" s="237" t="s">
        <v>162</v>
      </c>
      <c r="T29" s="238" t="s">
        <v>162</v>
      </c>
      <c r="U29" s="223">
        <v>5.5</v>
      </c>
      <c r="V29" s="223">
        <f>ROUND(E29*U29,2)</f>
        <v>3.31</v>
      </c>
      <c r="W29" s="223"/>
      <c r="X29" s="223" t="s">
        <v>154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163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3" t="s">
        <v>269</v>
      </c>
      <c r="D30" s="250"/>
      <c r="E30" s="250"/>
      <c r="F30" s="250"/>
      <c r="G30" s="250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165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26" t="s">
        <v>147</v>
      </c>
      <c r="B31" s="227" t="s">
        <v>79</v>
      </c>
      <c r="C31" s="240" t="s">
        <v>80</v>
      </c>
      <c r="D31" s="228"/>
      <c r="E31" s="229"/>
      <c r="F31" s="230"/>
      <c r="G31" s="230">
        <f>SUMIF(AG32:AG38,"&lt;&gt;NOR",G32:G38)</f>
        <v>0</v>
      </c>
      <c r="H31" s="230"/>
      <c r="I31" s="230">
        <f>SUM(I32:I38)</f>
        <v>0</v>
      </c>
      <c r="J31" s="230"/>
      <c r="K31" s="230">
        <f>SUM(K32:K38)</f>
        <v>0</v>
      </c>
      <c r="L31" s="230"/>
      <c r="M31" s="230">
        <f>SUM(M32:M38)</f>
        <v>0</v>
      </c>
      <c r="N31" s="230"/>
      <c r="O31" s="230">
        <f>SUM(O32:O38)</f>
        <v>0</v>
      </c>
      <c r="P31" s="230"/>
      <c r="Q31" s="230">
        <f>SUM(Q32:Q38)</f>
        <v>0</v>
      </c>
      <c r="R31" s="230"/>
      <c r="S31" s="230"/>
      <c r="T31" s="231"/>
      <c r="U31" s="225"/>
      <c r="V31" s="225">
        <f>SUM(V32:V38)</f>
        <v>5.25</v>
      </c>
      <c r="W31" s="225"/>
      <c r="X31" s="225"/>
      <c r="AG31" t="s">
        <v>148</v>
      </c>
    </row>
    <row r="32" spans="1:60" ht="22.5" outlineLevel="1" x14ac:dyDescent="0.2">
      <c r="A32" s="251">
        <v>16</v>
      </c>
      <c r="B32" s="252" t="s">
        <v>563</v>
      </c>
      <c r="C32" s="265" t="s">
        <v>564</v>
      </c>
      <c r="D32" s="253" t="s">
        <v>227</v>
      </c>
      <c r="E32" s="254">
        <v>40</v>
      </c>
      <c r="F32" s="255"/>
      <c r="G32" s="256">
        <f>ROUND(E32*F32,2)</f>
        <v>0</v>
      </c>
      <c r="H32" s="255"/>
      <c r="I32" s="256">
        <f>ROUND(E32*H32,2)</f>
        <v>0</v>
      </c>
      <c r="J32" s="255"/>
      <c r="K32" s="256">
        <f>ROUND(E32*J32,2)</f>
        <v>0</v>
      </c>
      <c r="L32" s="256">
        <v>15</v>
      </c>
      <c r="M32" s="256">
        <f>G32*(1+L32/100)</f>
        <v>0</v>
      </c>
      <c r="N32" s="256">
        <v>0</v>
      </c>
      <c r="O32" s="256">
        <f>ROUND(E32*N32,2)</f>
        <v>0</v>
      </c>
      <c r="P32" s="256">
        <v>0</v>
      </c>
      <c r="Q32" s="256">
        <f>ROUND(E32*P32,2)</f>
        <v>0</v>
      </c>
      <c r="R32" s="256" t="s">
        <v>283</v>
      </c>
      <c r="S32" s="256" t="s">
        <v>162</v>
      </c>
      <c r="T32" s="257" t="s">
        <v>162</v>
      </c>
      <c r="U32" s="223">
        <v>0</v>
      </c>
      <c r="V32" s="223">
        <f>ROUND(E32*U32,2)</f>
        <v>0</v>
      </c>
      <c r="W32" s="223"/>
      <c r="X32" s="223" t="s">
        <v>284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285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51">
        <v>17</v>
      </c>
      <c r="B33" s="252" t="s">
        <v>565</v>
      </c>
      <c r="C33" s="265" t="s">
        <v>566</v>
      </c>
      <c r="D33" s="253" t="s">
        <v>227</v>
      </c>
      <c r="E33" s="254">
        <v>10</v>
      </c>
      <c r="F33" s="255"/>
      <c r="G33" s="256">
        <f>ROUND(E33*F33,2)</f>
        <v>0</v>
      </c>
      <c r="H33" s="255"/>
      <c r="I33" s="256">
        <f>ROUND(E33*H33,2)</f>
        <v>0</v>
      </c>
      <c r="J33" s="255"/>
      <c r="K33" s="256">
        <f>ROUND(E33*J33,2)</f>
        <v>0</v>
      </c>
      <c r="L33" s="256">
        <v>15</v>
      </c>
      <c r="M33" s="256">
        <f>G33*(1+L33/100)</f>
        <v>0</v>
      </c>
      <c r="N33" s="256">
        <v>0</v>
      </c>
      <c r="O33" s="256">
        <f>ROUND(E33*N33,2)</f>
        <v>0</v>
      </c>
      <c r="P33" s="256">
        <v>0</v>
      </c>
      <c r="Q33" s="256">
        <f>ROUND(E33*P33,2)</f>
        <v>0</v>
      </c>
      <c r="R33" s="256" t="s">
        <v>283</v>
      </c>
      <c r="S33" s="256" t="s">
        <v>162</v>
      </c>
      <c r="T33" s="257" t="s">
        <v>162</v>
      </c>
      <c r="U33" s="223">
        <v>0</v>
      </c>
      <c r="V33" s="223">
        <f>ROUND(E33*U33,2)</f>
        <v>0</v>
      </c>
      <c r="W33" s="223"/>
      <c r="X33" s="223" t="s">
        <v>284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285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51">
        <v>18</v>
      </c>
      <c r="B34" s="252" t="s">
        <v>567</v>
      </c>
      <c r="C34" s="265" t="s">
        <v>568</v>
      </c>
      <c r="D34" s="253" t="s">
        <v>160</v>
      </c>
      <c r="E34" s="254">
        <v>2.5</v>
      </c>
      <c r="F34" s="255"/>
      <c r="G34" s="256">
        <f>ROUND(E34*F34,2)</f>
        <v>0</v>
      </c>
      <c r="H34" s="255"/>
      <c r="I34" s="256">
        <f>ROUND(E34*H34,2)</f>
        <v>0</v>
      </c>
      <c r="J34" s="255"/>
      <c r="K34" s="256">
        <f>ROUND(E34*J34,2)</f>
        <v>0</v>
      </c>
      <c r="L34" s="256">
        <v>15</v>
      </c>
      <c r="M34" s="256">
        <f>G34*(1+L34/100)</f>
        <v>0</v>
      </c>
      <c r="N34" s="256">
        <v>0</v>
      </c>
      <c r="O34" s="256">
        <f>ROUND(E34*N34,2)</f>
        <v>0</v>
      </c>
      <c r="P34" s="256">
        <v>0</v>
      </c>
      <c r="Q34" s="256">
        <f>ROUND(E34*P34,2)</f>
        <v>0</v>
      </c>
      <c r="R34" s="256" t="s">
        <v>283</v>
      </c>
      <c r="S34" s="256" t="s">
        <v>162</v>
      </c>
      <c r="T34" s="257" t="s">
        <v>162</v>
      </c>
      <c r="U34" s="223">
        <v>0</v>
      </c>
      <c r="V34" s="223">
        <f>ROUND(E34*U34,2)</f>
        <v>0</v>
      </c>
      <c r="W34" s="223"/>
      <c r="X34" s="223" t="s">
        <v>284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414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51">
        <v>19</v>
      </c>
      <c r="B35" s="252" t="s">
        <v>569</v>
      </c>
      <c r="C35" s="265" t="s">
        <v>570</v>
      </c>
      <c r="D35" s="253" t="s">
        <v>160</v>
      </c>
      <c r="E35" s="254">
        <v>250</v>
      </c>
      <c r="F35" s="255"/>
      <c r="G35" s="256">
        <f>ROUND(E35*F35,2)</f>
        <v>0</v>
      </c>
      <c r="H35" s="255"/>
      <c r="I35" s="256">
        <f>ROUND(E35*H35,2)</f>
        <v>0</v>
      </c>
      <c r="J35" s="255"/>
      <c r="K35" s="256">
        <f>ROUND(E35*J35,2)</f>
        <v>0</v>
      </c>
      <c r="L35" s="256">
        <v>15</v>
      </c>
      <c r="M35" s="256">
        <f>G35*(1+L35/100)</f>
        <v>0</v>
      </c>
      <c r="N35" s="256">
        <v>0</v>
      </c>
      <c r="O35" s="256">
        <f>ROUND(E35*N35,2)</f>
        <v>0</v>
      </c>
      <c r="P35" s="256">
        <v>0</v>
      </c>
      <c r="Q35" s="256">
        <f>ROUND(E35*P35,2)</f>
        <v>0</v>
      </c>
      <c r="R35" s="256" t="s">
        <v>283</v>
      </c>
      <c r="S35" s="256" t="s">
        <v>162</v>
      </c>
      <c r="T35" s="257" t="s">
        <v>162</v>
      </c>
      <c r="U35" s="223">
        <v>0</v>
      </c>
      <c r="V35" s="223">
        <f>ROUND(E35*U35,2)</f>
        <v>0</v>
      </c>
      <c r="W35" s="223"/>
      <c r="X35" s="223" t="s">
        <v>284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414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51">
        <v>20</v>
      </c>
      <c r="B36" s="252" t="s">
        <v>571</v>
      </c>
      <c r="C36" s="265" t="s">
        <v>572</v>
      </c>
      <c r="D36" s="253" t="s">
        <v>227</v>
      </c>
      <c r="E36" s="254">
        <v>50</v>
      </c>
      <c r="F36" s="255"/>
      <c r="G36" s="256">
        <f>ROUND(E36*F36,2)</f>
        <v>0</v>
      </c>
      <c r="H36" s="255"/>
      <c r="I36" s="256">
        <f>ROUND(E36*H36,2)</f>
        <v>0</v>
      </c>
      <c r="J36" s="255"/>
      <c r="K36" s="256">
        <f>ROUND(E36*J36,2)</f>
        <v>0</v>
      </c>
      <c r="L36" s="256">
        <v>15</v>
      </c>
      <c r="M36" s="256">
        <f>G36*(1+L36/100)</f>
        <v>0</v>
      </c>
      <c r="N36" s="256">
        <v>0</v>
      </c>
      <c r="O36" s="256">
        <f>ROUND(E36*N36,2)</f>
        <v>0</v>
      </c>
      <c r="P36" s="256">
        <v>0</v>
      </c>
      <c r="Q36" s="256">
        <f>ROUND(E36*P36,2)</f>
        <v>0</v>
      </c>
      <c r="R36" s="256" t="s">
        <v>407</v>
      </c>
      <c r="S36" s="256" t="s">
        <v>162</v>
      </c>
      <c r="T36" s="257" t="s">
        <v>162</v>
      </c>
      <c r="U36" s="223">
        <v>0.105</v>
      </c>
      <c r="V36" s="223">
        <f>ROUND(E36*U36,2)</f>
        <v>5.25</v>
      </c>
      <c r="W36" s="223"/>
      <c r="X36" s="223" t="s">
        <v>154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229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2">
        <v>21</v>
      </c>
      <c r="B37" s="233" t="s">
        <v>573</v>
      </c>
      <c r="C37" s="241" t="s">
        <v>574</v>
      </c>
      <c r="D37" s="234" t="s">
        <v>245</v>
      </c>
      <c r="E37" s="235">
        <v>1.5E-3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7" t="s">
        <v>575</v>
      </c>
      <c r="S37" s="237" t="s">
        <v>162</v>
      </c>
      <c r="T37" s="238" t="s">
        <v>162</v>
      </c>
      <c r="U37" s="223">
        <v>1.966</v>
      </c>
      <c r="V37" s="223">
        <f>ROUND(E37*U37,2)</f>
        <v>0</v>
      </c>
      <c r="W37" s="223"/>
      <c r="X37" s="223" t="s">
        <v>154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229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3" t="s">
        <v>289</v>
      </c>
      <c r="D38" s="250"/>
      <c r="E38" s="250"/>
      <c r="F38" s="250"/>
      <c r="G38" s="250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165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x14ac:dyDescent="0.2">
      <c r="A39" s="226" t="s">
        <v>147</v>
      </c>
      <c r="B39" s="227" t="s">
        <v>91</v>
      </c>
      <c r="C39" s="240" t="s">
        <v>92</v>
      </c>
      <c r="D39" s="228"/>
      <c r="E39" s="229"/>
      <c r="F39" s="230"/>
      <c r="G39" s="230">
        <f>SUMIF(AG40:AG46,"&lt;&gt;NOR",G40:G46)</f>
        <v>0</v>
      </c>
      <c r="H39" s="230"/>
      <c r="I39" s="230">
        <f>SUM(I40:I46)</f>
        <v>0</v>
      </c>
      <c r="J39" s="230"/>
      <c r="K39" s="230">
        <f>SUM(K40:K46)</f>
        <v>0</v>
      </c>
      <c r="L39" s="230"/>
      <c r="M39" s="230">
        <f>SUM(M40:M46)</f>
        <v>0</v>
      </c>
      <c r="N39" s="230"/>
      <c r="O39" s="230">
        <f>SUM(O40:O46)</f>
        <v>0</v>
      </c>
      <c r="P39" s="230"/>
      <c r="Q39" s="230">
        <f>SUM(Q40:Q46)</f>
        <v>0</v>
      </c>
      <c r="R39" s="230"/>
      <c r="S39" s="230"/>
      <c r="T39" s="231"/>
      <c r="U39" s="225"/>
      <c r="V39" s="225">
        <f>SUM(V40:V46)</f>
        <v>6.43</v>
      </c>
      <c r="W39" s="225"/>
      <c r="X39" s="225"/>
      <c r="AG39" t="s">
        <v>148</v>
      </c>
    </row>
    <row r="40" spans="1:60" outlineLevel="1" x14ac:dyDescent="0.2">
      <c r="A40" s="251">
        <v>22</v>
      </c>
      <c r="B40" s="252" t="s">
        <v>576</v>
      </c>
      <c r="C40" s="265" t="s">
        <v>577</v>
      </c>
      <c r="D40" s="253" t="s">
        <v>181</v>
      </c>
      <c r="E40" s="254">
        <v>1</v>
      </c>
      <c r="F40" s="255"/>
      <c r="G40" s="256">
        <f>ROUND(E40*F40,2)</f>
        <v>0</v>
      </c>
      <c r="H40" s="255"/>
      <c r="I40" s="256">
        <f>ROUND(E40*H40,2)</f>
        <v>0</v>
      </c>
      <c r="J40" s="255"/>
      <c r="K40" s="256">
        <f>ROUND(E40*J40,2)</f>
        <v>0</v>
      </c>
      <c r="L40" s="256">
        <v>15</v>
      </c>
      <c r="M40" s="256">
        <f>G40*(1+L40/100)</f>
        <v>0</v>
      </c>
      <c r="N40" s="256">
        <v>0</v>
      </c>
      <c r="O40" s="256">
        <f>ROUND(E40*N40,2)</f>
        <v>0</v>
      </c>
      <c r="P40" s="256">
        <v>0</v>
      </c>
      <c r="Q40" s="256">
        <f>ROUND(E40*P40,2)</f>
        <v>0</v>
      </c>
      <c r="R40" s="256"/>
      <c r="S40" s="256" t="s">
        <v>152</v>
      </c>
      <c r="T40" s="257" t="s">
        <v>153</v>
      </c>
      <c r="U40" s="223">
        <v>0</v>
      </c>
      <c r="V40" s="223">
        <f>ROUND(E40*U40,2)</f>
        <v>0</v>
      </c>
      <c r="W40" s="223"/>
      <c r="X40" s="223" t="s">
        <v>154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229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51">
        <v>23</v>
      </c>
      <c r="B41" s="252" t="s">
        <v>578</v>
      </c>
      <c r="C41" s="265" t="s">
        <v>579</v>
      </c>
      <c r="D41" s="253" t="s">
        <v>181</v>
      </c>
      <c r="E41" s="254">
        <v>1</v>
      </c>
      <c r="F41" s="255"/>
      <c r="G41" s="256">
        <f>ROUND(E41*F41,2)</f>
        <v>0</v>
      </c>
      <c r="H41" s="255"/>
      <c r="I41" s="256">
        <f>ROUND(E41*H41,2)</f>
        <v>0</v>
      </c>
      <c r="J41" s="255"/>
      <c r="K41" s="256">
        <f>ROUND(E41*J41,2)</f>
        <v>0</v>
      </c>
      <c r="L41" s="256">
        <v>15</v>
      </c>
      <c r="M41" s="256">
        <f>G41*(1+L41/100)</f>
        <v>0</v>
      </c>
      <c r="N41" s="256">
        <v>0</v>
      </c>
      <c r="O41" s="256">
        <f>ROUND(E41*N41,2)</f>
        <v>0</v>
      </c>
      <c r="P41" s="256">
        <v>0</v>
      </c>
      <c r="Q41" s="256">
        <f>ROUND(E41*P41,2)</f>
        <v>0</v>
      </c>
      <c r="R41" s="256"/>
      <c r="S41" s="256" t="s">
        <v>152</v>
      </c>
      <c r="T41" s="257" t="s">
        <v>153</v>
      </c>
      <c r="U41" s="223">
        <v>0</v>
      </c>
      <c r="V41" s="223">
        <f>ROUND(E41*U41,2)</f>
        <v>0</v>
      </c>
      <c r="W41" s="223"/>
      <c r="X41" s="223" t="s">
        <v>284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414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51">
        <v>24</v>
      </c>
      <c r="B42" s="252" t="s">
        <v>580</v>
      </c>
      <c r="C42" s="265" t="s">
        <v>581</v>
      </c>
      <c r="D42" s="253" t="s">
        <v>160</v>
      </c>
      <c r="E42" s="254">
        <v>2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15</v>
      </c>
      <c r="M42" s="256">
        <f>G42*(1+L42/100)</f>
        <v>0</v>
      </c>
      <c r="N42" s="256">
        <v>0</v>
      </c>
      <c r="O42" s="256">
        <f>ROUND(E42*N42,2)</f>
        <v>0</v>
      </c>
      <c r="P42" s="256">
        <v>0</v>
      </c>
      <c r="Q42" s="256">
        <f>ROUND(E42*P42,2)</f>
        <v>0</v>
      </c>
      <c r="R42" s="256" t="s">
        <v>411</v>
      </c>
      <c r="S42" s="256" t="s">
        <v>162</v>
      </c>
      <c r="T42" s="257" t="s">
        <v>162</v>
      </c>
      <c r="U42" s="223">
        <v>2.4510000000000001</v>
      </c>
      <c r="V42" s="223">
        <f>ROUND(E42*U42,2)</f>
        <v>4.9000000000000004</v>
      </c>
      <c r="W42" s="223"/>
      <c r="X42" s="223" t="s">
        <v>154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229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32">
        <v>25</v>
      </c>
      <c r="B43" s="233" t="s">
        <v>582</v>
      </c>
      <c r="C43" s="241" t="s">
        <v>583</v>
      </c>
      <c r="D43" s="234" t="s">
        <v>245</v>
      </c>
      <c r="E43" s="235">
        <v>0.06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15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 t="s">
        <v>411</v>
      </c>
      <c r="S43" s="237" t="s">
        <v>162</v>
      </c>
      <c r="T43" s="238" t="s">
        <v>162</v>
      </c>
      <c r="U43" s="223">
        <v>13.311</v>
      </c>
      <c r="V43" s="223">
        <f>ROUND(E43*U43,2)</f>
        <v>0.8</v>
      </c>
      <c r="W43" s="223"/>
      <c r="X43" s="223" t="s">
        <v>154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229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3" t="s">
        <v>584</v>
      </c>
      <c r="D44" s="250"/>
      <c r="E44" s="250"/>
      <c r="F44" s="250"/>
      <c r="G44" s="250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165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2">
        <v>26</v>
      </c>
      <c r="B45" s="233" t="s">
        <v>585</v>
      </c>
      <c r="C45" s="241" t="s">
        <v>586</v>
      </c>
      <c r="D45" s="234" t="s">
        <v>245</v>
      </c>
      <c r="E45" s="235">
        <v>0.06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15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 t="s">
        <v>411</v>
      </c>
      <c r="S45" s="237" t="s">
        <v>162</v>
      </c>
      <c r="T45" s="238" t="s">
        <v>162</v>
      </c>
      <c r="U45" s="223">
        <v>12.207000000000001</v>
      </c>
      <c r="V45" s="223">
        <f>ROUND(E45*U45,2)</f>
        <v>0.73</v>
      </c>
      <c r="W45" s="223"/>
      <c r="X45" s="223" t="s">
        <v>154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229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3" t="s">
        <v>371</v>
      </c>
      <c r="D46" s="250"/>
      <c r="E46" s="250"/>
      <c r="F46" s="250"/>
      <c r="G46" s="250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165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26" t="s">
        <v>147</v>
      </c>
      <c r="B47" s="227" t="s">
        <v>93</v>
      </c>
      <c r="C47" s="240" t="s">
        <v>94</v>
      </c>
      <c r="D47" s="228"/>
      <c r="E47" s="229"/>
      <c r="F47" s="230"/>
      <c r="G47" s="230">
        <f>SUMIF(AG48:AG54,"&lt;&gt;NOR",G48:G54)</f>
        <v>0</v>
      </c>
      <c r="H47" s="230"/>
      <c r="I47" s="230">
        <f>SUM(I48:I54)</f>
        <v>0</v>
      </c>
      <c r="J47" s="230"/>
      <c r="K47" s="230">
        <f>SUM(K48:K54)</f>
        <v>0</v>
      </c>
      <c r="L47" s="230"/>
      <c r="M47" s="230">
        <f>SUM(M48:M54)</f>
        <v>0</v>
      </c>
      <c r="N47" s="230"/>
      <c r="O47" s="230">
        <f>SUM(O48:O54)</f>
        <v>0</v>
      </c>
      <c r="P47" s="230"/>
      <c r="Q47" s="230">
        <f>SUM(Q48:Q54)</f>
        <v>0</v>
      </c>
      <c r="R47" s="230"/>
      <c r="S47" s="230"/>
      <c r="T47" s="231"/>
      <c r="U47" s="225"/>
      <c r="V47" s="225">
        <f>SUM(V48:V54)</f>
        <v>19.759999999999998</v>
      </c>
      <c r="W47" s="225"/>
      <c r="X47" s="225"/>
      <c r="AG47" t="s">
        <v>148</v>
      </c>
    </row>
    <row r="48" spans="1:60" ht="22.5" outlineLevel="1" x14ac:dyDescent="0.2">
      <c r="A48" s="232">
        <v>27</v>
      </c>
      <c r="B48" s="233" t="s">
        <v>587</v>
      </c>
      <c r="C48" s="241" t="s">
        <v>588</v>
      </c>
      <c r="D48" s="234" t="s">
        <v>227</v>
      </c>
      <c r="E48" s="235">
        <v>40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15</v>
      </c>
      <c r="M48" s="237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7" t="s">
        <v>411</v>
      </c>
      <c r="S48" s="237" t="s">
        <v>162</v>
      </c>
      <c r="T48" s="238" t="s">
        <v>162</v>
      </c>
      <c r="U48" s="223">
        <v>0.29737999999999998</v>
      </c>
      <c r="V48" s="223">
        <f>ROUND(E48*U48,2)</f>
        <v>11.9</v>
      </c>
      <c r="W48" s="223"/>
      <c r="X48" s="223" t="s">
        <v>154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229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3" t="s">
        <v>436</v>
      </c>
      <c r="D49" s="250"/>
      <c r="E49" s="250"/>
      <c r="F49" s="250"/>
      <c r="G49" s="250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165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32">
        <v>28</v>
      </c>
      <c r="B50" s="233" t="s">
        <v>589</v>
      </c>
      <c r="C50" s="241" t="s">
        <v>590</v>
      </c>
      <c r="D50" s="234" t="s">
        <v>227</v>
      </c>
      <c r="E50" s="235">
        <v>10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0</v>
      </c>
      <c r="O50" s="237">
        <f>ROUND(E50*N50,2)</f>
        <v>0</v>
      </c>
      <c r="P50" s="237">
        <v>0</v>
      </c>
      <c r="Q50" s="237">
        <f>ROUND(E50*P50,2)</f>
        <v>0</v>
      </c>
      <c r="R50" s="237" t="s">
        <v>411</v>
      </c>
      <c r="S50" s="237" t="s">
        <v>162</v>
      </c>
      <c r="T50" s="238" t="s">
        <v>162</v>
      </c>
      <c r="U50" s="223">
        <v>0.30737999999999999</v>
      </c>
      <c r="V50" s="223">
        <f>ROUND(E50*U50,2)</f>
        <v>3.07</v>
      </c>
      <c r="W50" s="223"/>
      <c r="X50" s="223" t="s">
        <v>154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229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3" t="s">
        <v>436</v>
      </c>
      <c r="D51" s="250"/>
      <c r="E51" s="250"/>
      <c r="F51" s="250"/>
      <c r="G51" s="250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165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51">
        <v>29</v>
      </c>
      <c r="B52" s="252" t="s">
        <v>591</v>
      </c>
      <c r="C52" s="265" t="s">
        <v>592</v>
      </c>
      <c r="D52" s="253" t="s">
        <v>227</v>
      </c>
      <c r="E52" s="254">
        <v>50</v>
      </c>
      <c r="F52" s="255"/>
      <c r="G52" s="256">
        <f>ROUND(E52*F52,2)</f>
        <v>0</v>
      </c>
      <c r="H52" s="255"/>
      <c r="I52" s="256">
        <f>ROUND(E52*H52,2)</f>
        <v>0</v>
      </c>
      <c r="J52" s="255"/>
      <c r="K52" s="256">
        <f>ROUND(E52*J52,2)</f>
        <v>0</v>
      </c>
      <c r="L52" s="256">
        <v>15</v>
      </c>
      <c r="M52" s="256">
        <f>G52*(1+L52/100)</f>
        <v>0</v>
      </c>
      <c r="N52" s="256">
        <v>0</v>
      </c>
      <c r="O52" s="256">
        <f>ROUND(E52*N52,2)</f>
        <v>0</v>
      </c>
      <c r="P52" s="256">
        <v>0</v>
      </c>
      <c r="Q52" s="256">
        <f>ROUND(E52*P52,2)</f>
        <v>0</v>
      </c>
      <c r="R52" s="256" t="s">
        <v>411</v>
      </c>
      <c r="S52" s="256" t="s">
        <v>162</v>
      </c>
      <c r="T52" s="257" t="s">
        <v>162</v>
      </c>
      <c r="U52" s="223">
        <v>1.7999999999999999E-2</v>
      </c>
      <c r="V52" s="223">
        <f>ROUND(E52*U52,2)</f>
        <v>0.9</v>
      </c>
      <c r="W52" s="223"/>
      <c r="X52" s="223" t="s">
        <v>154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229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51">
        <v>30</v>
      </c>
      <c r="B53" s="252" t="s">
        <v>593</v>
      </c>
      <c r="C53" s="265" t="s">
        <v>594</v>
      </c>
      <c r="D53" s="253" t="s">
        <v>245</v>
      </c>
      <c r="E53" s="254">
        <v>4.4999999999999998E-2</v>
      </c>
      <c r="F53" s="255"/>
      <c r="G53" s="256">
        <f>ROUND(E53*F53,2)</f>
        <v>0</v>
      </c>
      <c r="H53" s="255"/>
      <c r="I53" s="256">
        <f>ROUND(E53*H53,2)</f>
        <v>0</v>
      </c>
      <c r="J53" s="255"/>
      <c r="K53" s="256">
        <f>ROUND(E53*J53,2)</f>
        <v>0</v>
      </c>
      <c r="L53" s="256">
        <v>15</v>
      </c>
      <c r="M53" s="256">
        <f>G53*(1+L53/100)</f>
        <v>0</v>
      </c>
      <c r="N53" s="256">
        <v>0</v>
      </c>
      <c r="O53" s="256">
        <f>ROUND(E53*N53,2)</f>
        <v>0</v>
      </c>
      <c r="P53" s="256">
        <v>0</v>
      </c>
      <c r="Q53" s="256">
        <f>ROUND(E53*P53,2)</f>
        <v>0</v>
      </c>
      <c r="R53" s="256" t="s">
        <v>411</v>
      </c>
      <c r="S53" s="256" t="s">
        <v>162</v>
      </c>
      <c r="T53" s="257" t="s">
        <v>162</v>
      </c>
      <c r="U53" s="223">
        <v>3.246</v>
      </c>
      <c r="V53" s="223">
        <f>ROUND(E53*U53,2)</f>
        <v>0.15</v>
      </c>
      <c r="W53" s="223"/>
      <c r="X53" s="223" t="s">
        <v>154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229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51">
        <v>31</v>
      </c>
      <c r="B54" s="252" t="s">
        <v>595</v>
      </c>
      <c r="C54" s="265" t="s">
        <v>596</v>
      </c>
      <c r="D54" s="253" t="s">
        <v>227</v>
      </c>
      <c r="E54" s="254">
        <v>45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6" t="s">
        <v>411</v>
      </c>
      <c r="S54" s="256" t="s">
        <v>162</v>
      </c>
      <c r="T54" s="257" t="s">
        <v>162</v>
      </c>
      <c r="U54" s="223">
        <v>8.3000000000000004E-2</v>
      </c>
      <c r="V54" s="223">
        <f>ROUND(E54*U54,2)</f>
        <v>3.74</v>
      </c>
      <c r="W54" s="223"/>
      <c r="X54" s="223" t="s">
        <v>154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229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x14ac:dyDescent="0.2">
      <c r="A55" s="226" t="s">
        <v>147</v>
      </c>
      <c r="B55" s="227" t="s">
        <v>95</v>
      </c>
      <c r="C55" s="240" t="s">
        <v>96</v>
      </c>
      <c r="D55" s="228"/>
      <c r="E55" s="229"/>
      <c r="F55" s="230"/>
      <c r="G55" s="230">
        <f>SUMIF(AG56:AG65,"&lt;&gt;NOR",G56:G65)</f>
        <v>0</v>
      </c>
      <c r="H55" s="230"/>
      <c r="I55" s="230">
        <f>SUM(I56:I65)</f>
        <v>0</v>
      </c>
      <c r="J55" s="230"/>
      <c r="K55" s="230">
        <f>SUM(K56:K65)</f>
        <v>0</v>
      </c>
      <c r="L55" s="230"/>
      <c r="M55" s="230">
        <f>SUM(M56:M65)</f>
        <v>0</v>
      </c>
      <c r="N55" s="230"/>
      <c r="O55" s="230">
        <f>SUM(O56:O65)</f>
        <v>0</v>
      </c>
      <c r="P55" s="230"/>
      <c r="Q55" s="230">
        <f>SUM(Q56:Q65)</f>
        <v>0</v>
      </c>
      <c r="R55" s="230"/>
      <c r="S55" s="230"/>
      <c r="T55" s="231"/>
      <c r="U55" s="225"/>
      <c r="V55" s="225">
        <f>SUM(V56:V65)</f>
        <v>1.84</v>
      </c>
      <c r="W55" s="225"/>
      <c r="X55" s="225"/>
      <c r="AG55" t="s">
        <v>148</v>
      </c>
    </row>
    <row r="56" spans="1:60" outlineLevel="1" x14ac:dyDescent="0.2">
      <c r="A56" s="251">
        <v>32</v>
      </c>
      <c r="B56" s="252" t="s">
        <v>597</v>
      </c>
      <c r="C56" s="265" t="s">
        <v>598</v>
      </c>
      <c r="D56" s="253" t="s">
        <v>160</v>
      </c>
      <c r="E56" s="254">
        <v>1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 t="s">
        <v>411</v>
      </c>
      <c r="S56" s="256" t="s">
        <v>162</v>
      </c>
      <c r="T56" s="257" t="s">
        <v>162</v>
      </c>
      <c r="U56" s="223">
        <v>0.22700000000000001</v>
      </c>
      <c r="V56" s="223">
        <f>ROUND(E56*U56,2)</f>
        <v>0.23</v>
      </c>
      <c r="W56" s="223"/>
      <c r="X56" s="223" t="s">
        <v>154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229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51">
        <v>33</v>
      </c>
      <c r="B57" s="252" t="s">
        <v>599</v>
      </c>
      <c r="C57" s="265" t="s">
        <v>600</v>
      </c>
      <c r="D57" s="253" t="s">
        <v>160</v>
      </c>
      <c r="E57" s="254">
        <v>2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 t="s">
        <v>411</v>
      </c>
      <c r="S57" s="256" t="s">
        <v>162</v>
      </c>
      <c r="T57" s="257" t="s">
        <v>162</v>
      </c>
      <c r="U57" s="223">
        <v>0.16400000000000001</v>
      </c>
      <c r="V57" s="223">
        <f>ROUND(E57*U57,2)</f>
        <v>0.33</v>
      </c>
      <c r="W57" s="223"/>
      <c r="X57" s="223" t="s">
        <v>154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229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51">
        <v>34</v>
      </c>
      <c r="B58" s="252" t="s">
        <v>601</v>
      </c>
      <c r="C58" s="265" t="s">
        <v>602</v>
      </c>
      <c r="D58" s="253" t="s">
        <v>160</v>
      </c>
      <c r="E58" s="254">
        <v>1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6" t="s">
        <v>411</v>
      </c>
      <c r="S58" s="256" t="s">
        <v>162</v>
      </c>
      <c r="T58" s="257" t="s">
        <v>162</v>
      </c>
      <c r="U58" s="223">
        <v>0.16400000000000001</v>
      </c>
      <c r="V58" s="223">
        <f>ROUND(E58*U58,2)</f>
        <v>0.16</v>
      </c>
      <c r="W58" s="223"/>
      <c r="X58" s="223" t="s">
        <v>154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229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51">
        <v>35</v>
      </c>
      <c r="B59" s="252" t="s">
        <v>603</v>
      </c>
      <c r="C59" s="265" t="s">
        <v>604</v>
      </c>
      <c r="D59" s="253" t="s">
        <v>181</v>
      </c>
      <c r="E59" s="254">
        <v>1</v>
      </c>
      <c r="F59" s="255"/>
      <c r="G59" s="256">
        <f>ROUND(E59*F59,2)</f>
        <v>0</v>
      </c>
      <c r="H59" s="255"/>
      <c r="I59" s="256">
        <f>ROUND(E59*H59,2)</f>
        <v>0</v>
      </c>
      <c r="J59" s="255"/>
      <c r="K59" s="256">
        <f>ROUND(E59*J59,2)</f>
        <v>0</v>
      </c>
      <c r="L59" s="256">
        <v>15</v>
      </c>
      <c r="M59" s="256">
        <f>G59*(1+L59/100)</f>
        <v>0</v>
      </c>
      <c r="N59" s="256">
        <v>0</v>
      </c>
      <c r="O59" s="256">
        <f>ROUND(E59*N59,2)</f>
        <v>0</v>
      </c>
      <c r="P59" s="256">
        <v>0</v>
      </c>
      <c r="Q59" s="256">
        <f>ROUND(E59*P59,2)</f>
        <v>0</v>
      </c>
      <c r="R59" s="256"/>
      <c r="S59" s="256" t="s">
        <v>152</v>
      </c>
      <c r="T59" s="257" t="s">
        <v>153</v>
      </c>
      <c r="U59" s="223">
        <v>0</v>
      </c>
      <c r="V59" s="223">
        <f>ROUND(E59*U59,2)</f>
        <v>0</v>
      </c>
      <c r="W59" s="223"/>
      <c r="X59" s="223" t="s">
        <v>284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414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51">
        <v>36</v>
      </c>
      <c r="B60" s="252" t="s">
        <v>605</v>
      </c>
      <c r="C60" s="265" t="s">
        <v>606</v>
      </c>
      <c r="D60" s="253" t="s">
        <v>160</v>
      </c>
      <c r="E60" s="254">
        <v>6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6" t="s">
        <v>411</v>
      </c>
      <c r="S60" s="256" t="s">
        <v>162</v>
      </c>
      <c r="T60" s="257" t="s">
        <v>162</v>
      </c>
      <c r="U60" s="223">
        <v>6.5000000000000002E-2</v>
      </c>
      <c r="V60" s="223">
        <f>ROUND(E60*U60,2)</f>
        <v>0.39</v>
      </c>
      <c r="W60" s="223"/>
      <c r="X60" s="223" t="s">
        <v>154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229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51">
        <v>37</v>
      </c>
      <c r="B61" s="252" t="s">
        <v>607</v>
      </c>
      <c r="C61" s="265" t="s">
        <v>608</v>
      </c>
      <c r="D61" s="253" t="s">
        <v>160</v>
      </c>
      <c r="E61" s="254">
        <v>4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 t="s">
        <v>411</v>
      </c>
      <c r="S61" s="256" t="s">
        <v>162</v>
      </c>
      <c r="T61" s="257" t="s">
        <v>162</v>
      </c>
      <c r="U61" s="223">
        <v>8.2000000000000003E-2</v>
      </c>
      <c r="V61" s="223">
        <f>ROUND(E61*U61,2)</f>
        <v>0.33</v>
      </c>
      <c r="W61" s="223"/>
      <c r="X61" s="223" t="s">
        <v>154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229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51">
        <v>38</v>
      </c>
      <c r="B62" s="252" t="s">
        <v>609</v>
      </c>
      <c r="C62" s="265" t="s">
        <v>610</v>
      </c>
      <c r="D62" s="253" t="s">
        <v>160</v>
      </c>
      <c r="E62" s="254">
        <v>1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 t="s">
        <v>411</v>
      </c>
      <c r="S62" s="256" t="s">
        <v>162</v>
      </c>
      <c r="T62" s="257" t="s">
        <v>162</v>
      </c>
      <c r="U62" s="223">
        <v>0.22700000000000001</v>
      </c>
      <c r="V62" s="223">
        <f>ROUND(E62*U62,2)</f>
        <v>0.23</v>
      </c>
      <c r="W62" s="223"/>
      <c r="X62" s="223" t="s">
        <v>154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229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51">
        <v>39</v>
      </c>
      <c r="B63" s="252" t="s">
        <v>611</v>
      </c>
      <c r="C63" s="265" t="s">
        <v>612</v>
      </c>
      <c r="D63" s="253" t="s">
        <v>181</v>
      </c>
      <c r="E63" s="254">
        <v>3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6" t="s">
        <v>283</v>
      </c>
      <c r="S63" s="256" t="s">
        <v>162</v>
      </c>
      <c r="T63" s="257" t="s">
        <v>162</v>
      </c>
      <c r="U63" s="223">
        <v>0</v>
      </c>
      <c r="V63" s="223">
        <f>ROUND(E63*U63,2)</f>
        <v>0</v>
      </c>
      <c r="W63" s="223"/>
      <c r="X63" s="223" t="s">
        <v>284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414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51">
        <v>40</v>
      </c>
      <c r="B64" s="252" t="s">
        <v>613</v>
      </c>
      <c r="C64" s="265" t="s">
        <v>614</v>
      </c>
      <c r="D64" s="253" t="s">
        <v>160</v>
      </c>
      <c r="E64" s="254">
        <v>1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6" t="s">
        <v>411</v>
      </c>
      <c r="S64" s="256" t="s">
        <v>162</v>
      </c>
      <c r="T64" s="257" t="s">
        <v>162</v>
      </c>
      <c r="U64" s="223">
        <v>0.16500000000000001</v>
      </c>
      <c r="V64" s="223">
        <f>ROUND(E64*U64,2)</f>
        <v>0.17</v>
      </c>
      <c r="W64" s="223"/>
      <c r="X64" s="223" t="s">
        <v>154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229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51">
        <v>41</v>
      </c>
      <c r="B65" s="252" t="s">
        <v>615</v>
      </c>
      <c r="C65" s="265" t="s">
        <v>616</v>
      </c>
      <c r="D65" s="253" t="s">
        <v>245</v>
      </c>
      <c r="E65" s="254">
        <v>2E-3</v>
      </c>
      <c r="F65" s="255"/>
      <c r="G65" s="256">
        <f>ROUND(E65*F65,2)</f>
        <v>0</v>
      </c>
      <c r="H65" s="255"/>
      <c r="I65" s="256">
        <f>ROUND(E65*H65,2)</f>
        <v>0</v>
      </c>
      <c r="J65" s="255"/>
      <c r="K65" s="256">
        <f>ROUND(E65*J65,2)</f>
        <v>0</v>
      </c>
      <c r="L65" s="256">
        <v>15</v>
      </c>
      <c r="M65" s="256">
        <f>G65*(1+L65/100)</f>
        <v>0</v>
      </c>
      <c r="N65" s="256">
        <v>0</v>
      </c>
      <c r="O65" s="256">
        <f>ROUND(E65*N65,2)</f>
        <v>0</v>
      </c>
      <c r="P65" s="256">
        <v>0</v>
      </c>
      <c r="Q65" s="256">
        <f>ROUND(E65*P65,2)</f>
        <v>0</v>
      </c>
      <c r="R65" s="256" t="s">
        <v>411</v>
      </c>
      <c r="S65" s="256" t="s">
        <v>162</v>
      </c>
      <c r="T65" s="257" t="s">
        <v>162</v>
      </c>
      <c r="U65" s="223">
        <v>2.351</v>
      </c>
      <c r="V65" s="223">
        <f>ROUND(E65*U65,2)</f>
        <v>0</v>
      </c>
      <c r="W65" s="223"/>
      <c r="X65" s="223" t="s">
        <v>154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229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x14ac:dyDescent="0.2">
      <c r="A66" s="226" t="s">
        <v>147</v>
      </c>
      <c r="B66" s="227" t="s">
        <v>97</v>
      </c>
      <c r="C66" s="240" t="s">
        <v>98</v>
      </c>
      <c r="D66" s="228"/>
      <c r="E66" s="229"/>
      <c r="F66" s="230"/>
      <c r="G66" s="230">
        <f>SUMIF(AG67:AG75,"&lt;&gt;NOR",G67:G75)</f>
        <v>0</v>
      </c>
      <c r="H66" s="230"/>
      <c r="I66" s="230">
        <f>SUM(I67:I75)</f>
        <v>0</v>
      </c>
      <c r="J66" s="230"/>
      <c r="K66" s="230">
        <f>SUM(K67:K75)</f>
        <v>0</v>
      </c>
      <c r="L66" s="230"/>
      <c r="M66" s="230">
        <f>SUM(M67:M75)</f>
        <v>0</v>
      </c>
      <c r="N66" s="230"/>
      <c r="O66" s="230">
        <f>SUM(O67:O75)</f>
        <v>0</v>
      </c>
      <c r="P66" s="230"/>
      <c r="Q66" s="230">
        <f>SUM(Q67:Q75)</f>
        <v>0</v>
      </c>
      <c r="R66" s="230"/>
      <c r="S66" s="230"/>
      <c r="T66" s="231"/>
      <c r="U66" s="225"/>
      <c r="V66" s="225">
        <f>SUM(V67:V75)</f>
        <v>9.2700000000000014</v>
      </c>
      <c r="W66" s="225"/>
      <c r="X66" s="225"/>
      <c r="AG66" t="s">
        <v>148</v>
      </c>
    </row>
    <row r="67" spans="1:60" ht="22.5" outlineLevel="1" x14ac:dyDescent="0.2">
      <c r="A67" s="251">
        <v>42</v>
      </c>
      <c r="B67" s="252" t="s">
        <v>617</v>
      </c>
      <c r="C67" s="265" t="s">
        <v>618</v>
      </c>
      <c r="D67" s="253" t="s">
        <v>160</v>
      </c>
      <c r="E67" s="254">
        <v>3</v>
      </c>
      <c r="F67" s="255"/>
      <c r="G67" s="256">
        <f>ROUND(E67*F67,2)</f>
        <v>0</v>
      </c>
      <c r="H67" s="255"/>
      <c r="I67" s="256">
        <f>ROUND(E67*H67,2)</f>
        <v>0</v>
      </c>
      <c r="J67" s="255"/>
      <c r="K67" s="256">
        <f>ROUND(E67*J67,2)</f>
        <v>0</v>
      </c>
      <c r="L67" s="256">
        <v>15</v>
      </c>
      <c r="M67" s="256">
        <f>G67*(1+L67/100)</f>
        <v>0</v>
      </c>
      <c r="N67" s="256">
        <v>0</v>
      </c>
      <c r="O67" s="256">
        <f>ROUND(E67*N67,2)</f>
        <v>0</v>
      </c>
      <c r="P67" s="256">
        <v>0</v>
      </c>
      <c r="Q67" s="256">
        <f>ROUND(E67*P67,2)</f>
        <v>0</v>
      </c>
      <c r="R67" s="256" t="s">
        <v>411</v>
      </c>
      <c r="S67" s="256" t="s">
        <v>162</v>
      </c>
      <c r="T67" s="257" t="s">
        <v>162</v>
      </c>
      <c r="U67" s="223">
        <v>0.26800000000000002</v>
      </c>
      <c r="V67" s="223">
        <f>ROUND(E67*U67,2)</f>
        <v>0.8</v>
      </c>
      <c r="W67" s="223"/>
      <c r="X67" s="223" t="s">
        <v>154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155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51">
        <v>43</v>
      </c>
      <c r="B68" s="252" t="s">
        <v>619</v>
      </c>
      <c r="C68" s="265" t="s">
        <v>620</v>
      </c>
      <c r="D68" s="253" t="s">
        <v>160</v>
      </c>
      <c r="E68" s="254">
        <v>5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 t="s">
        <v>411</v>
      </c>
      <c r="S68" s="256" t="s">
        <v>162</v>
      </c>
      <c r="T68" s="257" t="s">
        <v>162</v>
      </c>
      <c r="U68" s="223">
        <v>0.92900000000000005</v>
      </c>
      <c r="V68" s="223">
        <f>ROUND(E68*U68,2)</f>
        <v>4.6500000000000004</v>
      </c>
      <c r="W68" s="223"/>
      <c r="X68" s="223" t="s">
        <v>154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229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 x14ac:dyDescent="0.2">
      <c r="A69" s="251">
        <v>44</v>
      </c>
      <c r="B69" s="252" t="s">
        <v>621</v>
      </c>
      <c r="C69" s="265" t="s">
        <v>622</v>
      </c>
      <c r="D69" s="253" t="s">
        <v>160</v>
      </c>
      <c r="E69" s="254">
        <v>2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 t="s">
        <v>411</v>
      </c>
      <c r="S69" s="256" t="s">
        <v>162</v>
      </c>
      <c r="T69" s="257" t="s">
        <v>162</v>
      </c>
      <c r="U69" s="223">
        <v>0.86799999999999999</v>
      </c>
      <c r="V69" s="223">
        <f>ROUND(E69*U69,2)</f>
        <v>1.74</v>
      </c>
      <c r="W69" s="223"/>
      <c r="X69" s="223" t="s">
        <v>154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229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 x14ac:dyDescent="0.2">
      <c r="A70" s="251">
        <v>45</v>
      </c>
      <c r="B70" s="252" t="s">
        <v>623</v>
      </c>
      <c r="C70" s="265" t="s">
        <v>624</v>
      </c>
      <c r="D70" s="253" t="s">
        <v>160</v>
      </c>
      <c r="E70" s="254">
        <v>1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 t="s">
        <v>411</v>
      </c>
      <c r="S70" s="256" t="s">
        <v>162</v>
      </c>
      <c r="T70" s="257" t="s">
        <v>162</v>
      </c>
      <c r="U70" s="223">
        <v>0.86799999999999999</v>
      </c>
      <c r="V70" s="223">
        <f>ROUND(E70*U70,2)</f>
        <v>0.87</v>
      </c>
      <c r="W70" s="223"/>
      <c r="X70" s="223" t="s">
        <v>154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229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33.75" outlineLevel="1" x14ac:dyDescent="0.2">
      <c r="A71" s="251">
        <v>46</v>
      </c>
      <c r="B71" s="252" t="s">
        <v>625</v>
      </c>
      <c r="C71" s="265" t="s">
        <v>626</v>
      </c>
      <c r="D71" s="253" t="s">
        <v>160</v>
      </c>
      <c r="E71" s="254">
        <v>2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283</v>
      </c>
      <c r="S71" s="256" t="s">
        <v>162</v>
      </c>
      <c r="T71" s="257" t="s">
        <v>162</v>
      </c>
      <c r="U71" s="223">
        <v>0</v>
      </c>
      <c r="V71" s="223">
        <f>ROUND(E71*U71,2)</f>
        <v>0</v>
      </c>
      <c r="W71" s="223"/>
      <c r="X71" s="223" t="s">
        <v>284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414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45" outlineLevel="1" x14ac:dyDescent="0.2">
      <c r="A72" s="251">
        <v>47</v>
      </c>
      <c r="B72" s="252" t="s">
        <v>627</v>
      </c>
      <c r="C72" s="265" t="s">
        <v>628</v>
      </c>
      <c r="D72" s="253" t="s">
        <v>160</v>
      </c>
      <c r="E72" s="254">
        <v>1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 t="s">
        <v>283</v>
      </c>
      <c r="S72" s="256" t="s">
        <v>162</v>
      </c>
      <c r="T72" s="257" t="s">
        <v>162</v>
      </c>
      <c r="U72" s="223">
        <v>0</v>
      </c>
      <c r="V72" s="223">
        <f>ROUND(E72*U72,2)</f>
        <v>0</v>
      </c>
      <c r="W72" s="223"/>
      <c r="X72" s="223" t="s">
        <v>284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414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51">
        <v>48</v>
      </c>
      <c r="B73" s="252" t="s">
        <v>629</v>
      </c>
      <c r="C73" s="265" t="s">
        <v>630</v>
      </c>
      <c r="D73" s="253" t="s">
        <v>245</v>
      </c>
      <c r="E73" s="254">
        <v>0.09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 t="s">
        <v>411</v>
      </c>
      <c r="S73" s="256" t="s">
        <v>162</v>
      </c>
      <c r="T73" s="257" t="s">
        <v>162</v>
      </c>
      <c r="U73" s="223">
        <v>2.72</v>
      </c>
      <c r="V73" s="223">
        <f>ROUND(E73*U73,2)</f>
        <v>0.24</v>
      </c>
      <c r="W73" s="223"/>
      <c r="X73" s="223" t="s">
        <v>154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229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51">
        <v>49</v>
      </c>
      <c r="B74" s="252" t="s">
        <v>631</v>
      </c>
      <c r="C74" s="265" t="s">
        <v>632</v>
      </c>
      <c r="D74" s="253" t="s">
        <v>181</v>
      </c>
      <c r="E74" s="254">
        <v>1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6"/>
      <c r="S74" s="256" t="s">
        <v>152</v>
      </c>
      <c r="T74" s="257" t="s">
        <v>153</v>
      </c>
      <c r="U74" s="223">
        <v>0</v>
      </c>
      <c r="V74" s="223">
        <f>ROUND(E74*U74,2)</f>
        <v>0</v>
      </c>
      <c r="W74" s="223"/>
      <c r="X74" s="223" t="s">
        <v>154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229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51">
        <v>50</v>
      </c>
      <c r="B75" s="252" t="s">
        <v>633</v>
      </c>
      <c r="C75" s="265" t="s">
        <v>634</v>
      </c>
      <c r="D75" s="253" t="s">
        <v>160</v>
      </c>
      <c r="E75" s="254">
        <v>2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 t="s">
        <v>411</v>
      </c>
      <c r="S75" s="256" t="s">
        <v>162</v>
      </c>
      <c r="T75" s="257" t="s">
        <v>162</v>
      </c>
      <c r="U75" s="223">
        <v>0.48399999999999999</v>
      </c>
      <c r="V75" s="223">
        <f>ROUND(E75*U75,2)</f>
        <v>0.97</v>
      </c>
      <c r="W75" s="223"/>
      <c r="X75" s="223" t="s">
        <v>154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229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x14ac:dyDescent="0.2">
      <c r="A76" s="226" t="s">
        <v>147</v>
      </c>
      <c r="B76" s="227" t="s">
        <v>113</v>
      </c>
      <c r="C76" s="240" t="s">
        <v>114</v>
      </c>
      <c r="D76" s="228"/>
      <c r="E76" s="229"/>
      <c r="F76" s="230"/>
      <c r="G76" s="230">
        <f>SUMIF(AG77:AG80,"&lt;&gt;NOR",G77:G80)</f>
        <v>0</v>
      </c>
      <c r="H76" s="230"/>
      <c r="I76" s="230">
        <f>SUM(I77:I80)</f>
        <v>0</v>
      </c>
      <c r="J76" s="230"/>
      <c r="K76" s="230">
        <f>SUM(K77:K80)</f>
        <v>0</v>
      </c>
      <c r="L76" s="230"/>
      <c r="M76" s="230">
        <f>SUM(M77:M80)</f>
        <v>0</v>
      </c>
      <c r="N76" s="230"/>
      <c r="O76" s="230">
        <f>SUM(O77:O80)</f>
        <v>0</v>
      </c>
      <c r="P76" s="230"/>
      <c r="Q76" s="230">
        <f>SUM(Q77:Q80)</f>
        <v>0</v>
      </c>
      <c r="R76" s="230"/>
      <c r="S76" s="230"/>
      <c r="T76" s="231"/>
      <c r="U76" s="225"/>
      <c r="V76" s="225">
        <f>SUM(V77:V80)</f>
        <v>0.72</v>
      </c>
      <c r="W76" s="225"/>
      <c r="X76" s="225"/>
      <c r="AG76" t="s">
        <v>148</v>
      </c>
    </row>
    <row r="77" spans="1:60" outlineLevel="1" x14ac:dyDescent="0.2">
      <c r="A77" s="251">
        <v>51</v>
      </c>
      <c r="B77" s="252" t="s">
        <v>635</v>
      </c>
      <c r="C77" s="265" t="s">
        <v>636</v>
      </c>
      <c r="D77" s="253" t="s">
        <v>227</v>
      </c>
      <c r="E77" s="254">
        <v>8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 t="s">
        <v>113</v>
      </c>
      <c r="S77" s="256" t="s">
        <v>162</v>
      </c>
      <c r="T77" s="257" t="s">
        <v>162</v>
      </c>
      <c r="U77" s="223">
        <v>9.0499999999999997E-2</v>
      </c>
      <c r="V77" s="223">
        <f>ROUND(E77*U77,2)</f>
        <v>0.72</v>
      </c>
      <c r="W77" s="223"/>
      <c r="X77" s="223" t="s">
        <v>154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637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52</v>
      </c>
      <c r="B78" s="252" t="s">
        <v>638</v>
      </c>
      <c r="C78" s="265" t="s">
        <v>639</v>
      </c>
      <c r="D78" s="253" t="s">
        <v>181</v>
      </c>
      <c r="E78" s="254">
        <v>1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/>
      <c r="S78" s="256" t="s">
        <v>152</v>
      </c>
      <c r="T78" s="257" t="s">
        <v>153</v>
      </c>
      <c r="U78" s="223">
        <v>0</v>
      </c>
      <c r="V78" s="223">
        <f>ROUND(E78*U78,2)</f>
        <v>0</v>
      </c>
      <c r="W78" s="223"/>
      <c r="X78" s="223" t="s">
        <v>154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637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51">
        <v>53</v>
      </c>
      <c r="B79" s="252" t="s">
        <v>640</v>
      </c>
      <c r="C79" s="265" t="s">
        <v>641</v>
      </c>
      <c r="D79" s="253" t="s">
        <v>642</v>
      </c>
      <c r="E79" s="254">
        <v>1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 t="s">
        <v>283</v>
      </c>
      <c r="S79" s="256" t="s">
        <v>162</v>
      </c>
      <c r="T79" s="257" t="s">
        <v>162</v>
      </c>
      <c r="U79" s="223">
        <v>0</v>
      </c>
      <c r="V79" s="223">
        <f>ROUND(E79*U79,2)</f>
        <v>0</v>
      </c>
      <c r="W79" s="223"/>
      <c r="X79" s="223" t="s">
        <v>284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414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2">
        <v>54</v>
      </c>
      <c r="B80" s="233" t="s">
        <v>643</v>
      </c>
      <c r="C80" s="241" t="s">
        <v>644</v>
      </c>
      <c r="D80" s="234" t="s">
        <v>181</v>
      </c>
      <c r="E80" s="235">
        <v>1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15</v>
      </c>
      <c r="M80" s="237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7"/>
      <c r="S80" s="237" t="s">
        <v>152</v>
      </c>
      <c r="T80" s="238" t="s">
        <v>153</v>
      </c>
      <c r="U80" s="223">
        <v>0</v>
      </c>
      <c r="V80" s="223">
        <f>ROUND(E80*U80,2)</f>
        <v>0</v>
      </c>
      <c r="W80" s="223"/>
      <c r="X80" s="223" t="s">
        <v>284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414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33" x14ac:dyDescent="0.2">
      <c r="A81" s="3"/>
      <c r="B81" s="4"/>
      <c r="C81" s="242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v>15</v>
      </c>
      <c r="AF81">
        <v>21</v>
      </c>
      <c r="AG81" t="s">
        <v>134</v>
      </c>
    </row>
    <row r="82" spans="1:33" x14ac:dyDescent="0.2">
      <c r="A82" s="216"/>
      <c r="B82" s="217" t="s">
        <v>29</v>
      </c>
      <c r="C82" s="243"/>
      <c r="D82" s="218"/>
      <c r="E82" s="219"/>
      <c r="F82" s="219"/>
      <c r="G82" s="239">
        <f>G8+G12+G14+G28+G31+G39+G47+G55+G66+G76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f>SUMIF(L7:L80,AE81,G7:G80)</f>
        <v>0</v>
      </c>
      <c r="AF82">
        <f>SUMIF(L7:L80,AF81,G7:G80)</f>
        <v>0</v>
      </c>
      <c r="AG82" t="s">
        <v>156</v>
      </c>
    </row>
    <row r="83" spans="1:33" x14ac:dyDescent="0.2">
      <c r="C83" s="244"/>
      <c r="D83" s="10"/>
      <c r="AG83" t="s">
        <v>157</v>
      </c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mDHRiy8+krLxGCJPRr6m2v8thCPj+KFUXNyoPhwiJIXTfWlf6LJDvHQJggnf7awofrs/Z30UmIeTFyL4d7WFw==" saltValue="l4s9NLTp+f055Qn9ZHIMFg==" spinCount="100000" sheet="1"/>
  <mergeCells count="13">
    <mergeCell ref="C51:G51"/>
    <mergeCell ref="C27:G27"/>
    <mergeCell ref="C30:G30"/>
    <mergeCell ref="C38:G38"/>
    <mergeCell ref="C44:G44"/>
    <mergeCell ref="C46:G46"/>
    <mergeCell ref="C49:G49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6D7EB-4459-4D98-932D-FDC0C205076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57</v>
      </c>
      <c r="C4" s="205" t="s">
        <v>58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147</v>
      </c>
      <c r="B8" s="227" t="s">
        <v>67</v>
      </c>
      <c r="C8" s="240" t="s">
        <v>68</v>
      </c>
      <c r="D8" s="228"/>
      <c r="E8" s="229"/>
      <c r="F8" s="230"/>
      <c r="G8" s="230">
        <f>SUMIF(AG9:AG16,"&lt;&gt;NOR",G9:G16)</f>
        <v>0</v>
      </c>
      <c r="H8" s="230"/>
      <c r="I8" s="230">
        <f>SUM(I9:I16)</f>
        <v>0</v>
      </c>
      <c r="J8" s="230"/>
      <c r="K8" s="230">
        <f>SUM(K9:K16)</f>
        <v>0</v>
      </c>
      <c r="L8" s="230"/>
      <c r="M8" s="230">
        <f>SUM(M9:M16)</f>
        <v>0</v>
      </c>
      <c r="N8" s="230"/>
      <c r="O8" s="230">
        <f>SUM(O9:O16)</f>
        <v>0</v>
      </c>
      <c r="P8" s="230"/>
      <c r="Q8" s="230">
        <f>SUM(Q9:Q16)</f>
        <v>0</v>
      </c>
      <c r="R8" s="230"/>
      <c r="S8" s="230"/>
      <c r="T8" s="231"/>
      <c r="U8" s="225"/>
      <c r="V8" s="225">
        <f>SUM(V9:V16)</f>
        <v>56.1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645</v>
      </c>
      <c r="C9" s="241" t="s">
        <v>646</v>
      </c>
      <c r="D9" s="234" t="s">
        <v>227</v>
      </c>
      <c r="E9" s="235">
        <v>206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161</v>
      </c>
      <c r="S9" s="237" t="s">
        <v>162</v>
      </c>
      <c r="T9" s="238" t="s">
        <v>162</v>
      </c>
      <c r="U9" s="223">
        <v>0.12</v>
      </c>
      <c r="V9" s="223">
        <f>ROUND(E9*U9,2)</f>
        <v>24.72</v>
      </c>
      <c r="W9" s="223"/>
      <c r="X9" s="223" t="s">
        <v>154</v>
      </c>
      <c r="Y9" s="213"/>
      <c r="Z9" s="213"/>
      <c r="AA9" s="213"/>
      <c r="AB9" s="213"/>
      <c r="AC9" s="213"/>
      <c r="AD9" s="213"/>
      <c r="AE9" s="213"/>
      <c r="AF9" s="213"/>
      <c r="AG9" s="213" t="s">
        <v>163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3" t="s">
        <v>397</v>
      </c>
      <c r="D10" s="250"/>
      <c r="E10" s="250"/>
      <c r="F10" s="250"/>
      <c r="G10" s="25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32">
        <v>2</v>
      </c>
      <c r="B11" s="233" t="s">
        <v>647</v>
      </c>
      <c r="C11" s="241" t="s">
        <v>648</v>
      </c>
      <c r="D11" s="234" t="s">
        <v>227</v>
      </c>
      <c r="E11" s="235">
        <v>82.4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 t="s">
        <v>161</v>
      </c>
      <c r="S11" s="237" t="s">
        <v>162</v>
      </c>
      <c r="T11" s="238" t="s">
        <v>162</v>
      </c>
      <c r="U11" s="223">
        <v>0.13350000000000001</v>
      </c>
      <c r="V11" s="223">
        <f>ROUND(E11*U11,2)</f>
        <v>11</v>
      </c>
      <c r="W11" s="223"/>
      <c r="X11" s="223" t="s">
        <v>154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163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3" t="s">
        <v>397</v>
      </c>
      <c r="D12" s="250"/>
      <c r="E12" s="250"/>
      <c r="F12" s="250"/>
      <c r="G12" s="250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165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51">
        <v>3</v>
      </c>
      <c r="B13" s="252" t="s">
        <v>649</v>
      </c>
      <c r="C13" s="265" t="s">
        <v>650</v>
      </c>
      <c r="D13" s="253" t="s">
        <v>227</v>
      </c>
      <c r="E13" s="254">
        <v>41.2</v>
      </c>
      <c r="F13" s="255"/>
      <c r="G13" s="256">
        <f>ROUND(E13*F13,2)</f>
        <v>0</v>
      </c>
      <c r="H13" s="255"/>
      <c r="I13" s="256">
        <f>ROUND(E13*H13,2)</f>
        <v>0</v>
      </c>
      <c r="J13" s="255"/>
      <c r="K13" s="256">
        <f>ROUND(E13*J13,2)</f>
        <v>0</v>
      </c>
      <c r="L13" s="256">
        <v>15</v>
      </c>
      <c r="M13" s="256">
        <f>G13*(1+L13/100)</f>
        <v>0</v>
      </c>
      <c r="N13" s="256">
        <v>0</v>
      </c>
      <c r="O13" s="256">
        <f>ROUND(E13*N13,2)</f>
        <v>0</v>
      </c>
      <c r="P13" s="256">
        <v>0</v>
      </c>
      <c r="Q13" s="256">
        <f>ROUND(E13*P13,2)</f>
        <v>0</v>
      </c>
      <c r="R13" s="256" t="s">
        <v>161</v>
      </c>
      <c r="S13" s="256" t="s">
        <v>162</v>
      </c>
      <c r="T13" s="257" t="s">
        <v>162</v>
      </c>
      <c r="U13" s="223">
        <v>0.21</v>
      </c>
      <c r="V13" s="223">
        <f>ROUND(E13*U13,2)</f>
        <v>8.65</v>
      </c>
      <c r="W13" s="223"/>
      <c r="X13" s="223" t="s">
        <v>154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163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2">
        <v>4</v>
      </c>
      <c r="B14" s="233" t="s">
        <v>651</v>
      </c>
      <c r="C14" s="241" t="s">
        <v>652</v>
      </c>
      <c r="D14" s="234" t="s">
        <v>170</v>
      </c>
      <c r="E14" s="235">
        <v>1.4832000000000001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 t="s">
        <v>177</v>
      </c>
      <c r="S14" s="237" t="s">
        <v>162</v>
      </c>
      <c r="T14" s="238" t="s">
        <v>162</v>
      </c>
      <c r="U14" s="223">
        <v>0.90800000000000003</v>
      </c>
      <c r="V14" s="223">
        <f>ROUND(E14*U14,2)</f>
        <v>1.35</v>
      </c>
      <c r="W14" s="223"/>
      <c r="X14" s="223" t="s">
        <v>154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155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3" t="s">
        <v>653</v>
      </c>
      <c r="D15" s="250"/>
      <c r="E15" s="250"/>
      <c r="F15" s="250"/>
      <c r="G15" s="250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165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51">
        <v>5</v>
      </c>
      <c r="B16" s="252" t="s">
        <v>193</v>
      </c>
      <c r="C16" s="265" t="s">
        <v>194</v>
      </c>
      <c r="D16" s="253" t="s">
        <v>170</v>
      </c>
      <c r="E16" s="254">
        <v>12.36</v>
      </c>
      <c r="F16" s="255"/>
      <c r="G16" s="256">
        <f>ROUND(E16*F16,2)</f>
        <v>0</v>
      </c>
      <c r="H16" s="255"/>
      <c r="I16" s="256">
        <f>ROUND(E16*H16,2)</f>
        <v>0</v>
      </c>
      <c r="J16" s="255"/>
      <c r="K16" s="256">
        <f>ROUND(E16*J16,2)</f>
        <v>0</v>
      </c>
      <c r="L16" s="256">
        <v>15</v>
      </c>
      <c r="M16" s="256">
        <f>G16*(1+L16/100)</f>
        <v>0</v>
      </c>
      <c r="N16" s="256">
        <v>0</v>
      </c>
      <c r="O16" s="256">
        <f>ROUND(E16*N16,2)</f>
        <v>0</v>
      </c>
      <c r="P16" s="256">
        <v>0</v>
      </c>
      <c r="Q16" s="256">
        <f>ROUND(E16*P16,2)</f>
        <v>0</v>
      </c>
      <c r="R16" s="256" t="s">
        <v>177</v>
      </c>
      <c r="S16" s="256" t="s">
        <v>162</v>
      </c>
      <c r="T16" s="257" t="s">
        <v>162</v>
      </c>
      <c r="U16" s="223">
        <v>0.84</v>
      </c>
      <c r="V16" s="223">
        <f>ROUND(E16*U16,2)</f>
        <v>10.38</v>
      </c>
      <c r="W16" s="223"/>
      <c r="X16" s="223" t="s">
        <v>154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163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26" t="s">
        <v>147</v>
      </c>
      <c r="B17" s="227" t="s">
        <v>71</v>
      </c>
      <c r="C17" s="240" t="s">
        <v>72</v>
      </c>
      <c r="D17" s="228"/>
      <c r="E17" s="229"/>
      <c r="F17" s="230"/>
      <c r="G17" s="230">
        <f>SUMIF(AG18:AG18,"&lt;&gt;NOR",G18:G18)</f>
        <v>0</v>
      </c>
      <c r="H17" s="230"/>
      <c r="I17" s="230">
        <f>SUM(I18:I18)</f>
        <v>0</v>
      </c>
      <c r="J17" s="230"/>
      <c r="K17" s="230">
        <f>SUM(K18:K18)</f>
        <v>0</v>
      </c>
      <c r="L17" s="230"/>
      <c r="M17" s="230">
        <f>SUM(M18:M18)</f>
        <v>0</v>
      </c>
      <c r="N17" s="230"/>
      <c r="O17" s="230">
        <f>SUM(O18:O18)</f>
        <v>0</v>
      </c>
      <c r="P17" s="230"/>
      <c r="Q17" s="230">
        <f>SUM(Q18:Q18)</f>
        <v>0</v>
      </c>
      <c r="R17" s="230"/>
      <c r="S17" s="230"/>
      <c r="T17" s="231"/>
      <c r="U17" s="225"/>
      <c r="V17" s="225">
        <f>SUM(V18:V18)</f>
        <v>8</v>
      </c>
      <c r="W17" s="225"/>
      <c r="X17" s="225"/>
      <c r="AG17" t="s">
        <v>148</v>
      </c>
    </row>
    <row r="18" spans="1:60" outlineLevel="1" x14ac:dyDescent="0.2">
      <c r="A18" s="251">
        <v>6</v>
      </c>
      <c r="B18" s="252" t="s">
        <v>654</v>
      </c>
      <c r="C18" s="265" t="s">
        <v>655</v>
      </c>
      <c r="D18" s="253" t="s">
        <v>547</v>
      </c>
      <c r="E18" s="254">
        <v>8</v>
      </c>
      <c r="F18" s="255"/>
      <c r="G18" s="256">
        <f>ROUND(E18*F18,2)</f>
        <v>0</v>
      </c>
      <c r="H18" s="255"/>
      <c r="I18" s="256">
        <f>ROUND(E18*H18,2)</f>
        <v>0</v>
      </c>
      <c r="J18" s="255"/>
      <c r="K18" s="256">
        <f>ROUND(E18*J18,2)</f>
        <v>0</v>
      </c>
      <c r="L18" s="256">
        <v>15</v>
      </c>
      <c r="M18" s="256">
        <f>G18*(1+L18/100)</f>
        <v>0</v>
      </c>
      <c r="N18" s="256">
        <v>0</v>
      </c>
      <c r="O18" s="256">
        <f>ROUND(E18*N18,2)</f>
        <v>0</v>
      </c>
      <c r="P18" s="256">
        <v>0</v>
      </c>
      <c r="Q18" s="256">
        <f>ROUND(E18*P18,2)</f>
        <v>0</v>
      </c>
      <c r="R18" s="256" t="s">
        <v>548</v>
      </c>
      <c r="S18" s="256" t="s">
        <v>162</v>
      </c>
      <c r="T18" s="257" t="s">
        <v>162</v>
      </c>
      <c r="U18" s="223">
        <v>1</v>
      </c>
      <c r="V18" s="223">
        <f>ROUND(E18*U18,2)</f>
        <v>8</v>
      </c>
      <c r="W18" s="223"/>
      <c r="X18" s="223" t="s">
        <v>549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550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26" t="s">
        <v>147</v>
      </c>
      <c r="B19" s="227" t="s">
        <v>73</v>
      </c>
      <c r="C19" s="240" t="s">
        <v>74</v>
      </c>
      <c r="D19" s="228"/>
      <c r="E19" s="229"/>
      <c r="F19" s="230"/>
      <c r="G19" s="230">
        <f>SUMIF(AG20:AG29,"&lt;&gt;NOR",G20:G29)</f>
        <v>0</v>
      </c>
      <c r="H19" s="230"/>
      <c r="I19" s="230">
        <f>SUM(I20:I29)</f>
        <v>0</v>
      </c>
      <c r="J19" s="230"/>
      <c r="K19" s="230">
        <f>SUM(K20:K29)</f>
        <v>0</v>
      </c>
      <c r="L19" s="230"/>
      <c r="M19" s="230">
        <f>SUM(M20:M29)</f>
        <v>0</v>
      </c>
      <c r="N19" s="230"/>
      <c r="O19" s="230">
        <f>SUM(O20:O29)</f>
        <v>0</v>
      </c>
      <c r="P19" s="230"/>
      <c r="Q19" s="230">
        <f>SUM(Q20:Q29)</f>
        <v>0</v>
      </c>
      <c r="R19" s="230"/>
      <c r="S19" s="230"/>
      <c r="T19" s="231"/>
      <c r="U19" s="225"/>
      <c r="V19" s="225">
        <f>SUM(V20:V29)</f>
        <v>47.97</v>
      </c>
      <c r="W19" s="225"/>
      <c r="X19" s="225"/>
      <c r="AG19" t="s">
        <v>148</v>
      </c>
    </row>
    <row r="20" spans="1:60" ht="22.5" outlineLevel="1" x14ac:dyDescent="0.2">
      <c r="A20" s="251">
        <v>7</v>
      </c>
      <c r="B20" s="252" t="s">
        <v>656</v>
      </c>
      <c r="C20" s="265" t="s">
        <v>657</v>
      </c>
      <c r="D20" s="253" t="s">
        <v>160</v>
      </c>
      <c r="E20" s="254">
        <v>2</v>
      </c>
      <c r="F20" s="255"/>
      <c r="G20" s="256">
        <f>ROUND(E20*F20,2)</f>
        <v>0</v>
      </c>
      <c r="H20" s="255"/>
      <c r="I20" s="256">
        <f>ROUND(E20*H20,2)</f>
        <v>0</v>
      </c>
      <c r="J20" s="255"/>
      <c r="K20" s="256">
        <f>ROUND(E20*J20,2)</f>
        <v>0</v>
      </c>
      <c r="L20" s="256">
        <v>15</v>
      </c>
      <c r="M20" s="256">
        <f>G20*(1+L20/100)</f>
        <v>0</v>
      </c>
      <c r="N20" s="256">
        <v>0</v>
      </c>
      <c r="O20" s="256">
        <f>ROUND(E20*N20,2)</f>
        <v>0</v>
      </c>
      <c r="P20" s="256">
        <v>0</v>
      </c>
      <c r="Q20" s="256">
        <f>ROUND(E20*P20,2)</f>
        <v>0</v>
      </c>
      <c r="R20" s="256" t="s">
        <v>211</v>
      </c>
      <c r="S20" s="256" t="s">
        <v>162</v>
      </c>
      <c r="T20" s="257" t="s">
        <v>162</v>
      </c>
      <c r="U20" s="223">
        <v>1.1819999999999999</v>
      </c>
      <c r="V20" s="223">
        <f>ROUND(E20*U20,2)</f>
        <v>2.36</v>
      </c>
      <c r="W20" s="223"/>
      <c r="X20" s="223" t="s">
        <v>154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33.75" outlineLevel="1" x14ac:dyDescent="0.2">
      <c r="A21" s="232">
        <v>8</v>
      </c>
      <c r="B21" s="233" t="s">
        <v>658</v>
      </c>
      <c r="C21" s="241" t="s">
        <v>659</v>
      </c>
      <c r="D21" s="234" t="s">
        <v>160</v>
      </c>
      <c r="E21" s="235">
        <v>20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 t="s">
        <v>211</v>
      </c>
      <c r="S21" s="237" t="s">
        <v>162</v>
      </c>
      <c r="T21" s="238" t="s">
        <v>162</v>
      </c>
      <c r="U21" s="223">
        <v>0.183</v>
      </c>
      <c r="V21" s="223">
        <f>ROUND(E21*U21,2)</f>
        <v>3.66</v>
      </c>
      <c r="W21" s="223"/>
      <c r="X21" s="223" t="s">
        <v>154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3" t="s">
        <v>217</v>
      </c>
      <c r="D22" s="250"/>
      <c r="E22" s="250"/>
      <c r="F22" s="250"/>
      <c r="G22" s="250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165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51">
        <v>9</v>
      </c>
      <c r="B23" s="252" t="s">
        <v>660</v>
      </c>
      <c r="C23" s="265" t="s">
        <v>661</v>
      </c>
      <c r="D23" s="253" t="s">
        <v>160</v>
      </c>
      <c r="E23" s="254">
        <v>54</v>
      </c>
      <c r="F23" s="255"/>
      <c r="G23" s="256">
        <f>ROUND(E23*F23,2)</f>
        <v>0</v>
      </c>
      <c r="H23" s="255"/>
      <c r="I23" s="256">
        <f>ROUND(E23*H23,2)</f>
        <v>0</v>
      </c>
      <c r="J23" s="255"/>
      <c r="K23" s="256">
        <f>ROUND(E23*J23,2)</f>
        <v>0</v>
      </c>
      <c r="L23" s="256">
        <v>15</v>
      </c>
      <c r="M23" s="256">
        <f>G23*(1+L23/100)</f>
        <v>0</v>
      </c>
      <c r="N23" s="256">
        <v>0</v>
      </c>
      <c r="O23" s="256">
        <f>ROUND(E23*N23,2)</f>
        <v>0</v>
      </c>
      <c r="P23" s="256">
        <v>0</v>
      </c>
      <c r="Q23" s="256">
        <f>ROUND(E23*P23,2)</f>
        <v>0</v>
      </c>
      <c r="R23" s="256" t="s">
        <v>211</v>
      </c>
      <c r="S23" s="256" t="s">
        <v>162</v>
      </c>
      <c r="T23" s="257" t="s">
        <v>162</v>
      </c>
      <c r="U23" s="223">
        <v>0.152</v>
      </c>
      <c r="V23" s="223">
        <f>ROUND(E23*U23,2)</f>
        <v>8.2100000000000009</v>
      </c>
      <c r="W23" s="223"/>
      <c r="X23" s="223" t="s">
        <v>154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32">
        <v>10</v>
      </c>
      <c r="B24" s="233" t="s">
        <v>662</v>
      </c>
      <c r="C24" s="241" t="s">
        <v>663</v>
      </c>
      <c r="D24" s="234" t="s">
        <v>227</v>
      </c>
      <c r="E24" s="235">
        <v>41.2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15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 t="s">
        <v>211</v>
      </c>
      <c r="S24" s="237" t="s">
        <v>162</v>
      </c>
      <c r="T24" s="238" t="s">
        <v>162</v>
      </c>
      <c r="U24" s="223">
        <v>0.13700000000000001</v>
      </c>
      <c r="V24" s="223">
        <f>ROUND(E24*U24,2)</f>
        <v>5.64</v>
      </c>
      <c r="W24" s="223"/>
      <c r="X24" s="223" t="s">
        <v>154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163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3" t="s">
        <v>664</v>
      </c>
      <c r="D25" s="250"/>
      <c r="E25" s="250"/>
      <c r="F25" s="250"/>
      <c r="G25" s="250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165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32">
        <v>11</v>
      </c>
      <c r="B26" s="233" t="s">
        <v>665</v>
      </c>
      <c r="C26" s="241" t="s">
        <v>666</v>
      </c>
      <c r="D26" s="234" t="s">
        <v>227</v>
      </c>
      <c r="E26" s="235">
        <v>82.4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15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 t="s">
        <v>211</v>
      </c>
      <c r="S26" s="237" t="s">
        <v>162</v>
      </c>
      <c r="T26" s="238" t="s">
        <v>162</v>
      </c>
      <c r="U26" s="223">
        <v>0.14599999999999999</v>
      </c>
      <c r="V26" s="223">
        <f>ROUND(E26*U26,2)</f>
        <v>12.03</v>
      </c>
      <c r="W26" s="223"/>
      <c r="X26" s="223" t="s">
        <v>154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163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3" t="s">
        <v>664</v>
      </c>
      <c r="D27" s="250"/>
      <c r="E27" s="250"/>
      <c r="F27" s="250"/>
      <c r="G27" s="250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165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32">
        <v>12</v>
      </c>
      <c r="B28" s="233" t="s">
        <v>667</v>
      </c>
      <c r="C28" s="241" t="s">
        <v>668</v>
      </c>
      <c r="D28" s="234" t="s">
        <v>227</v>
      </c>
      <c r="E28" s="235">
        <v>206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15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211</v>
      </c>
      <c r="S28" s="237" t="s">
        <v>162</v>
      </c>
      <c r="T28" s="238" t="s">
        <v>162</v>
      </c>
      <c r="U28" s="223">
        <v>7.8E-2</v>
      </c>
      <c r="V28" s="223">
        <f>ROUND(E28*U28,2)</f>
        <v>16.07</v>
      </c>
      <c r="W28" s="223"/>
      <c r="X28" s="223" t="s">
        <v>154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163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3" t="s">
        <v>664</v>
      </c>
      <c r="D29" s="250"/>
      <c r="E29" s="250"/>
      <c r="F29" s="250"/>
      <c r="G29" s="250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x14ac:dyDescent="0.2">
      <c r="A30" s="226" t="s">
        <v>147</v>
      </c>
      <c r="B30" s="227" t="s">
        <v>75</v>
      </c>
      <c r="C30" s="240" t="s">
        <v>76</v>
      </c>
      <c r="D30" s="228"/>
      <c r="E30" s="229"/>
      <c r="F30" s="230"/>
      <c r="G30" s="230">
        <f>SUMIF(AG31:AG32,"&lt;&gt;NOR",G31:G32)</f>
        <v>0</v>
      </c>
      <c r="H30" s="230"/>
      <c r="I30" s="230">
        <f>SUM(I31:I32)</f>
        <v>0</v>
      </c>
      <c r="J30" s="230"/>
      <c r="K30" s="230">
        <f>SUM(K31:K32)</f>
        <v>0</v>
      </c>
      <c r="L30" s="230"/>
      <c r="M30" s="230">
        <f>SUM(M31:M32)</f>
        <v>0</v>
      </c>
      <c r="N30" s="230"/>
      <c r="O30" s="230">
        <f>SUM(O31:O32)</f>
        <v>0</v>
      </c>
      <c r="P30" s="230"/>
      <c r="Q30" s="230">
        <f>SUM(Q31:Q32)</f>
        <v>0</v>
      </c>
      <c r="R30" s="230"/>
      <c r="S30" s="230"/>
      <c r="T30" s="231"/>
      <c r="U30" s="225"/>
      <c r="V30" s="225">
        <f>SUM(V31:V32)</f>
        <v>3.32</v>
      </c>
      <c r="W30" s="225"/>
      <c r="X30" s="225"/>
      <c r="AG30" t="s">
        <v>148</v>
      </c>
    </row>
    <row r="31" spans="1:60" ht="33.75" outlineLevel="1" x14ac:dyDescent="0.2">
      <c r="A31" s="232">
        <v>13</v>
      </c>
      <c r="B31" s="233" t="s">
        <v>415</v>
      </c>
      <c r="C31" s="241" t="s">
        <v>416</v>
      </c>
      <c r="D31" s="234" t="s">
        <v>245</v>
      </c>
      <c r="E31" s="235">
        <v>1.2863899999999999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 t="s">
        <v>161</v>
      </c>
      <c r="S31" s="237" t="s">
        <v>162</v>
      </c>
      <c r="T31" s="238" t="s">
        <v>162</v>
      </c>
      <c r="U31" s="223">
        <v>2.577</v>
      </c>
      <c r="V31" s="223">
        <f>ROUND(E31*U31,2)</f>
        <v>3.32</v>
      </c>
      <c r="W31" s="223"/>
      <c r="X31" s="223" t="s">
        <v>154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163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3" t="s">
        <v>269</v>
      </c>
      <c r="D32" s="250"/>
      <c r="E32" s="250"/>
      <c r="F32" s="250"/>
      <c r="G32" s="250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165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6" t="s">
        <v>147</v>
      </c>
      <c r="B33" s="227" t="s">
        <v>113</v>
      </c>
      <c r="C33" s="240" t="s">
        <v>114</v>
      </c>
      <c r="D33" s="228"/>
      <c r="E33" s="229"/>
      <c r="F33" s="230"/>
      <c r="G33" s="230">
        <f>SUMIF(AG34:AG58,"&lt;&gt;NOR",G34:G58)</f>
        <v>0</v>
      </c>
      <c r="H33" s="230"/>
      <c r="I33" s="230">
        <f>SUM(I34:I58)</f>
        <v>0</v>
      </c>
      <c r="J33" s="230"/>
      <c r="K33" s="230">
        <f>SUM(K34:K58)</f>
        <v>0</v>
      </c>
      <c r="L33" s="230"/>
      <c r="M33" s="230">
        <f>SUM(M34:M58)</f>
        <v>0</v>
      </c>
      <c r="N33" s="230"/>
      <c r="O33" s="230">
        <f>SUM(O34:O58)</f>
        <v>0</v>
      </c>
      <c r="P33" s="230"/>
      <c r="Q33" s="230">
        <f>SUM(Q34:Q58)</f>
        <v>0</v>
      </c>
      <c r="R33" s="230"/>
      <c r="S33" s="230"/>
      <c r="T33" s="231"/>
      <c r="U33" s="225"/>
      <c r="V33" s="225">
        <f>SUM(V34:V58)</f>
        <v>80.28</v>
      </c>
      <c r="W33" s="225"/>
      <c r="X33" s="225"/>
      <c r="AG33" t="s">
        <v>148</v>
      </c>
    </row>
    <row r="34" spans="1:60" outlineLevel="1" x14ac:dyDescent="0.2">
      <c r="A34" s="251">
        <v>14</v>
      </c>
      <c r="B34" s="252" t="s">
        <v>669</v>
      </c>
      <c r="C34" s="265" t="s">
        <v>670</v>
      </c>
      <c r="D34" s="253" t="s">
        <v>181</v>
      </c>
      <c r="E34" s="254">
        <v>1</v>
      </c>
      <c r="F34" s="255"/>
      <c r="G34" s="256">
        <f>ROUND(E34*F34,2)</f>
        <v>0</v>
      </c>
      <c r="H34" s="255"/>
      <c r="I34" s="256">
        <f>ROUND(E34*H34,2)</f>
        <v>0</v>
      </c>
      <c r="J34" s="255"/>
      <c r="K34" s="256">
        <f>ROUND(E34*J34,2)</f>
        <v>0</v>
      </c>
      <c r="L34" s="256">
        <v>15</v>
      </c>
      <c r="M34" s="256">
        <f>G34*(1+L34/100)</f>
        <v>0</v>
      </c>
      <c r="N34" s="256">
        <v>0</v>
      </c>
      <c r="O34" s="256">
        <f>ROUND(E34*N34,2)</f>
        <v>0</v>
      </c>
      <c r="P34" s="256">
        <v>0</v>
      </c>
      <c r="Q34" s="256">
        <f>ROUND(E34*P34,2)</f>
        <v>0</v>
      </c>
      <c r="R34" s="256"/>
      <c r="S34" s="256" t="s">
        <v>152</v>
      </c>
      <c r="T34" s="257" t="s">
        <v>153</v>
      </c>
      <c r="U34" s="223">
        <v>0</v>
      </c>
      <c r="V34" s="223">
        <f>ROUND(E34*U34,2)</f>
        <v>0</v>
      </c>
      <c r="W34" s="223"/>
      <c r="X34" s="223" t="s">
        <v>154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637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51">
        <v>15</v>
      </c>
      <c r="B35" s="252" t="s">
        <v>671</v>
      </c>
      <c r="C35" s="265" t="s">
        <v>672</v>
      </c>
      <c r="D35" s="253" t="s">
        <v>181</v>
      </c>
      <c r="E35" s="254">
        <v>1</v>
      </c>
      <c r="F35" s="255"/>
      <c r="G35" s="256">
        <f>ROUND(E35*F35,2)</f>
        <v>0</v>
      </c>
      <c r="H35" s="255"/>
      <c r="I35" s="256">
        <f>ROUND(E35*H35,2)</f>
        <v>0</v>
      </c>
      <c r="J35" s="255"/>
      <c r="K35" s="256">
        <f>ROUND(E35*J35,2)</f>
        <v>0</v>
      </c>
      <c r="L35" s="256">
        <v>15</v>
      </c>
      <c r="M35" s="256">
        <f>G35*(1+L35/100)</f>
        <v>0</v>
      </c>
      <c r="N35" s="256">
        <v>0</v>
      </c>
      <c r="O35" s="256">
        <f>ROUND(E35*N35,2)</f>
        <v>0</v>
      </c>
      <c r="P35" s="256">
        <v>0</v>
      </c>
      <c r="Q35" s="256">
        <f>ROUND(E35*P35,2)</f>
        <v>0</v>
      </c>
      <c r="R35" s="256"/>
      <c r="S35" s="256" t="s">
        <v>152</v>
      </c>
      <c r="T35" s="257" t="s">
        <v>153</v>
      </c>
      <c r="U35" s="223">
        <v>0</v>
      </c>
      <c r="V35" s="223">
        <f>ROUND(E35*U35,2)</f>
        <v>0</v>
      </c>
      <c r="W35" s="223"/>
      <c r="X35" s="223" t="s">
        <v>154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637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51">
        <v>16</v>
      </c>
      <c r="B36" s="252" t="s">
        <v>673</v>
      </c>
      <c r="C36" s="265" t="s">
        <v>674</v>
      </c>
      <c r="D36" s="253" t="s">
        <v>181</v>
      </c>
      <c r="E36" s="254">
        <v>1</v>
      </c>
      <c r="F36" s="255"/>
      <c r="G36" s="256">
        <f>ROUND(E36*F36,2)</f>
        <v>0</v>
      </c>
      <c r="H36" s="255"/>
      <c r="I36" s="256">
        <f>ROUND(E36*H36,2)</f>
        <v>0</v>
      </c>
      <c r="J36" s="255"/>
      <c r="K36" s="256">
        <f>ROUND(E36*J36,2)</f>
        <v>0</v>
      </c>
      <c r="L36" s="256">
        <v>15</v>
      </c>
      <c r="M36" s="256">
        <f>G36*(1+L36/100)</f>
        <v>0</v>
      </c>
      <c r="N36" s="256">
        <v>0</v>
      </c>
      <c r="O36" s="256">
        <f>ROUND(E36*N36,2)</f>
        <v>0</v>
      </c>
      <c r="P36" s="256">
        <v>0</v>
      </c>
      <c r="Q36" s="256">
        <f>ROUND(E36*P36,2)</f>
        <v>0</v>
      </c>
      <c r="R36" s="256"/>
      <c r="S36" s="256" t="s">
        <v>152</v>
      </c>
      <c r="T36" s="257" t="s">
        <v>153</v>
      </c>
      <c r="U36" s="223">
        <v>0</v>
      </c>
      <c r="V36" s="223">
        <f>ROUND(E36*U36,2)</f>
        <v>0</v>
      </c>
      <c r="W36" s="223"/>
      <c r="X36" s="223" t="s">
        <v>284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414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51">
        <v>17</v>
      </c>
      <c r="B37" s="252" t="s">
        <v>675</v>
      </c>
      <c r="C37" s="265" t="s">
        <v>676</v>
      </c>
      <c r="D37" s="253" t="s">
        <v>181</v>
      </c>
      <c r="E37" s="254">
        <v>1</v>
      </c>
      <c r="F37" s="255"/>
      <c r="G37" s="256">
        <f>ROUND(E37*F37,2)</f>
        <v>0</v>
      </c>
      <c r="H37" s="255"/>
      <c r="I37" s="256">
        <f>ROUND(E37*H37,2)</f>
        <v>0</v>
      </c>
      <c r="J37" s="255"/>
      <c r="K37" s="256">
        <f>ROUND(E37*J37,2)</f>
        <v>0</v>
      </c>
      <c r="L37" s="256">
        <v>15</v>
      </c>
      <c r="M37" s="256">
        <f>G37*(1+L37/100)</f>
        <v>0</v>
      </c>
      <c r="N37" s="256">
        <v>0</v>
      </c>
      <c r="O37" s="256">
        <f>ROUND(E37*N37,2)</f>
        <v>0</v>
      </c>
      <c r="P37" s="256">
        <v>0</v>
      </c>
      <c r="Q37" s="256">
        <f>ROUND(E37*P37,2)</f>
        <v>0</v>
      </c>
      <c r="R37" s="256"/>
      <c r="S37" s="256" t="s">
        <v>152</v>
      </c>
      <c r="T37" s="257" t="s">
        <v>153</v>
      </c>
      <c r="U37" s="223">
        <v>0</v>
      </c>
      <c r="V37" s="223">
        <f>ROUND(E37*U37,2)</f>
        <v>0</v>
      </c>
      <c r="W37" s="223"/>
      <c r="X37" s="223" t="s">
        <v>284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414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51">
        <v>18</v>
      </c>
      <c r="B38" s="252" t="s">
        <v>677</v>
      </c>
      <c r="C38" s="265" t="s">
        <v>678</v>
      </c>
      <c r="D38" s="253" t="s">
        <v>160</v>
      </c>
      <c r="E38" s="254">
        <v>54</v>
      </c>
      <c r="F38" s="255"/>
      <c r="G38" s="256">
        <f>ROUND(E38*F38,2)</f>
        <v>0</v>
      </c>
      <c r="H38" s="255"/>
      <c r="I38" s="256">
        <f>ROUND(E38*H38,2)</f>
        <v>0</v>
      </c>
      <c r="J38" s="255"/>
      <c r="K38" s="256">
        <f>ROUND(E38*J38,2)</f>
        <v>0</v>
      </c>
      <c r="L38" s="256">
        <v>15</v>
      </c>
      <c r="M38" s="256">
        <f>G38*(1+L38/100)</f>
        <v>0</v>
      </c>
      <c r="N38" s="256">
        <v>0</v>
      </c>
      <c r="O38" s="256">
        <f>ROUND(E38*N38,2)</f>
        <v>0</v>
      </c>
      <c r="P38" s="256">
        <v>0</v>
      </c>
      <c r="Q38" s="256">
        <f>ROUND(E38*P38,2)</f>
        <v>0</v>
      </c>
      <c r="R38" s="256" t="s">
        <v>113</v>
      </c>
      <c r="S38" s="256" t="s">
        <v>162</v>
      </c>
      <c r="T38" s="257" t="s">
        <v>162</v>
      </c>
      <c r="U38" s="223">
        <v>0.39017000000000002</v>
      </c>
      <c r="V38" s="223">
        <f>ROUND(E38*U38,2)</f>
        <v>21.07</v>
      </c>
      <c r="W38" s="223"/>
      <c r="X38" s="223" t="s">
        <v>154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637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51">
        <v>19</v>
      </c>
      <c r="B39" s="252" t="s">
        <v>679</v>
      </c>
      <c r="C39" s="265" t="s">
        <v>680</v>
      </c>
      <c r="D39" s="253" t="s">
        <v>160</v>
      </c>
      <c r="E39" s="254">
        <v>9</v>
      </c>
      <c r="F39" s="255"/>
      <c r="G39" s="256">
        <f>ROUND(E39*F39,2)</f>
        <v>0</v>
      </c>
      <c r="H39" s="255"/>
      <c r="I39" s="256">
        <f>ROUND(E39*H39,2)</f>
        <v>0</v>
      </c>
      <c r="J39" s="255"/>
      <c r="K39" s="256">
        <f>ROUND(E39*J39,2)</f>
        <v>0</v>
      </c>
      <c r="L39" s="256">
        <v>15</v>
      </c>
      <c r="M39" s="256">
        <f>G39*(1+L39/100)</f>
        <v>0</v>
      </c>
      <c r="N39" s="256">
        <v>0</v>
      </c>
      <c r="O39" s="256">
        <f>ROUND(E39*N39,2)</f>
        <v>0</v>
      </c>
      <c r="P39" s="256">
        <v>0</v>
      </c>
      <c r="Q39" s="256">
        <f>ROUND(E39*P39,2)</f>
        <v>0</v>
      </c>
      <c r="R39" s="256" t="s">
        <v>113</v>
      </c>
      <c r="S39" s="256" t="s">
        <v>162</v>
      </c>
      <c r="T39" s="257" t="s">
        <v>162</v>
      </c>
      <c r="U39" s="223">
        <v>0.13</v>
      </c>
      <c r="V39" s="223">
        <f>ROUND(E39*U39,2)</f>
        <v>1.17</v>
      </c>
      <c r="W39" s="223"/>
      <c r="X39" s="223" t="s">
        <v>154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637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51">
        <v>20</v>
      </c>
      <c r="B40" s="252" t="s">
        <v>681</v>
      </c>
      <c r="C40" s="265" t="s">
        <v>682</v>
      </c>
      <c r="D40" s="253" t="s">
        <v>160</v>
      </c>
      <c r="E40" s="254">
        <v>1</v>
      </c>
      <c r="F40" s="255"/>
      <c r="G40" s="256">
        <f>ROUND(E40*F40,2)</f>
        <v>0</v>
      </c>
      <c r="H40" s="255"/>
      <c r="I40" s="256">
        <f>ROUND(E40*H40,2)</f>
        <v>0</v>
      </c>
      <c r="J40" s="255"/>
      <c r="K40" s="256">
        <f>ROUND(E40*J40,2)</f>
        <v>0</v>
      </c>
      <c r="L40" s="256">
        <v>15</v>
      </c>
      <c r="M40" s="256">
        <f>G40*(1+L40/100)</f>
        <v>0</v>
      </c>
      <c r="N40" s="256">
        <v>0</v>
      </c>
      <c r="O40" s="256">
        <f>ROUND(E40*N40,2)</f>
        <v>0</v>
      </c>
      <c r="P40" s="256">
        <v>0</v>
      </c>
      <c r="Q40" s="256">
        <f>ROUND(E40*P40,2)</f>
        <v>0</v>
      </c>
      <c r="R40" s="256"/>
      <c r="S40" s="256" t="s">
        <v>152</v>
      </c>
      <c r="T40" s="257" t="s">
        <v>153</v>
      </c>
      <c r="U40" s="223">
        <v>0</v>
      </c>
      <c r="V40" s="223">
        <f>ROUND(E40*U40,2)</f>
        <v>0</v>
      </c>
      <c r="W40" s="223"/>
      <c r="X40" s="223" t="s">
        <v>154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637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51">
        <v>21</v>
      </c>
      <c r="B41" s="252" t="s">
        <v>683</v>
      </c>
      <c r="C41" s="265" t="s">
        <v>684</v>
      </c>
      <c r="D41" s="253" t="s">
        <v>160</v>
      </c>
      <c r="E41" s="254">
        <v>2</v>
      </c>
      <c r="F41" s="255"/>
      <c r="G41" s="256">
        <f>ROUND(E41*F41,2)</f>
        <v>0</v>
      </c>
      <c r="H41" s="255"/>
      <c r="I41" s="256">
        <f>ROUND(E41*H41,2)</f>
        <v>0</v>
      </c>
      <c r="J41" s="255"/>
      <c r="K41" s="256">
        <f>ROUND(E41*J41,2)</f>
        <v>0</v>
      </c>
      <c r="L41" s="256">
        <v>15</v>
      </c>
      <c r="M41" s="256">
        <f>G41*(1+L41/100)</f>
        <v>0</v>
      </c>
      <c r="N41" s="256">
        <v>0</v>
      </c>
      <c r="O41" s="256">
        <f>ROUND(E41*N41,2)</f>
        <v>0</v>
      </c>
      <c r="P41" s="256">
        <v>0</v>
      </c>
      <c r="Q41" s="256">
        <f>ROUND(E41*P41,2)</f>
        <v>0</v>
      </c>
      <c r="R41" s="256" t="s">
        <v>113</v>
      </c>
      <c r="S41" s="256" t="s">
        <v>162</v>
      </c>
      <c r="T41" s="257" t="s">
        <v>162</v>
      </c>
      <c r="U41" s="223">
        <v>0.15620000000000001</v>
      </c>
      <c r="V41" s="223">
        <f>ROUND(E41*U41,2)</f>
        <v>0.31</v>
      </c>
      <c r="W41" s="223"/>
      <c r="X41" s="223" t="s">
        <v>154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637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51">
        <v>22</v>
      </c>
      <c r="B42" s="252" t="s">
        <v>685</v>
      </c>
      <c r="C42" s="265" t="s">
        <v>686</v>
      </c>
      <c r="D42" s="253" t="s">
        <v>160</v>
      </c>
      <c r="E42" s="254">
        <v>1</v>
      </c>
      <c r="F42" s="255"/>
      <c r="G42" s="256">
        <f>ROUND(E42*F42,2)</f>
        <v>0</v>
      </c>
      <c r="H42" s="255"/>
      <c r="I42" s="256">
        <f>ROUND(E42*H42,2)</f>
        <v>0</v>
      </c>
      <c r="J42" s="255"/>
      <c r="K42" s="256">
        <f>ROUND(E42*J42,2)</f>
        <v>0</v>
      </c>
      <c r="L42" s="256">
        <v>15</v>
      </c>
      <c r="M42" s="256">
        <f>G42*(1+L42/100)</f>
        <v>0</v>
      </c>
      <c r="N42" s="256">
        <v>0</v>
      </c>
      <c r="O42" s="256">
        <f>ROUND(E42*N42,2)</f>
        <v>0</v>
      </c>
      <c r="P42" s="256">
        <v>0</v>
      </c>
      <c r="Q42" s="256">
        <f>ROUND(E42*P42,2)</f>
        <v>0</v>
      </c>
      <c r="R42" s="256" t="s">
        <v>113</v>
      </c>
      <c r="S42" s="256" t="s">
        <v>162</v>
      </c>
      <c r="T42" s="257" t="s">
        <v>162</v>
      </c>
      <c r="U42" s="223">
        <v>0.1772</v>
      </c>
      <c r="V42" s="223">
        <f>ROUND(E42*U42,2)</f>
        <v>0.18</v>
      </c>
      <c r="W42" s="223"/>
      <c r="X42" s="223" t="s">
        <v>154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637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51">
        <v>23</v>
      </c>
      <c r="B43" s="252" t="s">
        <v>687</v>
      </c>
      <c r="C43" s="265" t="s">
        <v>688</v>
      </c>
      <c r="D43" s="253" t="s">
        <v>160</v>
      </c>
      <c r="E43" s="254">
        <v>23</v>
      </c>
      <c r="F43" s="255"/>
      <c r="G43" s="256">
        <f>ROUND(E43*F43,2)</f>
        <v>0</v>
      </c>
      <c r="H43" s="255"/>
      <c r="I43" s="256">
        <f>ROUND(E43*H43,2)</f>
        <v>0</v>
      </c>
      <c r="J43" s="255"/>
      <c r="K43" s="256">
        <f>ROUND(E43*J43,2)</f>
        <v>0</v>
      </c>
      <c r="L43" s="256">
        <v>15</v>
      </c>
      <c r="M43" s="256">
        <f>G43*(1+L43/100)</f>
        <v>0</v>
      </c>
      <c r="N43" s="256">
        <v>0</v>
      </c>
      <c r="O43" s="256">
        <f>ROUND(E43*N43,2)</f>
        <v>0</v>
      </c>
      <c r="P43" s="256">
        <v>0</v>
      </c>
      <c r="Q43" s="256">
        <f>ROUND(E43*P43,2)</f>
        <v>0</v>
      </c>
      <c r="R43" s="256" t="s">
        <v>113</v>
      </c>
      <c r="S43" s="256" t="s">
        <v>162</v>
      </c>
      <c r="T43" s="257" t="s">
        <v>162</v>
      </c>
      <c r="U43" s="223">
        <v>0.249</v>
      </c>
      <c r="V43" s="223">
        <f>ROUND(E43*U43,2)</f>
        <v>5.73</v>
      </c>
      <c r="W43" s="223"/>
      <c r="X43" s="223" t="s">
        <v>154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637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51">
        <v>24</v>
      </c>
      <c r="B44" s="252" t="s">
        <v>689</v>
      </c>
      <c r="C44" s="265" t="s">
        <v>690</v>
      </c>
      <c r="D44" s="253" t="s">
        <v>227</v>
      </c>
      <c r="E44" s="254">
        <v>36</v>
      </c>
      <c r="F44" s="255"/>
      <c r="G44" s="256">
        <f>ROUND(E44*F44,2)</f>
        <v>0</v>
      </c>
      <c r="H44" s="255"/>
      <c r="I44" s="256">
        <f>ROUND(E44*H44,2)</f>
        <v>0</v>
      </c>
      <c r="J44" s="255"/>
      <c r="K44" s="256">
        <f>ROUND(E44*J44,2)</f>
        <v>0</v>
      </c>
      <c r="L44" s="256">
        <v>15</v>
      </c>
      <c r="M44" s="256">
        <f>G44*(1+L44/100)</f>
        <v>0</v>
      </c>
      <c r="N44" s="256">
        <v>0</v>
      </c>
      <c r="O44" s="256">
        <f>ROUND(E44*N44,2)</f>
        <v>0</v>
      </c>
      <c r="P44" s="256">
        <v>0</v>
      </c>
      <c r="Q44" s="256">
        <f>ROUND(E44*P44,2)</f>
        <v>0</v>
      </c>
      <c r="R44" s="256" t="s">
        <v>113</v>
      </c>
      <c r="S44" s="256" t="s">
        <v>162</v>
      </c>
      <c r="T44" s="257" t="s">
        <v>162</v>
      </c>
      <c r="U44" s="223">
        <v>0.11586</v>
      </c>
      <c r="V44" s="223">
        <f>ROUND(E44*U44,2)</f>
        <v>4.17</v>
      </c>
      <c r="W44" s="223"/>
      <c r="X44" s="223" t="s">
        <v>154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637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51">
        <v>25</v>
      </c>
      <c r="B45" s="252" t="s">
        <v>691</v>
      </c>
      <c r="C45" s="265" t="s">
        <v>692</v>
      </c>
      <c r="D45" s="253" t="s">
        <v>227</v>
      </c>
      <c r="E45" s="254">
        <v>36</v>
      </c>
      <c r="F45" s="255"/>
      <c r="G45" s="256">
        <f>ROUND(E45*F45,2)</f>
        <v>0</v>
      </c>
      <c r="H45" s="255"/>
      <c r="I45" s="256">
        <f>ROUND(E45*H45,2)</f>
        <v>0</v>
      </c>
      <c r="J45" s="255"/>
      <c r="K45" s="256">
        <f>ROUND(E45*J45,2)</f>
        <v>0</v>
      </c>
      <c r="L45" s="256">
        <v>15</v>
      </c>
      <c r="M45" s="256">
        <f>G45*(1+L45/100)</f>
        <v>0</v>
      </c>
      <c r="N45" s="256">
        <v>0</v>
      </c>
      <c r="O45" s="256">
        <f>ROUND(E45*N45,2)</f>
        <v>0</v>
      </c>
      <c r="P45" s="256">
        <v>0</v>
      </c>
      <c r="Q45" s="256">
        <f>ROUND(E45*P45,2)</f>
        <v>0</v>
      </c>
      <c r="R45" s="256" t="s">
        <v>113</v>
      </c>
      <c r="S45" s="256" t="s">
        <v>162</v>
      </c>
      <c r="T45" s="257" t="s">
        <v>162</v>
      </c>
      <c r="U45" s="223">
        <v>0.13915</v>
      </c>
      <c r="V45" s="223">
        <f>ROUND(E45*U45,2)</f>
        <v>5.01</v>
      </c>
      <c r="W45" s="223"/>
      <c r="X45" s="223" t="s">
        <v>154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637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51">
        <v>26</v>
      </c>
      <c r="B46" s="252" t="s">
        <v>693</v>
      </c>
      <c r="C46" s="265" t="s">
        <v>694</v>
      </c>
      <c r="D46" s="253" t="s">
        <v>227</v>
      </c>
      <c r="E46" s="254">
        <v>36</v>
      </c>
      <c r="F46" s="255"/>
      <c r="G46" s="256">
        <f>ROUND(E46*F46,2)</f>
        <v>0</v>
      </c>
      <c r="H46" s="255"/>
      <c r="I46" s="256">
        <f>ROUND(E46*H46,2)</f>
        <v>0</v>
      </c>
      <c r="J46" s="255"/>
      <c r="K46" s="256">
        <f>ROUND(E46*J46,2)</f>
        <v>0</v>
      </c>
      <c r="L46" s="256">
        <v>15</v>
      </c>
      <c r="M46" s="256">
        <f>G46*(1+L46/100)</f>
        <v>0</v>
      </c>
      <c r="N46" s="256">
        <v>0</v>
      </c>
      <c r="O46" s="256">
        <f>ROUND(E46*N46,2)</f>
        <v>0</v>
      </c>
      <c r="P46" s="256">
        <v>0</v>
      </c>
      <c r="Q46" s="256">
        <f>ROUND(E46*P46,2)</f>
        <v>0</v>
      </c>
      <c r="R46" s="256" t="s">
        <v>113</v>
      </c>
      <c r="S46" s="256" t="s">
        <v>162</v>
      </c>
      <c r="T46" s="257" t="s">
        <v>162</v>
      </c>
      <c r="U46" s="223">
        <v>9.0499999999999997E-2</v>
      </c>
      <c r="V46" s="223">
        <f>ROUND(E46*U46,2)</f>
        <v>3.26</v>
      </c>
      <c r="W46" s="223"/>
      <c r="X46" s="223" t="s">
        <v>154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637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51">
        <v>27</v>
      </c>
      <c r="B47" s="252" t="s">
        <v>695</v>
      </c>
      <c r="C47" s="265" t="s">
        <v>696</v>
      </c>
      <c r="D47" s="253" t="s">
        <v>227</v>
      </c>
      <c r="E47" s="254">
        <v>18</v>
      </c>
      <c r="F47" s="255"/>
      <c r="G47" s="256">
        <f>ROUND(E47*F47,2)</f>
        <v>0</v>
      </c>
      <c r="H47" s="255"/>
      <c r="I47" s="256">
        <f>ROUND(E47*H47,2)</f>
        <v>0</v>
      </c>
      <c r="J47" s="255"/>
      <c r="K47" s="256">
        <f>ROUND(E47*J47,2)</f>
        <v>0</v>
      </c>
      <c r="L47" s="256">
        <v>15</v>
      </c>
      <c r="M47" s="256">
        <f>G47*(1+L47/100)</f>
        <v>0</v>
      </c>
      <c r="N47" s="256">
        <v>0</v>
      </c>
      <c r="O47" s="256">
        <f>ROUND(E47*N47,2)</f>
        <v>0</v>
      </c>
      <c r="P47" s="256">
        <v>0</v>
      </c>
      <c r="Q47" s="256">
        <f>ROUND(E47*P47,2)</f>
        <v>0</v>
      </c>
      <c r="R47" s="256" t="s">
        <v>113</v>
      </c>
      <c r="S47" s="256" t="s">
        <v>162</v>
      </c>
      <c r="T47" s="257" t="s">
        <v>162</v>
      </c>
      <c r="U47" s="223">
        <v>9.0499999999999997E-2</v>
      </c>
      <c r="V47" s="223">
        <f>ROUND(E47*U47,2)</f>
        <v>1.63</v>
      </c>
      <c r="W47" s="223"/>
      <c r="X47" s="223" t="s">
        <v>154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637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51">
        <v>28</v>
      </c>
      <c r="B48" s="252" t="s">
        <v>697</v>
      </c>
      <c r="C48" s="265" t="s">
        <v>698</v>
      </c>
      <c r="D48" s="253" t="s">
        <v>227</v>
      </c>
      <c r="E48" s="254">
        <v>80</v>
      </c>
      <c r="F48" s="255"/>
      <c r="G48" s="256">
        <f>ROUND(E48*F48,2)</f>
        <v>0</v>
      </c>
      <c r="H48" s="255"/>
      <c r="I48" s="256">
        <f>ROUND(E48*H48,2)</f>
        <v>0</v>
      </c>
      <c r="J48" s="255"/>
      <c r="K48" s="256">
        <f>ROUND(E48*J48,2)</f>
        <v>0</v>
      </c>
      <c r="L48" s="256">
        <v>15</v>
      </c>
      <c r="M48" s="256">
        <f>G48*(1+L48/100)</f>
        <v>0</v>
      </c>
      <c r="N48" s="256">
        <v>0</v>
      </c>
      <c r="O48" s="256">
        <f>ROUND(E48*N48,2)</f>
        <v>0</v>
      </c>
      <c r="P48" s="256">
        <v>0</v>
      </c>
      <c r="Q48" s="256">
        <f>ROUND(E48*P48,2)</f>
        <v>0</v>
      </c>
      <c r="R48" s="256" t="s">
        <v>113</v>
      </c>
      <c r="S48" s="256" t="s">
        <v>162</v>
      </c>
      <c r="T48" s="257" t="s">
        <v>162</v>
      </c>
      <c r="U48" s="223">
        <v>9.955E-2</v>
      </c>
      <c r="V48" s="223">
        <f>ROUND(E48*U48,2)</f>
        <v>7.96</v>
      </c>
      <c r="W48" s="223"/>
      <c r="X48" s="223" t="s">
        <v>154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637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51">
        <v>29</v>
      </c>
      <c r="B49" s="252" t="s">
        <v>699</v>
      </c>
      <c r="C49" s="265" t="s">
        <v>700</v>
      </c>
      <c r="D49" s="253" t="s">
        <v>227</v>
      </c>
      <c r="E49" s="254">
        <v>29</v>
      </c>
      <c r="F49" s="255"/>
      <c r="G49" s="256">
        <f>ROUND(E49*F49,2)</f>
        <v>0</v>
      </c>
      <c r="H49" s="255"/>
      <c r="I49" s="256">
        <f>ROUND(E49*H49,2)</f>
        <v>0</v>
      </c>
      <c r="J49" s="255"/>
      <c r="K49" s="256">
        <f>ROUND(E49*J49,2)</f>
        <v>0</v>
      </c>
      <c r="L49" s="256">
        <v>15</v>
      </c>
      <c r="M49" s="256">
        <f>G49*(1+L49/100)</f>
        <v>0</v>
      </c>
      <c r="N49" s="256">
        <v>0</v>
      </c>
      <c r="O49" s="256">
        <f>ROUND(E49*N49,2)</f>
        <v>0</v>
      </c>
      <c r="P49" s="256">
        <v>0</v>
      </c>
      <c r="Q49" s="256">
        <f>ROUND(E49*P49,2)</f>
        <v>0</v>
      </c>
      <c r="R49" s="256" t="s">
        <v>113</v>
      </c>
      <c r="S49" s="256" t="s">
        <v>162</v>
      </c>
      <c r="T49" s="257" t="s">
        <v>162</v>
      </c>
      <c r="U49" s="223">
        <v>9.955E-2</v>
      </c>
      <c r="V49" s="223">
        <f>ROUND(E49*U49,2)</f>
        <v>2.89</v>
      </c>
      <c r="W49" s="223"/>
      <c r="X49" s="223" t="s">
        <v>154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637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51">
        <v>30</v>
      </c>
      <c r="B50" s="252" t="s">
        <v>701</v>
      </c>
      <c r="C50" s="265" t="s">
        <v>702</v>
      </c>
      <c r="D50" s="253" t="s">
        <v>227</v>
      </c>
      <c r="E50" s="254">
        <v>195</v>
      </c>
      <c r="F50" s="255"/>
      <c r="G50" s="256">
        <f>ROUND(E50*F50,2)</f>
        <v>0</v>
      </c>
      <c r="H50" s="255"/>
      <c r="I50" s="256">
        <f>ROUND(E50*H50,2)</f>
        <v>0</v>
      </c>
      <c r="J50" s="255"/>
      <c r="K50" s="256">
        <f>ROUND(E50*J50,2)</f>
        <v>0</v>
      </c>
      <c r="L50" s="256">
        <v>15</v>
      </c>
      <c r="M50" s="256">
        <f>G50*(1+L50/100)</f>
        <v>0</v>
      </c>
      <c r="N50" s="256">
        <v>0</v>
      </c>
      <c r="O50" s="256">
        <f>ROUND(E50*N50,2)</f>
        <v>0</v>
      </c>
      <c r="P50" s="256">
        <v>0</v>
      </c>
      <c r="Q50" s="256">
        <f>ROUND(E50*P50,2)</f>
        <v>0</v>
      </c>
      <c r="R50" s="256" t="s">
        <v>113</v>
      </c>
      <c r="S50" s="256" t="s">
        <v>162</v>
      </c>
      <c r="T50" s="257" t="s">
        <v>162</v>
      </c>
      <c r="U50" s="223">
        <v>9.955E-2</v>
      </c>
      <c r="V50" s="223">
        <f>ROUND(E50*U50,2)</f>
        <v>19.41</v>
      </c>
      <c r="W50" s="223"/>
      <c r="X50" s="223" t="s">
        <v>154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637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51">
        <v>31</v>
      </c>
      <c r="B51" s="252" t="s">
        <v>703</v>
      </c>
      <c r="C51" s="265" t="s">
        <v>704</v>
      </c>
      <c r="D51" s="253" t="s">
        <v>227</v>
      </c>
      <c r="E51" s="254">
        <v>12</v>
      </c>
      <c r="F51" s="255"/>
      <c r="G51" s="256">
        <f>ROUND(E51*F51,2)</f>
        <v>0</v>
      </c>
      <c r="H51" s="255"/>
      <c r="I51" s="256">
        <f>ROUND(E51*H51,2)</f>
        <v>0</v>
      </c>
      <c r="J51" s="255"/>
      <c r="K51" s="256">
        <f>ROUND(E51*J51,2)</f>
        <v>0</v>
      </c>
      <c r="L51" s="256">
        <v>15</v>
      </c>
      <c r="M51" s="256">
        <f>G51*(1+L51/100)</f>
        <v>0</v>
      </c>
      <c r="N51" s="256">
        <v>0</v>
      </c>
      <c r="O51" s="256">
        <f>ROUND(E51*N51,2)</f>
        <v>0</v>
      </c>
      <c r="P51" s="256">
        <v>0</v>
      </c>
      <c r="Q51" s="256">
        <f>ROUND(E51*P51,2)</f>
        <v>0</v>
      </c>
      <c r="R51" s="256" t="s">
        <v>113</v>
      </c>
      <c r="S51" s="256" t="s">
        <v>162</v>
      </c>
      <c r="T51" s="257" t="s">
        <v>162</v>
      </c>
      <c r="U51" s="223">
        <v>9.955E-2</v>
      </c>
      <c r="V51" s="223">
        <f>ROUND(E51*U51,2)</f>
        <v>1.19</v>
      </c>
      <c r="W51" s="223"/>
      <c r="X51" s="223" t="s">
        <v>154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637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51">
        <v>32</v>
      </c>
      <c r="B52" s="252" t="s">
        <v>705</v>
      </c>
      <c r="C52" s="265" t="s">
        <v>706</v>
      </c>
      <c r="D52" s="253" t="s">
        <v>227</v>
      </c>
      <c r="E52" s="254">
        <v>11</v>
      </c>
      <c r="F52" s="255"/>
      <c r="G52" s="256">
        <f>ROUND(E52*F52,2)</f>
        <v>0</v>
      </c>
      <c r="H52" s="255"/>
      <c r="I52" s="256">
        <f>ROUND(E52*H52,2)</f>
        <v>0</v>
      </c>
      <c r="J52" s="255"/>
      <c r="K52" s="256">
        <f>ROUND(E52*J52,2)</f>
        <v>0</v>
      </c>
      <c r="L52" s="256">
        <v>15</v>
      </c>
      <c r="M52" s="256">
        <f>G52*(1+L52/100)</f>
        <v>0</v>
      </c>
      <c r="N52" s="256">
        <v>0</v>
      </c>
      <c r="O52" s="256">
        <f>ROUND(E52*N52,2)</f>
        <v>0</v>
      </c>
      <c r="P52" s="256">
        <v>0</v>
      </c>
      <c r="Q52" s="256">
        <f>ROUND(E52*P52,2)</f>
        <v>0</v>
      </c>
      <c r="R52" s="256" t="s">
        <v>113</v>
      </c>
      <c r="S52" s="256" t="s">
        <v>162</v>
      </c>
      <c r="T52" s="257" t="s">
        <v>162</v>
      </c>
      <c r="U52" s="223">
        <v>9.955E-2</v>
      </c>
      <c r="V52" s="223">
        <f>ROUND(E52*U52,2)</f>
        <v>1.1000000000000001</v>
      </c>
      <c r="W52" s="223"/>
      <c r="X52" s="223" t="s">
        <v>154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637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2.5" outlineLevel="1" x14ac:dyDescent="0.2">
      <c r="A53" s="251">
        <v>33</v>
      </c>
      <c r="B53" s="252" t="s">
        <v>707</v>
      </c>
      <c r="C53" s="265" t="s">
        <v>708</v>
      </c>
      <c r="D53" s="253" t="s">
        <v>227</v>
      </c>
      <c r="E53" s="254">
        <v>11</v>
      </c>
      <c r="F53" s="255"/>
      <c r="G53" s="256">
        <f>ROUND(E53*F53,2)</f>
        <v>0</v>
      </c>
      <c r="H53" s="255"/>
      <c r="I53" s="256">
        <f>ROUND(E53*H53,2)</f>
        <v>0</v>
      </c>
      <c r="J53" s="255"/>
      <c r="K53" s="256">
        <f>ROUND(E53*J53,2)</f>
        <v>0</v>
      </c>
      <c r="L53" s="256">
        <v>15</v>
      </c>
      <c r="M53" s="256">
        <f>G53*(1+L53/100)</f>
        <v>0</v>
      </c>
      <c r="N53" s="256">
        <v>0</v>
      </c>
      <c r="O53" s="256">
        <f>ROUND(E53*N53,2)</f>
        <v>0</v>
      </c>
      <c r="P53" s="256">
        <v>0</v>
      </c>
      <c r="Q53" s="256">
        <f>ROUND(E53*P53,2)</f>
        <v>0</v>
      </c>
      <c r="R53" s="256" t="s">
        <v>113</v>
      </c>
      <c r="S53" s="256" t="s">
        <v>162</v>
      </c>
      <c r="T53" s="257" t="s">
        <v>162</v>
      </c>
      <c r="U53" s="223">
        <v>0.12062</v>
      </c>
      <c r="V53" s="223">
        <f>ROUND(E53*U53,2)</f>
        <v>1.33</v>
      </c>
      <c r="W53" s="223"/>
      <c r="X53" s="223" t="s">
        <v>154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637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51">
        <v>34</v>
      </c>
      <c r="B54" s="252" t="s">
        <v>709</v>
      </c>
      <c r="C54" s="265" t="s">
        <v>710</v>
      </c>
      <c r="D54" s="253" t="s">
        <v>227</v>
      </c>
      <c r="E54" s="254">
        <v>20</v>
      </c>
      <c r="F54" s="255"/>
      <c r="G54" s="256">
        <f>ROUND(E54*F54,2)</f>
        <v>0</v>
      </c>
      <c r="H54" s="255"/>
      <c r="I54" s="256">
        <f>ROUND(E54*H54,2)</f>
        <v>0</v>
      </c>
      <c r="J54" s="255"/>
      <c r="K54" s="256">
        <f>ROUND(E54*J54,2)</f>
        <v>0</v>
      </c>
      <c r="L54" s="256">
        <v>15</v>
      </c>
      <c r="M54" s="256">
        <f>G54*(1+L54/100)</f>
        <v>0</v>
      </c>
      <c r="N54" s="256">
        <v>0</v>
      </c>
      <c r="O54" s="256">
        <f>ROUND(E54*N54,2)</f>
        <v>0</v>
      </c>
      <c r="P54" s="256">
        <v>0</v>
      </c>
      <c r="Q54" s="256">
        <f>ROUND(E54*P54,2)</f>
        <v>0</v>
      </c>
      <c r="R54" s="256" t="s">
        <v>113</v>
      </c>
      <c r="S54" s="256" t="s">
        <v>162</v>
      </c>
      <c r="T54" s="257" t="s">
        <v>162</v>
      </c>
      <c r="U54" s="223">
        <v>7.8E-2</v>
      </c>
      <c r="V54" s="223">
        <f>ROUND(E54*U54,2)</f>
        <v>1.56</v>
      </c>
      <c r="W54" s="223"/>
      <c r="X54" s="223" t="s">
        <v>154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637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51">
        <v>35</v>
      </c>
      <c r="B55" s="252" t="s">
        <v>711</v>
      </c>
      <c r="C55" s="265" t="s">
        <v>712</v>
      </c>
      <c r="D55" s="253" t="s">
        <v>160</v>
      </c>
      <c r="E55" s="254">
        <v>1</v>
      </c>
      <c r="F55" s="255"/>
      <c r="G55" s="256">
        <f>ROUND(E55*F55,2)</f>
        <v>0</v>
      </c>
      <c r="H55" s="255"/>
      <c r="I55" s="256">
        <f>ROUND(E55*H55,2)</f>
        <v>0</v>
      </c>
      <c r="J55" s="255"/>
      <c r="K55" s="256">
        <f>ROUND(E55*J55,2)</f>
        <v>0</v>
      </c>
      <c r="L55" s="256">
        <v>15</v>
      </c>
      <c r="M55" s="256">
        <f>G55*(1+L55/100)</f>
        <v>0</v>
      </c>
      <c r="N55" s="256">
        <v>0</v>
      </c>
      <c r="O55" s="256">
        <f>ROUND(E55*N55,2)</f>
        <v>0</v>
      </c>
      <c r="P55" s="256">
        <v>0</v>
      </c>
      <c r="Q55" s="256">
        <f>ROUND(E55*P55,2)</f>
        <v>0</v>
      </c>
      <c r="R55" s="256" t="s">
        <v>283</v>
      </c>
      <c r="S55" s="256" t="s">
        <v>162</v>
      </c>
      <c r="T55" s="257" t="s">
        <v>162</v>
      </c>
      <c r="U55" s="223">
        <v>0</v>
      </c>
      <c r="V55" s="223">
        <f>ROUND(E55*U55,2)</f>
        <v>0</v>
      </c>
      <c r="W55" s="223"/>
      <c r="X55" s="223" t="s">
        <v>284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414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 x14ac:dyDescent="0.2">
      <c r="A56" s="251">
        <v>36</v>
      </c>
      <c r="B56" s="252" t="s">
        <v>713</v>
      </c>
      <c r="C56" s="265" t="s">
        <v>714</v>
      </c>
      <c r="D56" s="253" t="s">
        <v>160</v>
      </c>
      <c r="E56" s="254">
        <v>2</v>
      </c>
      <c r="F56" s="255"/>
      <c r="G56" s="256">
        <f>ROUND(E56*F56,2)</f>
        <v>0</v>
      </c>
      <c r="H56" s="255"/>
      <c r="I56" s="256">
        <f>ROUND(E56*H56,2)</f>
        <v>0</v>
      </c>
      <c r="J56" s="255"/>
      <c r="K56" s="256">
        <f>ROUND(E56*J56,2)</f>
        <v>0</v>
      </c>
      <c r="L56" s="256">
        <v>15</v>
      </c>
      <c r="M56" s="256">
        <f>G56*(1+L56/100)</f>
        <v>0</v>
      </c>
      <c r="N56" s="256">
        <v>0</v>
      </c>
      <c r="O56" s="256">
        <f>ROUND(E56*N56,2)</f>
        <v>0</v>
      </c>
      <c r="P56" s="256">
        <v>0</v>
      </c>
      <c r="Q56" s="256">
        <f>ROUND(E56*P56,2)</f>
        <v>0</v>
      </c>
      <c r="R56" s="256" t="s">
        <v>113</v>
      </c>
      <c r="S56" s="256" t="s">
        <v>162</v>
      </c>
      <c r="T56" s="257" t="s">
        <v>162</v>
      </c>
      <c r="U56" s="223">
        <v>0.30567</v>
      </c>
      <c r="V56" s="223">
        <f>ROUND(E56*U56,2)</f>
        <v>0.61</v>
      </c>
      <c r="W56" s="223"/>
      <c r="X56" s="223" t="s">
        <v>154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637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51">
        <v>37</v>
      </c>
      <c r="B57" s="252" t="s">
        <v>715</v>
      </c>
      <c r="C57" s="265" t="s">
        <v>716</v>
      </c>
      <c r="D57" s="253" t="s">
        <v>160</v>
      </c>
      <c r="E57" s="254">
        <v>8</v>
      </c>
      <c r="F57" s="255"/>
      <c r="G57" s="256">
        <f>ROUND(E57*F57,2)</f>
        <v>0</v>
      </c>
      <c r="H57" s="255"/>
      <c r="I57" s="256">
        <f>ROUND(E57*H57,2)</f>
        <v>0</v>
      </c>
      <c r="J57" s="255"/>
      <c r="K57" s="256">
        <f>ROUND(E57*J57,2)</f>
        <v>0</v>
      </c>
      <c r="L57" s="256">
        <v>15</v>
      </c>
      <c r="M57" s="256">
        <f>G57*(1+L57/100)</f>
        <v>0</v>
      </c>
      <c r="N57" s="256">
        <v>0</v>
      </c>
      <c r="O57" s="256">
        <f>ROUND(E57*N57,2)</f>
        <v>0</v>
      </c>
      <c r="P57" s="256">
        <v>0</v>
      </c>
      <c r="Q57" s="256">
        <f>ROUND(E57*P57,2)</f>
        <v>0</v>
      </c>
      <c r="R57" s="256"/>
      <c r="S57" s="256" t="s">
        <v>162</v>
      </c>
      <c r="T57" s="257" t="s">
        <v>162</v>
      </c>
      <c r="U57" s="223">
        <v>0.21299999999999999</v>
      </c>
      <c r="V57" s="223">
        <f>ROUND(E57*U57,2)</f>
        <v>1.7</v>
      </c>
      <c r="W57" s="223"/>
      <c r="X57" s="223" t="s">
        <v>154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637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51">
        <v>38</v>
      </c>
      <c r="B58" s="252" t="s">
        <v>640</v>
      </c>
      <c r="C58" s="265" t="s">
        <v>641</v>
      </c>
      <c r="D58" s="253" t="s">
        <v>642</v>
      </c>
      <c r="E58" s="254">
        <v>1</v>
      </c>
      <c r="F58" s="255"/>
      <c r="G58" s="256">
        <f>ROUND(E58*F58,2)</f>
        <v>0</v>
      </c>
      <c r="H58" s="255"/>
      <c r="I58" s="256">
        <f>ROUND(E58*H58,2)</f>
        <v>0</v>
      </c>
      <c r="J58" s="255"/>
      <c r="K58" s="256">
        <f>ROUND(E58*J58,2)</f>
        <v>0</v>
      </c>
      <c r="L58" s="256">
        <v>15</v>
      </c>
      <c r="M58" s="256">
        <f>G58*(1+L58/100)</f>
        <v>0</v>
      </c>
      <c r="N58" s="256">
        <v>0</v>
      </c>
      <c r="O58" s="256">
        <f>ROUND(E58*N58,2)</f>
        <v>0</v>
      </c>
      <c r="P58" s="256">
        <v>0</v>
      </c>
      <c r="Q58" s="256">
        <f>ROUND(E58*P58,2)</f>
        <v>0</v>
      </c>
      <c r="R58" s="256" t="s">
        <v>283</v>
      </c>
      <c r="S58" s="256" t="s">
        <v>162</v>
      </c>
      <c r="T58" s="257" t="s">
        <v>162</v>
      </c>
      <c r="U58" s="223">
        <v>0</v>
      </c>
      <c r="V58" s="223">
        <f>ROUND(E58*U58,2)</f>
        <v>0</v>
      </c>
      <c r="W58" s="223"/>
      <c r="X58" s="223" t="s">
        <v>284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414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x14ac:dyDescent="0.2">
      <c r="A59" s="226" t="s">
        <v>147</v>
      </c>
      <c r="B59" s="227" t="s">
        <v>115</v>
      </c>
      <c r="C59" s="240" t="s">
        <v>116</v>
      </c>
      <c r="D59" s="228"/>
      <c r="E59" s="229"/>
      <c r="F59" s="230"/>
      <c r="G59" s="230">
        <f>SUMIF(AG60:AG79,"&lt;&gt;NOR",G60:G79)</f>
        <v>0</v>
      </c>
      <c r="H59" s="230"/>
      <c r="I59" s="230">
        <f>SUM(I60:I79)</f>
        <v>0</v>
      </c>
      <c r="J59" s="230"/>
      <c r="K59" s="230">
        <f>SUM(K60:K79)</f>
        <v>0</v>
      </c>
      <c r="L59" s="230"/>
      <c r="M59" s="230">
        <f>SUM(M60:M79)</f>
        <v>0</v>
      </c>
      <c r="N59" s="230"/>
      <c r="O59" s="230">
        <f>SUM(O60:O79)</f>
        <v>0</v>
      </c>
      <c r="P59" s="230"/>
      <c r="Q59" s="230">
        <f>SUM(Q60:Q79)</f>
        <v>0</v>
      </c>
      <c r="R59" s="230"/>
      <c r="S59" s="230"/>
      <c r="T59" s="231"/>
      <c r="U59" s="225"/>
      <c r="V59" s="225">
        <f>SUM(V60:V79)</f>
        <v>6.2299999999999995</v>
      </c>
      <c r="W59" s="225"/>
      <c r="X59" s="225"/>
      <c r="AG59" t="s">
        <v>148</v>
      </c>
    </row>
    <row r="60" spans="1:60" outlineLevel="1" x14ac:dyDescent="0.2">
      <c r="A60" s="251">
        <v>39</v>
      </c>
      <c r="B60" s="252" t="s">
        <v>717</v>
      </c>
      <c r="C60" s="265" t="s">
        <v>718</v>
      </c>
      <c r="D60" s="253" t="s">
        <v>160</v>
      </c>
      <c r="E60" s="254">
        <v>1</v>
      </c>
      <c r="F60" s="255"/>
      <c r="G60" s="256">
        <f>ROUND(E60*F60,2)</f>
        <v>0</v>
      </c>
      <c r="H60" s="255"/>
      <c r="I60" s="256">
        <f>ROUND(E60*H60,2)</f>
        <v>0</v>
      </c>
      <c r="J60" s="255"/>
      <c r="K60" s="256">
        <f>ROUND(E60*J60,2)</f>
        <v>0</v>
      </c>
      <c r="L60" s="256">
        <v>15</v>
      </c>
      <c r="M60" s="256">
        <f>G60*(1+L60/100)</f>
        <v>0</v>
      </c>
      <c r="N60" s="256">
        <v>0</v>
      </c>
      <c r="O60" s="256">
        <f>ROUND(E60*N60,2)</f>
        <v>0</v>
      </c>
      <c r="P60" s="256">
        <v>0</v>
      </c>
      <c r="Q60" s="256">
        <f>ROUND(E60*P60,2)</f>
        <v>0</v>
      </c>
      <c r="R60" s="256"/>
      <c r="S60" s="256" t="s">
        <v>152</v>
      </c>
      <c r="T60" s="257" t="s">
        <v>153</v>
      </c>
      <c r="U60" s="223">
        <v>0</v>
      </c>
      <c r="V60" s="223">
        <f>ROUND(E60*U60,2)</f>
        <v>0</v>
      </c>
      <c r="W60" s="223"/>
      <c r="X60" s="223" t="s">
        <v>284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414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51">
        <v>40</v>
      </c>
      <c r="B61" s="252" t="s">
        <v>719</v>
      </c>
      <c r="C61" s="265" t="s">
        <v>720</v>
      </c>
      <c r="D61" s="253" t="s">
        <v>160</v>
      </c>
      <c r="E61" s="254">
        <v>1</v>
      </c>
      <c r="F61" s="255"/>
      <c r="G61" s="256">
        <f>ROUND(E61*F61,2)</f>
        <v>0</v>
      </c>
      <c r="H61" s="255"/>
      <c r="I61" s="256">
        <f>ROUND(E61*H61,2)</f>
        <v>0</v>
      </c>
      <c r="J61" s="255"/>
      <c r="K61" s="256">
        <f>ROUND(E61*J61,2)</f>
        <v>0</v>
      </c>
      <c r="L61" s="256">
        <v>15</v>
      </c>
      <c r="M61" s="256">
        <f>G61*(1+L61/100)</f>
        <v>0</v>
      </c>
      <c r="N61" s="256">
        <v>0</v>
      </c>
      <c r="O61" s="256">
        <f>ROUND(E61*N61,2)</f>
        <v>0</v>
      </c>
      <c r="P61" s="256">
        <v>0</v>
      </c>
      <c r="Q61" s="256">
        <f>ROUND(E61*P61,2)</f>
        <v>0</v>
      </c>
      <c r="R61" s="256"/>
      <c r="S61" s="256" t="s">
        <v>152</v>
      </c>
      <c r="T61" s="257" t="s">
        <v>153</v>
      </c>
      <c r="U61" s="223">
        <v>0</v>
      </c>
      <c r="V61" s="223">
        <f>ROUND(E61*U61,2)</f>
        <v>0</v>
      </c>
      <c r="W61" s="223"/>
      <c r="X61" s="223" t="s">
        <v>284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414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51">
        <v>41</v>
      </c>
      <c r="B62" s="252" t="s">
        <v>721</v>
      </c>
      <c r="C62" s="265" t="s">
        <v>722</v>
      </c>
      <c r="D62" s="253" t="s">
        <v>160</v>
      </c>
      <c r="E62" s="254">
        <v>2</v>
      </c>
      <c r="F62" s="255"/>
      <c r="G62" s="256">
        <f>ROUND(E62*F62,2)</f>
        <v>0</v>
      </c>
      <c r="H62" s="255"/>
      <c r="I62" s="256">
        <f>ROUND(E62*H62,2)</f>
        <v>0</v>
      </c>
      <c r="J62" s="255"/>
      <c r="K62" s="256">
        <f>ROUND(E62*J62,2)</f>
        <v>0</v>
      </c>
      <c r="L62" s="256">
        <v>15</v>
      </c>
      <c r="M62" s="256">
        <f>G62*(1+L62/100)</f>
        <v>0</v>
      </c>
      <c r="N62" s="256">
        <v>0</v>
      </c>
      <c r="O62" s="256">
        <f>ROUND(E62*N62,2)</f>
        <v>0</v>
      </c>
      <c r="P62" s="256">
        <v>0</v>
      </c>
      <c r="Q62" s="256">
        <f>ROUND(E62*P62,2)</f>
        <v>0</v>
      </c>
      <c r="R62" s="256"/>
      <c r="S62" s="256" t="s">
        <v>162</v>
      </c>
      <c r="T62" s="257" t="s">
        <v>162</v>
      </c>
      <c r="U62" s="223">
        <v>0.21</v>
      </c>
      <c r="V62" s="223">
        <f>ROUND(E62*U62,2)</f>
        <v>0.42</v>
      </c>
      <c r="W62" s="223"/>
      <c r="X62" s="223" t="s">
        <v>154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155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51">
        <v>42</v>
      </c>
      <c r="B63" s="252" t="s">
        <v>723</v>
      </c>
      <c r="C63" s="265" t="s">
        <v>724</v>
      </c>
      <c r="D63" s="253" t="s">
        <v>160</v>
      </c>
      <c r="E63" s="254">
        <v>2</v>
      </c>
      <c r="F63" s="255"/>
      <c r="G63" s="256">
        <f>ROUND(E63*F63,2)</f>
        <v>0</v>
      </c>
      <c r="H63" s="255"/>
      <c r="I63" s="256">
        <f>ROUND(E63*H63,2)</f>
        <v>0</v>
      </c>
      <c r="J63" s="255"/>
      <c r="K63" s="256">
        <f>ROUND(E63*J63,2)</f>
        <v>0</v>
      </c>
      <c r="L63" s="256">
        <v>15</v>
      </c>
      <c r="M63" s="256">
        <f>G63*(1+L63/100)</f>
        <v>0</v>
      </c>
      <c r="N63" s="256">
        <v>0</v>
      </c>
      <c r="O63" s="256">
        <f>ROUND(E63*N63,2)</f>
        <v>0</v>
      </c>
      <c r="P63" s="256">
        <v>0</v>
      </c>
      <c r="Q63" s="256">
        <f>ROUND(E63*P63,2)</f>
        <v>0</v>
      </c>
      <c r="R63" s="256"/>
      <c r="S63" s="256" t="s">
        <v>162</v>
      </c>
      <c r="T63" s="257" t="s">
        <v>162</v>
      </c>
      <c r="U63" s="223">
        <v>0.20166999999999999</v>
      </c>
      <c r="V63" s="223">
        <f>ROUND(E63*U63,2)</f>
        <v>0.4</v>
      </c>
      <c r="W63" s="223"/>
      <c r="X63" s="223" t="s">
        <v>154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637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51">
        <v>43</v>
      </c>
      <c r="B64" s="252" t="s">
        <v>725</v>
      </c>
      <c r="C64" s="265" t="s">
        <v>726</v>
      </c>
      <c r="D64" s="253" t="s">
        <v>160</v>
      </c>
      <c r="E64" s="254">
        <v>4</v>
      </c>
      <c r="F64" s="255"/>
      <c r="G64" s="256">
        <f>ROUND(E64*F64,2)</f>
        <v>0</v>
      </c>
      <c r="H64" s="255"/>
      <c r="I64" s="256">
        <f>ROUND(E64*H64,2)</f>
        <v>0</v>
      </c>
      <c r="J64" s="255"/>
      <c r="K64" s="256">
        <f>ROUND(E64*J64,2)</f>
        <v>0</v>
      </c>
      <c r="L64" s="256">
        <v>15</v>
      </c>
      <c r="M64" s="256">
        <f>G64*(1+L64/100)</f>
        <v>0</v>
      </c>
      <c r="N64" s="256">
        <v>0</v>
      </c>
      <c r="O64" s="256">
        <f>ROUND(E64*N64,2)</f>
        <v>0</v>
      </c>
      <c r="P64" s="256">
        <v>0</v>
      </c>
      <c r="Q64" s="256">
        <f>ROUND(E64*P64,2)</f>
        <v>0</v>
      </c>
      <c r="R64" s="256" t="s">
        <v>113</v>
      </c>
      <c r="S64" s="256" t="s">
        <v>162</v>
      </c>
      <c r="T64" s="257" t="s">
        <v>162</v>
      </c>
      <c r="U64" s="223">
        <v>0.4325</v>
      </c>
      <c r="V64" s="223">
        <f>ROUND(E64*U64,2)</f>
        <v>1.73</v>
      </c>
      <c r="W64" s="223"/>
      <c r="X64" s="223" t="s">
        <v>154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637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33.75" outlineLevel="1" x14ac:dyDescent="0.2">
      <c r="A65" s="251">
        <v>44</v>
      </c>
      <c r="B65" s="252" t="s">
        <v>727</v>
      </c>
      <c r="C65" s="265" t="s">
        <v>728</v>
      </c>
      <c r="D65" s="253" t="s">
        <v>227</v>
      </c>
      <c r="E65" s="254">
        <v>4</v>
      </c>
      <c r="F65" s="255"/>
      <c r="G65" s="256">
        <f>ROUND(E65*F65,2)</f>
        <v>0</v>
      </c>
      <c r="H65" s="255"/>
      <c r="I65" s="256">
        <f>ROUND(E65*H65,2)</f>
        <v>0</v>
      </c>
      <c r="J65" s="255"/>
      <c r="K65" s="256">
        <f>ROUND(E65*J65,2)</f>
        <v>0</v>
      </c>
      <c r="L65" s="256">
        <v>15</v>
      </c>
      <c r="M65" s="256">
        <f>G65*(1+L65/100)</f>
        <v>0</v>
      </c>
      <c r="N65" s="256">
        <v>0</v>
      </c>
      <c r="O65" s="256">
        <f>ROUND(E65*N65,2)</f>
        <v>0</v>
      </c>
      <c r="P65" s="256">
        <v>0</v>
      </c>
      <c r="Q65" s="256">
        <f>ROUND(E65*P65,2)</f>
        <v>0</v>
      </c>
      <c r="R65" s="256" t="s">
        <v>283</v>
      </c>
      <c r="S65" s="256" t="s">
        <v>162</v>
      </c>
      <c r="T65" s="257" t="s">
        <v>162</v>
      </c>
      <c r="U65" s="223">
        <v>0</v>
      </c>
      <c r="V65" s="223">
        <f>ROUND(E65*U65,2)</f>
        <v>0</v>
      </c>
      <c r="W65" s="223"/>
      <c r="X65" s="223" t="s">
        <v>284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414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33.75" outlineLevel="1" x14ac:dyDescent="0.2">
      <c r="A66" s="251">
        <v>45</v>
      </c>
      <c r="B66" s="252" t="s">
        <v>729</v>
      </c>
      <c r="C66" s="265" t="s">
        <v>730</v>
      </c>
      <c r="D66" s="253" t="s">
        <v>227</v>
      </c>
      <c r="E66" s="254">
        <v>10</v>
      </c>
      <c r="F66" s="255"/>
      <c r="G66" s="256">
        <f>ROUND(E66*F66,2)</f>
        <v>0</v>
      </c>
      <c r="H66" s="255"/>
      <c r="I66" s="256">
        <f>ROUND(E66*H66,2)</f>
        <v>0</v>
      </c>
      <c r="J66" s="255"/>
      <c r="K66" s="256">
        <f>ROUND(E66*J66,2)</f>
        <v>0</v>
      </c>
      <c r="L66" s="256">
        <v>15</v>
      </c>
      <c r="M66" s="256">
        <f>G66*(1+L66/100)</f>
        <v>0</v>
      </c>
      <c r="N66" s="256">
        <v>0</v>
      </c>
      <c r="O66" s="256">
        <f>ROUND(E66*N66,2)</f>
        <v>0</v>
      </c>
      <c r="P66" s="256">
        <v>0</v>
      </c>
      <c r="Q66" s="256">
        <f>ROUND(E66*P66,2)</f>
        <v>0</v>
      </c>
      <c r="R66" s="256" t="s">
        <v>283</v>
      </c>
      <c r="S66" s="256" t="s">
        <v>162</v>
      </c>
      <c r="T66" s="257" t="s">
        <v>162</v>
      </c>
      <c r="U66" s="223">
        <v>0</v>
      </c>
      <c r="V66" s="223">
        <f>ROUND(E66*U66,2)</f>
        <v>0</v>
      </c>
      <c r="W66" s="223"/>
      <c r="X66" s="223" t="s">
        <v>284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414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51">
        <v>46</v>
      </c>
      <c r="B67" s="252" t="s">
        <v>731</v>
      </c>
      <c r="C67" s="265" t="s">
        <v>732</v>
      </c>
      <c r="D67" s="253" t="s">
        <v>227</v>
      </c>
      <c r="E67" s="254">
        <v>10</v>
      </c>
      <c r="F67" s="255"/>
      <c r="G67" s="256">
        <f>ROUND(E67*F67,2)</f>
        <v>0</v>
      </c>
      <c r="H67" s="255"/>
      <c r="I67" s="256">
        <f>ROUND(E67*H67,2)</f>
        <v>0</v>
      </c>
      <c r="J67" s="255"/>
      <c r="K67" s="256">
        <f>ROUND(E67*J67,2)</f>
        <v>0</v>
      </c>
      <c r="L67" s="256">
        <v>15</v>
      </c>
      <c r="M67" s="256">
        <f>G67*(1+L67/100)</f>
        <v>0</v>
      </c>
      <c r="N67" s="256">
        <v>0</v>
      </c>
      <c r="O67" s="256">
        <f>ROUND(E67*N67,2)</f>
        <v>0</v>
      </c>
      <c r="P67" s="256">
        <v>0</v>
      </c>
      <c r="Q67" s="256">
        <f>ROUND(E67*P67,2)</f>
        <v>0</v>
      </c>
      <c r="R67" s="256" t="s">
        <v>283</v>
      </c>
      <c r="S67" s="256" t="s">
        <v>162</v>
      </c>
      <c r="T67" s="257" t="s">
        <v>162</v>
      </c>
      <c r="U67" s="223">
        <v>0</v>
      </c>
      <c r="V67" s="223">
        <f>ROUND(E67*U67,2)</f>
        <v>0</v>
      </c>
      <c r="W67" s="223"/>
      <c r="X67" s="223" t="s">
        <v>284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414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51">
        <v>47</v>
      </c>
      <c r="B68" s="252" t="s">
        <v>733</v>
      </c>
      <c r="C68" s="265" t="s">
        <v>734</v>
      </c>
      <c r="D68" s="253" t="s">
        <v>227</v>
      </c>
      <c r="E68" s="254">
        <v>10</v>
      </c>
      <c r="F68" s="255"/>
      <c r="G68" s="256">
        <f>ROUND(E68*F68,2)</f>
        <v>0</v>
      </c>
      <c r="H68" s="255"/>
      <c r="I68" s="256">
        <f>ROUND(E68*H68,2)</f>
        <v>0</v>
      </c>
      <c r="J68" s="255"/>
      <c r="K68" s="256">
        <f>ROUND(E68*J68,2)</f>
        <v>0</v>
      </c>
      <c r="L68" s="256">
        <v>15</v>
      </c>
      <c r="M68" s="256">
        <f>G68*(1+L68/100)</f>
        <v>0</v>
      </c>
      <c r="N68" s="256">
        <v>0</v>
      </c>
      <c r="O68" s="256">
        <f>ROUND(E68*N68,2)</f>
        <v>0</v>
      </c>
      <c r="P68" s="256">
        <v>0</v>
      </c>
      <c r="Q68" s="256">
        <f>ROUND(E68*P68,2)</f>
        <v>0</v>
      </c>
      <c r="R68" s="256"/>
      <c r="S68" s="256" t="s">
        <v>162</v>
      </c>
      <c r="T68" s="257" t="s">
        <v>162</v>
      </c>
      <c r="U68" s="223">
        <v>5.7000000000000002E-2</v>
      </c>
      <c r="V68" s="223">
        <f>ROUND(E68*U68,2)</f>
        <v>0.56999999999999995</v>
      </c>
      <c r="W68" s="223"/>
      <c r="X68" s="223" t="s">
        <v>154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637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51">
        <v>48</v>
      </c>
      <c r="B69" s="252" t="s">
        <v>735</v>
      </c>
      <c r="C69" s="265" t="s">
        <v>736</v>
      </c>
      <c r="D69" s="253" t="s">
        <v>227</v>
      </c>
      <c r="E69" s="254">
        <v>10</v>
      </c>
      <c r="F69" s="255"/>
      <c r="G69" s="256">
        <f>ROUND(E69*F69,2)</f>
        <v>0</v>
      </c>
      <c r="H69" s="255"/>
      <c r="I69" s="256">
        <f>ROUND(E69*H69,2)</f>
        <v>0</v>
      </c>
      <c r="J69" s="255"/>
      <c r="K69" s="256">
        <f>ROUND(E69*J69,2)</f>
        <v>0</v>
      </c>
      <c r="L69" s="256">
        <v>15</v>
      </c>
      <c r="M69" s="256">
        <f>G69*(1+L69/100)</f>
        <v>0</v>
      </c>
      <c r="N69" s="256">
        <v>0</v>
      </c>
      <c r="O69" s="256">
        <f>ROUND(E69*N69,2)</f>
        <v>0</v>
      </c>
      <c r="P69" s="256">
        <v>0</v>
      </c>
      <c r="Q69" s="256">
        <f>ROUND(E69*P69,2)</f>
        <v>0</v>
      </c>
      <c r="R69" s="256"/>
      <c r="S69" s="256" t="s">
        <v>162</v>
      </c>
      <c r="T69" s="257" t="s">
        <v>162</v>
      </c>
      <c r="U69" s="223">
        <v>6.2829999999999997E-2</v>
      </c>
      <c r="V69" s="223">
        <f>ROUND(E69*U69,2)</f>
        <v>0.63</v>
      </c>
      <c r="W69" s="223"/>
      <c r="X69" s="223" t="s">
        <v>154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637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51">
        <v>49</v>
      </c>
      <c r="B70" s="252" t="s">
        <v>737</v>
      </c>
      <c r="C70" s="265" t="s">
        <v>738</v>
      </c>
      <c r="D70" s="253" t="s">
        <v>227</v>
      </c>
      <c r="E70" s="254">
        <v>10</v>
      </c>
      <c r="F70" s="255"/>
      <c r="G70" s="256">
        <f>ROUND(E70*F70,2)</f>
        <v>0</v>
      </c>
      <c r="H70" s="255"/>
      <c r="I70" s="256">
        <f>ROUND(E70*H70,2)</f>
        <v>0</v>
      </c>
      <c r="J70" s="255"/>
      <c r="K70" s="256">
        <f>ROUND(E70*J70,2)</f>
        <v>0</v>
      </c>
      <c r="L70" s="256">
        <v>15</v>
      </c>
      <c r="M70" s="256">
        <f>G70*(1+L70/100)</f>
        <v>0</v>
      </c>
      <c r="N70" s="256">
        <v>0</v>
      </c>
      <c r="O70" s="256">
        <f>ROUND(E70*N70,2)</f>
        <v>0</v>
      </c>
      <c r="P70" s="256">
        <v>0</v>
      </c>
      <c r="Q70" s="256">
        <f>ROUND(E70*P70,2)</f>
        <v>0</v>
      </c>
      <c r="R70" s="256"/>
      <c r="S70" s="256" t="s">
        <v>162</v>
      </c>
      <c r="T70" s="257" t="s">
        <v>162</v>
      </c>
      <c r="U70" s="223">
        <v>6.1830000000000003E-2</v>
      </c>
      <c r="V70" s="223">
        <f>ROUND(E70*U70,2)</f>
        <v>0.62</v>
      </c>
      <c r="W70" s="223"/>
      <c r="X70" s="223" t="s">
        <v>154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637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51">
        <v>50</v>
      </c>
      <c r="B71" s="252" t="s">
        <v>709</v>
      </c>
      <c r="C71" s="265" t="s">
        <v>710</v>
      </c>
      <c r="D71" s="253" t="s">
        <v>227</v>
      </c>
      <c r="E71" s="254">
        <v>10</v>
      </c>
      <c r="F71" s="255"/>
      <c r="G71" s="256">
        <f>ROUND(E71*F71,2)</f>
        <v>0</v>
      </c>
      <c r="H71" s="255"/>
      <c r="I71" s="256">
        <f>ROUND(E71*H71,2)</f>
        <v>0</v>
      </c>
      <c r="J71" s="255"/>
      <c r="K71" s="256">
        <f>ROUND(E71*J71,2)</f>
        <v>0</v>
      </c>
      <c r="L71" s="256">
        <v>15</v>
      </c>
      <c r="M71" s="256">
        <f>G71*(1+L71/100)</f>
        <v>0</v>
      </c>
      <c r="N71" s="256">
        <v>0</v>
      </c>
      <c r="O71" s="256">
        <f>ROUND(E71*N71,2)</f>
        <v>0</v>
      </c>
      <c r="P71" s="256">
        <v>0</v>
      </c>
      <c r="Q71" s="256">
        <f>ROUND(E71*P71,2)</f>
        <v>0</v>
      </c>
      <c r="R71" s="256" t="s">
        <v>113</v>
      </c>
      <c r="S71" s="256" t="s">
        <v>162</v>
      </c>
      <c r="T71" s="257" t="s">
        <v>162</v>
      </c>
      <c r="U71" s="223">
        <v>7.8E-2</v>
      </c>
      <c r="V71" s="223">
        <f>ROUND(E71*U71,2)</f>
        <v>0.78</v>
      </c>
      <c r="W71" s="223"/>
      <c r="X71" s="223" t="s">
        <v>154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637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45" outlineLevel="1" x14ac:dyDescent="0.2">
      <c r="A72" s="251">
        <v>51</v>
      </c>
      <c r="B72" s="252" t="s">
        <v>739</v>
      </c>
      <c r="C72" s="265" t="s">
        <v>740</v>
      </c>
      <c r="D72" s="253" t="s">
        <v>227</v>
      </c>
      <c r="E72" s="254">
        <v>10</v>
      </c>
      <c r="F72" s="255"/>
      <c r="G72" s="256">
        <f>ROUND(E72*F72,2)</f>
        <v>0</v>
      </c>
      <c r="H72" s="255"/>
      <c r="I72" s="256">
        <f>ROUND(E72*H72,2)</f>
        <v>0</v>
      </c>
      <c r="J72" s="255"/>
      <c r="K72" s="256">
        <f>ROUND(E72*J72,2)</f>
        <v>0</v>
      </c>
      <c r="L72" s="256">
        <v>15</v>
      </c>
      <c r="M72" s="256">
        <f>G72*(1+L72/100)</f>
        <v>0</v>
      </c>
      <c r="N72" s="256">
        <v>0</v>
      </c>
      <c r="O72" s="256">
        <f>ROUND(E72*N72,2)</f>
        <v>0</v>
      </c>
      <c r="P72" s="256">
        <v>0</v>
      </c>
      <c r="Q72" s="256">
        <f>ROUND(E72*P72,2)</f>
        <v>0</v>
      </c>
      <c r="R72" s="256" t="s">
        <v>283</v>
      </c>
      <c r="S72" s="256" t="s">
        <v>162</v>
      </c>
      <c r="T72" s="257" t="s">
        <v>162</v>
      </c>
      <c r="U72" s="223">
        <v>0</v>
      </c>
      <c r="V72" s="223">
        <f>ROUND(E72*U72,2)</f>
        <v>0</v>
      </c>
      <c r="W72" s="223"/>
      <c r="X72" s="223" t="s">
        <v>284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414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51">
        <v>52</v>
      </c>
      <c r="B73" s="252" t="s">
        <v>741</v>
      </c>
      <c r="C73" s="265" t="s">
        <v>742</v>
      </c>
      <c r="D73" s="253" t="s">
        <v>160</v>
      </c>
      <c r="E73" s="254">
        <v>1</v>
      </c>
      <c r="F73" s="255"/>
      <c r="G73" s="256">
        <f>ROUND(E73*F73,2)</f>
        <v>0</v>
      </c>
      <c r="H73" s="255"/>
      <c r="I73" s="256">
        <f>ROUND(E73*H73,2)</f>
        <v>0</v>
      </c>
      <c r="J73" s="255"/>
      <c r="K73" s="256">
        <f>ROUND(E73*J73,2)</f>
        <v>0</v>
      </c>
      <c r="L73" s="256">
        <v>15</v>
      </c>
      <c r="M73" s="256">
        <f>G73*(1+L73/100)</f>
        <v>0</v>
      </c>
      <c r="N73" s="256">
        <v>0</v>
      </c>
      <c r="O73" s="256">
        <f>ROUND(E73*N73,2)</f>
        <v>0</v>
      </c>
      <c r="P73" s="256">
        <v>0</v>
      </c>
      <c r="Q73" s="256">
        <f>ROUND(E73*P73,2)</f>
        <v>0</v>
      </c>
      <c r="R73" s="256"/>
      <c r="S73" s="256" t="s">
        <v>162</v>
      </c>
      <c r="T73" s="257" t="s">
        <v>162</v>
      </c>
      <c r="U73" s="223">
        <v>0.67759999999999998</v>
      </c>
      <c r="V73" s="223">
        <f>ROUND(E73*U73,2)</f>
        <v>0.68</v>
      </c>
      <c r="W73" s="223"/>
      <c r="X73" s="223" t="s">
        <v>154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637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51">
        <v>53</v>
      </c>
      <c r="B74" s="252" t="s">
        <v>743</v>
      </c>
      <c r="C74" s="265" t="s">
        <v>744</v>
      </c>
      <c r="D74" s="253" t="s">
        <v>181</v>
      </c>
      <c r="E74" s="254">
        <v>1</v>
      </c>
      <c r="F74" s="255"/>
      <c r="G74" s="256">
        <f>ROUND(E74*F74,2)</f>
        <v>0</v>
      </c>
      <c r="H74" s="255"/>
      <c r="I74" s="256">
        <f>ROUND(E74*H74,2)</f>
        <v>0</v>
      </c>
      <c r="J74" s="255"/>
      <c r="K74" s="256">
        <f>ROUND(E74*J74,2)</f>
        <v>0</v>
      </c>
      <c r="L74" s="256">
        <v>15</v>
      </c>
      <c r="M74" s="256">
        <f>G74*(1+L74/100)</f>
        <v>0</v>
      </c>
      <c r="N74" s="256">
        <v>0</v>
      </c>
      <c r="O74" s="256">
        <f>ROUND(E74*N74,2)</f>
        <v>0</v>
      </c>
      <c r="P74" s="256">
        <v>0</v>
      </c>
      <c r="Q74" s="256">
        <f>ROUND(E74*P74,2)</f>
        <v>0</v>
      </c>
      <c r="R74" s="256"/>
      <c r="S74" s="256" t="s">
        <v>152</v>
      </c>
      <c r="T74" s="257" t="s">
        <v>153</v>
      </c>
      <c r="U74" s="223">
        <v>0</v>
      </c>
      <c r="V74" s="223">
        <f>ROUND(E74*U74,2)</f>
        <v>0</v>
      </c>
      <c r="W74" s="223"/>
      <c r="X74" s="223" t="s">
        <v>284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414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51">
        <v>54</v>
      </c>
      <c r="B75" s="252" t="s">
        <v>745</v>
      </c>
      <c r="C75" s="265" t="s">
        <v>746</v>
      </c>
      <c r="D75" s="253" t="s">
        <v>160</v>
      </c>
      <c r="E75" s="254">
        <v>1</v>
      </c>
      <c r="F75" s="255"/>
      <c r="G75" s="256">
        <f>ROUND(E75*F75,2)</f>
        <v>0</v>
      </c>
      <c r="H75" s="255"/>
      <c r="I75" s="256">
        <f>ROUND(E75*H75,2)</f>
        <v>0</v>
      </c>
      <c r="J75" s="255"/>
      <c r="K75" s="256">
        <f>ROUND(E75*J75,2)</f>
        <v>0</v>
      </c>
      <c r="L75" s="256">
        <v>15</v>
      </c>
      <c r="M75" s="256">
        <f>G75*(1+L75/100)</f>
        <v>0</v>
      </c>
      <c r="N75" s="256">
        <v>0</v>
      </c>
      <c r="O75" s="256">
        <f>ROUND(E75*N75,2)</f>
        <v>0</v>
      </c>
      <c r="P75" s="256">
        <v>0</v>
      </c>
      <c r="Q75" s="256">
        <f>ROUND(E75*P75,2)</f>
        <v>0</v>
      </c>
      <c r="R75" s="256"/>
      <c r="S75" s="256" t="s">
        <v>152</v>
      </c>
      <c r="T75" s="257" t="s">
        <v>153</v>
      </c>
      <c r="U75" s="223">
        <v>0</v>
      </c>
      <c r="V75" s="223">
        <f>ROUND(E75*U75,2)</f>
        <v>0</v>
      </c>
      <c r="W75" s="223"/>
      <c r="X75" s="223" t="s">
        <v>154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637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51">
        <v>55</v>
      </c>
      <c r="B76" s="252" t="s">
        <v>747</v>
      </c>
      <c r="C76" s="265" t="s">
        <v>748</v>
      </c>
      <c r="D76" s="253" t="s">
        <v>160</v>
      </c>
      <c r="E76" s="254">
        <v>1</v>
      </c>
      <c r="F76" s="255"/>
      <c r="G76" s="256">
        <f>ROUND(E76*F76,2)</f>
        <v>0</v>
      </c>
      <c r="H76" s="255"/>
      <c r="I76" s="256">
        <f>ROUND(E76*H76,2)</f>
        <v>0</v>
      </c>
      <c r="J76" s="255"/>
      <c r="K76" s="256">
        <f>ROUND(E76*J76,2)</f>
        <v>0</v>
      </c>
      <c r="L76" s="256">
        <v>15</v>
      </c>
      <c r="M76" s="256">
        <f>G76*(1+L76/100)</f>
        <v>0</v>
      </c>
      <c r="N76" s="256">
        <v>0</v>
      </c>
      <c r="O76" s="256">
        <f>ROUND(E76*N76,2)</f>
        <v>0</v>
      </c>
      <c r="P76" s="256">
        <v>0</v>
      </c>
      <c r="Q76" s="256">
        <f>ROUND(E76*P76,2)</f>
        <v>0</v>
      </c>
      <c r="R76" s="256"/>
      <c r="S76" s="256" t="s">
        <v>162</v>
      </c>
      <c r="T76" s="257" t="s">
        <v>162</v>
      </c>
      <c r="U76" s="223">
        <v>0.39650000000000002</v>
      </c>
      <c r="V76" s="223">
        <f>ROUND(E76*U76,2)</f>
        <v>0.4</v>
      </c>
      <c r="W76" s="223"/>
      <c r="X76" s="223" t="s">
        <v>154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637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51">
        <v>56</v>
      </c>
      <c r="B77" s="252" t="s">
        <v>640</v>
      </c>
      <c r="C77" s="265" t="s">
        <v>641</v>
      </c>
      <c r="D77" s="253" t="s">
        <v>642</v>
      </c>
      <c r="E77" s="254">
        <v>1</v>
      </c>
      <c r="F77" s="255"/>
      <c r="G77" s="256">
        <f>ROUND(E77*F77,2)</f>
        <v>0</v>
      </c>
      <c r="H77" s="255"/>
      <c r="I77" s="256">
        <f>ROUND(E77*H77,2)</f>
        <v>0</v>
      </c>
      <c r="J77" s="255"/>
      <c r="K77" s="256">
        <f>ROUND(E77*J77,2)</f>
        <v>0</v>
      </c>
      <c r="L77" s="256">
        <v>15</v>
      </c>
      <c r="M77" s="256">
        <f>G77*(1+L77/100)</f>
        <v>0</v>
      </c>
      <c r="N77" s="256">
        <v>0</v>
      </c>
      <c r="O77" s="256">
        <f>ROUND(E77*N77,2)</f>
        <v>0</v>
      </c>
      <c r="P77" s="256">
        <v>0</v>
      </c>
      <c r="Q77" s="256">
        <f>ROUND(E77*P77,2)</f>
        <v>0</v>
      </c>
      <c r="R77" s="256" t="s">
        <v>283</v>
      </c>
      <c r="S77" s="256" t="s">
        <v>162</v>
      </c>
      <c r="T77" s="257" t="s">
        <v>162</v>
      </c>
      <c r="U77" s="223">
        <v>0</v>
      </c>
      <c r="V77" s="223">
        <f>ROUND(E77*U77,2)</f>
        <v>0</v>
      </c>
      <c r="W77" s="223"/>
      <c r="X77" s="223" t="s">
        <v>284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285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1">
        <v>57</v>
      </c>
      <c r="B78" s="252" t="s">
        <v>749</v>
      </c>
      <c r="C78" s="265" t="s">
        <v>750</v>
      </c>
      <c r="D78" s="253" t="s">
        <v>160</v>
      </c>
      <c r="E78" s="254">
        <v>12</v>
      </c>
      <c r="F78" s="255"/>
      <c r="G78" s="256">
        <f>ROUND(E78*F78,2)</f>
        <v>0</v>
      </c>
      <c r="H78" s="255"/>
      <c r="I78" s="256">
        <f>ROUND(E78*H78,2)</f>
        <v>0</v>
      </c>
      <c r="J78" s="255"/>
      <c r="K78" s="256">
        <f>ROUND(E78*J78,2)</f>
        <v>0</v>
      </c>
      <c r="L78" s="256">
        <v>15</v>
      </c>
      <c r="M78" s="256">
        <f>G78*(1+L78/100)</f>
        <v>0</v>
      </c>
      <c r="N78" s="256">
        <v>0</v>
      </c>
      <c r="O78" s="256">
        <f>ROUND(E78*N78,2)</f>
        <v>0</v>
      </c>
      <c r="P78" s="256">
        <v>0</v>
      </c>
      <c r="Q78" s="256">
        <f>ROUND(E78*P78,2)</f>
        <v>0</v>
      </c>
      <c r="R78" s="256"/>
      <c r="S78" s="256" t="s">
        <v>152</v>
      </c>
      <c r="T78" s="257" t="s">
        <v>153</v>
      </c>
      <c r="U78" s="223">
        <v>0</v>
      </c>
      <c r="V78" s="223">
        <f>ROUND(E78*U78,2)</f>
        <v>0</v>
      </c>
      <c r="W78" s="223"/>
      <c r="X78" s="223" t="s">
        <v>284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414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51">
        <v>58</v>
      </c>
      <c r="B79" s="252" t="s">
        <v>751</v>
      </c>
      <c r="C79" s="265" t="s">
        <v>752</v>
      </c>
      <c r="D79" s="253" t="s">
        <v>181</v>
      </c>
      <c r="E79" s="254">
        <v>1</v>
      </c>
      <c r="F79" s="255"/>
      <c r="G79" s="256">
        <f>ROUND(E79*F79,2)</f>
        <v>0</v>
      </c>
      <c r="H79" s="255"/>
      <c r="I79" s="256">
        <f>ROUND(E79*H79,2)</f>
        <v>0</v>
      </c>
      <c r="J79" s="255"/>
      <c r="K79" s="256">
        <f>ROUND(E79*J79,2)</f>
        <v>0</v>
      </c>
      <c r="L79" s="256">
        <v>15</v>
      </c>
      <c r="M79" s="256">
        <f>G79*(1+L79/100)</f>
        <v>0</v>
      </c>
      <c r="N79" s="256">
        <v>0</v>
      </c>
      <c r="O79" s="256">
        <f>ROUND(E79*N79,2)</f>
        <v>0</v>
      </c>
      <c r="P79" s="256">
        <v>0</v>
      </c>
      <c r="Q79" s="256">
        <f>ROUND(E79*P79,2)</f>
        <v>0</v>
      </c>
      <c r="R79" s="256"/>
      <c r="S79" s="256" t="s">
        <v>152</v>
      </c>
      <c r="T79" s="257" t="s">
        <v>153</v>
      </c>
      <c r="U79" s="223">
        <v>0</v>
      </c>
      <c r="V79" s="223">
        <f>ROUND(E79*U79,2)</f>
        <v>0</v>
      </c>
      <c r="W79" s="223"/>
      <c r="X79" s="223" t="s">
        <v>284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414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x14ac:dyDescent="0.2">
      <c r="A80" s="226" t="s">
        <v>147</v>
      </c>
      <c r="B80" s="227" t="s">
        <v>117</v>
      </c>
      <c r="C80" s="240" t="s">
        <v>118</v>
      </c>
      <c r="D80" s="228"/>
      <c r="E80" s="229"/>
      <c r="F80" s="230"/>
      <c r="G80" s="230">
        <f>SUMIF(AG81:AG86,"&lt;&gt;NOR",G81:G86)</f>
        <v>0</v>
      </c>
      <c r="H80" s="230"/>
      <c r="I80" s="230">
        <f>SUM(I81:I86)</f>
        <v>0</v>
      </c>
      <c r="J80" s="230"/>
      <c r="K80" s="230">
        <f>SUM(K81:K86)</f>
        <v>0</v>
      </c>
      <c r="L80" s="230"/>
      <c r="M80" s="230">
        <f>SUM(M81:M86)</f>
        <v>0</v>
      </c>
      <c r="N80" s="230"/>
      <c r="O80" s="230">
        <f>SUM(O81:O86)</f>
        <v>0</v>
      </c>
      <c r="P80" s="230"/>
      <c r="Q80" s="230">
        <f>SUM(Q81:Q86)</f>
        <v>0</v>
      </c>
      <c r="R80" s="230"/>
      <c r="S80" s="230"/>
      <c r="T80" s="231"/>
      <c r="U80" s="225"/>
      <c r="V80" s="225">
        <f>SUM(V81:V86)</f>
        <v>1.89</v>
      </c>
      <c r="W80" s="225"/>
      <c r="X80" s="225"/>
      <c r="AG80" t="s">
        <v>148</v>
      </c>
    </row>
    <row r="81" spans="1:60" outlineLevel="1" x14ac:dyDescent="0.2">
      <c r="A81" s="251">
        <v>59</v>
      </c>
      <c r="B81" s="252" t="s">
        <v>753</v>
      </c>
      <c r="C81" s="265" t="s">
        <v>754</v>
      </c>
      <c r="D81" s="253" t="s">
        <v>181</v>
      </c>
      <c r="E81" s="254">
        <v>21</v>
      </c>
      <c r="F81" s="255"/>
      <c r="G81" s="256">
        <f>ROUND(E81*F81,2)</f>
        <v>0</v>
      </c>
      <c r="H81" s="255"/>
      <c r="I81" s="256">
        <f>ROUND(E81*H81,2)</f>
        <v>0</v>
      </c>
      <c r="J81" s="255"/>
      <c r="K81" s="256">
        <f>ROUND(E81*J81,2)</f>
        <v>0</v>
      </c>
      <c r="L81" s="256">
        <v>15</v>
      </c>
      <c r="M81" s="256">
        <f>G81*(1+L81/100)</f>
        <v>0</v>
      </c>
      <c r="N81" s="256">
        <v>0</v>
      </c>
      <c r="O81" s="256">
        <f>ROUND(E81*N81,2)</f>
        <v>0</v>
      </c>
      <c r="P81" s="256">
        <v>0</v>
      </c>
      <c r="Q81" s="256">
        <f>ROUND(E81*P81,2)</f>
        <v>0</v>
      </c>
      <c r="R81" s="256"/>
      <c r="S81" s="256" t="s">
        <v>152</v>
      </c>
      <c r="T81" s="257" t="s">
        <v>153</v>
      </c>
      <c r="U81" s="223">
        <v>0</v>
      </c>
      <c r="V81" s="223">
        <f>ROUND(E81*U81,2)</f>
        <v>0</v>
      </c>
      <c r="W81" s="223"/>
      <c r="X81" s="223" t="s">
        <v>154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637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51">
        <v>60</v>
      </c>
      <c r="B82" s="252" t="s">
        <v>755</v>
      </c>
      <c r="C82" s="265" t="s">
        <v>756</v>
      </c>
      <c r="D82" s="253" t="s">
        <v>181</v>
      </c>
      <c r="E82" s="254">
        <v>11</v>
      </c>
      <c r="F82" s="255"/>
      <c r="G82" s="256">
        <f>ROUND(E82*F82,2)</f>
        <v>0</v>
      </c>
      <c r="H82" s="255"/>
      <c r="I82" s="256">
        <f>ROUND(E82*H82,2)</f>
        <v>0</v>
      </c>
      <c r="J82" s="255"/>
      <c r="K82" s="256">
        <f>ROUND(E82*J82,2)</f>
        <v>0</v>
      </c>
      <c r="L82" s="256">
        <v>15</v>
      </c>
      <c r="M82" s="256">
        <f>G82*(1+L82/100)</f>
        <v>0</v>
      </c>
      <c r="N82" s="256">
        <v>0</v>
      </c>
      <c r="O82" s="256">
        <f>ROUND(E82*N82,2)</f>
        <v>0</v>
      </c>
      <c r="P82" s="256">
        <v>0</v>
      </c>
      <c r="Q82" s="256">
        <f>ROUND(E82*P82,2)</f>
        <v>0</v>
      </c>
      <c r="R82" s="256"/>
      <c r="S82" s="256" t="s">
        <v>152</v>
      </c>
      <c r="T82" s="257" t="s">
        <v>153</v>
      </c>
      <c r="U82" s="223">
        <v>0</v>
      </c>
      <c r="V82" s="223">
        <f>ROUND(E82*U82,2)</f>
        <v>0</v>
      </c>
      <c r="W82" s="223"/>
      <c r="X82" s="223" t="s">
        <v>154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637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51">
        <v>61</v>
      </c>
      <c r="B83" s="252" t="s">
        <v>757</v>
      </c>
      <c r="C83" s="265" t="s">
        <v>758</v>
      </c>
      <c r="D83" s="253" t="s">
        <v>181</v>
      </c>
      <c r="E83" s="254">
        <v>1</v>
      </c>
      <c r="F83" s="255"/>
      <c r="G83" s="256">
        <f>ROUND(E83*F83,2)</f>
        <v>0</v>
      </c>
      <c r="H83" s="255"/>
      <c r="I83" s="256">
        <f>ROUND(E83*H83,2)</f>
        <v>0</v>
      </c>
      <c r="J83" s="255"/>
      <c r="K83" s="256">
        <f>ROUND(E83*J83,2)</f>
        <v>0</v>
      </c>
      <c r="L83" s="256">
        <v>15</v>
      </c>
      <c r="M83" s="256">
        <f>G83*(1+L83/100)</f>
        <v>0</v>
      </c>
      <c r="N83" s="256">
        <v>0</v>
      </c>
      <c r="O83" s="256">
        <f>ROUND(E83*N83,2)</f>
        <v>0</v>
      </c>
      <c r="P83" s="256">
        <v>0</v>
      </c>
      <c r="Q83" s="256">
        <f>ROUND(E83*P83,2)</f>
        <v>0</v>
      </c>
      <c r="R83" s="256"/>
      <c r="S83" s="256" t="s">
        <v>152</v>
      </c>
      <c r="T83" s="257" t="s">
        <v>153</v>
      </c>
      <c r="U83" s="223">
        <v>0</v>
      </c>
      <c r="V83" s="223">
        <f>ROUND(E83*U83,2)</f>
        <v>0</v>
      </c>
      <c r="W83" s="223"/>
      <c r="X83" s="223" t="s">
        <v>154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637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51">
        <v>62</v>
      </c>
      <c r="B84" s="252" t="s">
        <v>759</v>
      </c>
      <c r="C84" s="265" t="s">
        <v>760</v>
      </c>
      <c r="D84" s="253" t="s">
        <v>181</v>
      </c>
      <c r="E84" s="254">
        <v>1</v>
      </c>
      <c r="F84" s="255"/>
      <c r="G84" s="256">
        <f>ROUND(E84*F84,2)</f>
        <v>0</v>
      </c>
      <c r="H84" s="255"/>
      <c r="I84" s="256">
        <f>ROUND(E84*H84,2)</f>
        <v>0</v>
      </c>
      <c r="J84" s="255"/>
      <c r="K84" s="256">
        <f>ROUND(E84*J84,2)</f>
        <v>0</v>
      </c>
      <c r="L84" s="256">
        <v>15</v>
      </c>
      <c r="M84" s="256">
        <f>G84*(1+L84/100)</f>
        <v>0</v>
      </c>
      <c r="N84" s="256">
        <v>0</v>
      </c>
      <c r="O84" s="256">
        <f>ROUND(E84*N84,2)</f>
        <v>0</v>
      </c>
      <c r="P84" s="256">
        <v>0</v>
      </c>
      <c r="Q84" s="256">
        <f>ROUND(E84*P84,2)</f>
        <v>0</v>
      </c>
      <c r="R84" s="256"/>
      <c r="S84" s="256" t="s">
        <v>152</v>
      </c>
      <c r="T84" s="257" t="s">
        <v>153</v>
      </c>
      <c r="U84" s="223">
        <v>0</v>
      </c>
      <c r="V84" s="223">
        <f>ROUND(E84*U84,2)</f>
        <v>0</v>
      </c>
      <c r="W84" s="223"/>
      <c r="X84" s="223" t="s">
        <v>154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637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51">
        <v>63</v>
      </c>
      <c r="B85" s="252" t="s">
        <v>761</v>
      </c>
      <c r="C85" s="265" t="s">
        <v>762</v>
      </c>
      <c r="D85" s="253" t="s">
        <v>181</v>
      </c>
      <c r="E85" s="254">
        <v>1</v>
      </c>
      <c r="F85" s="255"/>
      <c r="G85" s="256">
        <f>ROUND(E85*F85,2)</f>
        <v>0</v>
      </c>
      <c r="H85" s="255"/>
      <c r="I85" s="256">
        <f>ROUND(E85*H85,2)</f>
        <v>0</v>
      </c>
      <c r="J85" s="255"/>
      <c r="K85" s="256">
        <f>ROUND(E85*J85,2)</f>
        <v>0</v>
      </c>
      <c r="L85" s="256">
        <v>15</v>
      </c>
      <c r="M85" s="256">
        <f>G85*(1+L85/100)</f>
        <v>0</v>
      </c>
      <c r="N85" s="256">
        <v>0</v>
      </c>
      <c r="O85" s="256">
        <f>ROUND(E85*N85,2)</f>
        <v>0</v>
      </c>
      <c r="P85" s="256">
        <v>0</v>
      </c>
      <c r="Q85" s="256">
        <f>ROUND(E85*P85,2)</f>
        <v>0</v>
      </c>
      <c r="R85" s="256"/>
      <c r="S85" s="256" t="s">
        <v>152</v>
      </c>
      <c r="T85" s="257" t="s">
        <v>153</v>
      </c>
      <c r="U85" s="223">
        <v>0</v>
      </c>
      <c r="V85" s="223">
        <f>ROUND(E85*U85,2)</f>
        <v>0</v>
      </c>
      <c r="W85" s="223"/>
      <c r="X85" s="223" t="s">
        <v>154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637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2">
        <v>64</v>
      </c>
      <c r="B86" s="233" t="s">
        <v>763</v>
      </c>
      <c r="C86" s="241" t="s">
        <v>764</v>
      </c>
      <c r="D86" s="234" t="s">
        <v>160</v>
      </c>
      <c r="E86" s="235">
        <v>7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15</v>
      </c>
      <c r="M86" s="237">
        <f>G86*(1+L86/100)</f>
        <v>0</v>
      </c>
      <c r="N86" s="237">
        <v>0</v>
      </c>
      <c r="O86" s="237">
        <f>ROUND(E86*N86,2)</f>
        <v>0</v>
      </c>
      <c r="P86" s="237">
        <v>0</v>
      </c>
      <c r="Q86" s="237">
        <f>ROUND(E86*P86,2)</f>
        <v>0</v>
      </c>
      <c r="R86" s="237"/>
      <c r="S86" s="237" t="s">
        <v>162</v>
      </c>
      <c r="T86" s="238" t="s">
        <v>162</v>
      </c>
      <c r="U86" s="223">
        <v>0.27</v>
      </c>
      <c r="V86" s="223">
        <f>ROUND(E86*U86,2)</f>
        <v>1.89</v>
      </c>
      <c r="W86" s="223"/>
      <c r="X86" s="223" t="s">
        <v>154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637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x14ac:dyDescent="0.2">
      <c r="A87" s="3"/>
      <c r="B87" s="4"/>
      <c r="C87" s="242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v>15</v>
      </c>
      <c r="AF87">
        <v>21</v>
      </c>
      <c r="AG87" t="s">
        <v>134</v>
      </c>
    </row>
    <row r="88" spans="1:60" x14ac:dyDescent="0.2">
      <c r="A88" s="216"/>
      <c r="B88" s="217" t="s">
        <v>29</v>
      </c>
      <c r="C88" s="243"/>
      <c r="D88" s="218"/>
      <c r="E88" s="219"/>
      <c r="F88" s="219"/>
      <c r="G88" s="239">
        <f>G8+G17+G19+G30+G33+G59+G80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E88">
        <f>SUMIF(L7:L86,AE87,G7:G86)</f>
        <v>0</v>
      </c>
      <c r="AF88">
        <f>SUMIF(L7:L86,AF87,G7:G86)</f>
        <v>0</v>
      </c>
      <c r="AG88" t="s">
        <v>156</v>
      </c>
    </row>
    <row r="89" spans="1:60" x14ac:dyDescent="0.2">
      <c r="C89" s="244"/>
      <c r="D89" s="10"/>
      <c r="AG89" t="s">
        <v>157</v>
      </c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cwUvAvkteE6O/M+X5QBAyKUPN3g1w3H5NvMFNCwwjClqENxDrE3Ztj+k5uf+c4APCFbZaV9NPUnLWIBHau2Pw==" saltValue="c6JUdYMgozZsIeHON20FsA==" spinCount="100000" sheet="1"/>
  <mergeCells count="12">
    <mergeCell ref="C15:G15"/>
    <mergeCell ref="C22:G22"/>
    <mergeCell ref="C25:G25"/>
    <mergeCell ref="C27:G27"/>
    <mergeCell ref="C29:G29"/>
    <mergeCell ref="C32:G3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03 03_00 Pol</vt:lpstr>
      <vt:lpstr>03 03_01 Pol</vt:lpstr>
      <vt:lpstr>03 03_02 Pol</vt:lpstr>
      <vt:lpstr>03 03_03 Pol</vt:lpstr>
      <vt:lpstr>03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'03 03_00 Pol'!Názvy_tisku</vt:lpstr>
      <vt:lpstr>'03 03_01 Pol'!Názvy_tisku</vt:lpstr>
      <vt:lpstr>'03 03_02 Pol'!Názvy_tisku</vt:lpstr>
      <vt:lpstr>'03 03_03 Pol'!Názvy_tisku</vt:lpstr>
      <vt:lpstr>'03 1 Pol'!Názvy_tisku</vt:lpstr>
      <vt:lpstr>oadresa</vt:lpstr>
      <vt:lpstr>Stavba!Objednatel</vt:lpstr>
      <vt:lpstr>Stavba!Objekt</vt:lpstr>
      <vt:lpstr>'03 03_00 Pol'!Oblast_tisku</vt:lpstr>
      <vt:lpstr>'03 03_01 Pol'!Oblast_tisku</vt:lpstr>
      <vt:lpstr>'03 03_02 Pol'!Oblast_tisku</vt:lpstr>
      <vt:lpstr>'03 03_03 Pol'!Oblast_tisku</vt:lpstr>
      <vt:lpstr>'03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guziu</cp:lastModifiedBy>
  <cp:lastPrinted>2019-03-19T12:27:02Z</cp:lastPrinted>
  <dcterms:created xsi:type="dcterms:W3CDTF">2009-04-08T07:15:50Z</dcterms:created>
  <dcterms:modified xsi:type="dcterms:W3CDTF">2021-09-14T19:13:49Z</dcterms:modified>
</cp:coreProperties>
</file>