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utbr-my.sharepoint.com/personal/188625_vutbr_cz/Documents/_Práce/STAGA/2021/21-030 - Byty Brno střed/21-030.05 - Úvoz 118, byt č. 22/_Rozpočet/"/>
    </mc:Choice>
  </mc:AlternateContent>
  <xr:revisionPtr revIDLastSave="0" documentId="8_{CE1C307F-1A2F-48B7-B72F-BFFEA8DC179F}" xr6:coauthVersionLast="47" xr6:coauthVersionMax="47" xr10:uidLastSave="{00000000-0000-0000-0000-000000000000}"/>
  <bookViews>
    <workbookView xWindow="5520" yWindow="1875" windowWidth="21600" windowHeight="11385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1 - 05 21 - 05.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'21 - 05 21 - 05.1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'21 - 05 21 - 05.1 Pol'!$A$1:$X$434</definedName>
    <definedName name="_xlnm.Print_Area" localSheetId="1">Stavba!$A$1:$J$78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7" i="1" l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G41" i="1"/>
  <c r="F41" i="1"/>
  <c r="H41" i="1" s="1"/>
  <c r="I41" i="1" s="1"/>
  <c r="G40" i="1"/>
  <c r="F40" i="1"/>
  <c r="G39" i="1"/>
  <c r="H39" i="1" s="1"/>
  <c r="H42" i="1" s="1"/>
  <c r="F39" i="1"/>
  <c r="G424" i="12"/>
  <c r="BA419" i="12"/>
  <c r="BA411" i="12"/>
  <c r="BA403" i="12"/>
  <c r="BA402" i="12"/>
  <c r="BA400" i="12"/>
  <c r="BA119" i="12"/>
  <c r="BA102" i="12"/>
  <c r="BA99" i="12"/>
  <c r="BA96" i="12"/>
  <c r="BA58" i="12"/>
  <c r="BA19" i="12"/>
  <c r="BA10" i="12"/>
  <c r="G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8" i="12"/>
  <c r="I18" i="12"/>
  <c r="K18" i="12"/>
  <c r="M18" i="12"/>
  <c r="O18" i="12"/>
  <c r="Q18" i="12"/>
  <c r="V18" i="12"/>
  <c r="G29" i="12"/>
  <c r="I29" i="12"/>
  <c r="K29" i="12"/>
  <c r="M29" i="12"/>
  <c r="O29" i="12"/>
  <c r="Q29" i="12"/>
  <c r="V29" i="12"/>
  <c r="O37" i="12"/>
  <c r="G38" i="12"/>
  <c r="G37" i="12" s="1"/>
  <c r="I38" i="12"/>
  <c r="I37" i="12" s="1"/>
  <c r="K38" i="12"/>
  <c r="K37" i="12" s="1"/>
  <c r="O38" i="12"/>
  <c r="Q38" i="12"/>
  <c r="Q37" i="12" s="1"/>
  <c r="V38" i="12"/>
  <c r="V37" i="12" s="1"/>
  <c r="I45" i="12"/>
  <c r="Q45" i="12"/>
  <c r="V45" i="12"/>
  <c r="G46" i="12"/>
  <c r="G45" i="12" s="1"/>
  <c r="I46" i="12"/>
  <c r="K46" i="12"/>
  <c r="K45" i="12" s="1"/>
  <c r="M46" i="12"/>
  <c r="M45" i="12" s="1"/>
  <c r="O46" i="12"/>
  <c r="O45" i="12" s="1"/>
  <c r="Q46" i="12"/>
  <c r="V46" i="12"/>
  <c r="G56" i="12"/>
  <c r="G57" i="12"/>
  <c r="M57" i="12" s="1"/>
  <c r="M56" i="12" s="1"/>
  <c r="I57" i="12"/>
  <c r="I56" i="12" s="1"/>
  <c r="K57" i="12"/>
  <c r="K56" i="12" s="1"/>
  <c r="O57" i="12"/>
  <c r="O56" i="12" s="1"/>
  <c r="Q57" i="12"/>
  <c r="Q56" i="12" s="1"/>
  <c r="V57" i="12"/>
  <c r="V56" i="12" s="1"/>
  <c r="G68" i="12"/>
  <c r="I68" i="12"/>
  <c r="K68" i="12"/>
  <c r="M68" i="12"/>
  <c r="O68" i="12"/>
  <c r="Q68" i="12"/>
  <c r="V68" i="12"/>
  <c r="G78" i="12"/>
  <c r="I78" i="12"/>
  <c r="K78" i="12"/>
  <c r="M78" i="12"/>
  <c r="O78" i="12"/>
  <c r="Q78" i="12"/>
  <c r="V78" i="12"/>
  <c r="O86" i="12"/>
  <c r="G87" i="12"/>
  <c r="G86" i="12" s="1"/>
  <c r="I87" i="12"/>
  <c r="I86" i="12" s="1"/>
  <c r="K87" i="12"/>
  <c r="K86" i="12" s="1"/>
  <c r="O87" i="12"/>
  <c r="Q87" i="12"/>
  <c r="Q86" i="12" s="1"/>
  <c r="V87" i="12"/>
  <c r="V86" i="12" s="1"/>
  <c r="I92" i="12"/>
  <c r="Q92" i="12"/>
  <c r="V92" i="12"/>
  <c r="G93" i="12"/>
  <c r="G92" i="12" s="1"/>
  <c r="I93" i="12"/>
  <c r="K93" i="12"/>
  <c r="K92" i="12" s="1"/>
  <c r="M93" i="12"/>
  <c r="M92" i="12" s="1"/>
  <c r="O93" i="12"/>
  <c r="O92" i="12" s="1"/>
  <c r="Q93" i="12"/>
  <c r="V93" i="12"/>
  <c r="G94" i="12"/>
  <c r="G95" i="12"/>
  <c r="M95" i="12" s="1"/>
  <c r="M94" i="12" s="1"/>
  <c r="I95" i="12"/>
  <c r="I94" i="12" s="1"/>
  <c r="K95" i="12"/>
  <c r="K94" i="12" s="1"/>
  <c r="O95" i="12"/>
  <c r="O94" i="12" s="1"/>
  <c r="Q95" i="12"/>
  <c r="Q94" i="12" s="1"/>
  <c r="V95" i="12"/>
  <c r="V94" i="12" s="1"/>
  <c r="I97" i="12"/>
  <c r="K97" i="12"/>
  <c r="Q97" i="12"/>
  <c r="G98" i="12"/>
  <c r="G97" i="12" s="1"/>
  <c r="I98" i="12"/>
  <c r="K98" i="12"/>
  <c r="M98" i="12"/>
  <c r="M97" i="12" s="1"/>
  <c r="O98" i="12"/>
  <c r="O97" i="12" s="1"/>
  <c r="Q98" i="12"/>
  <c r="V98" i="12"/>
  <c r="V97" i="12" s="1"/>
  <c r="O100" i="12"/>
  <c r="G101" i="12"/>
  <c r="G100" i="12" s="1"/>
  <c r="I101" i="12"/>
  <c r="I100" i="12" s="1"/>
  <c r="K101" i="12"/>
  <c r="K100" i="12" s="1"/>
  <c r="O101" i="12"/>
  <c r="Q101" i="12"/>
  <c r="Q100" i="12" s="1"/>
  <c r="V101" i="12"/>
  <c r="V100" i="12" s="1"/>
  <c r="I103" i="12"/>
  <c r="V103" i="12"/>
  <c r="G104" i="12"/>
  <c r="G103" i="12" s="1"/>
  <c r="I104" i="12"/>
  <c r="K104" i="12"/>
  <c r="K103" i="12" s="1"/>
  <c r="M104" i="12"/>
  <c r="M103" i="12" s="1"/>
  <c r="O104" i="12"/>
  <c r="O103" i="12" s="1"/>
  <c r="Q104" i="12"/>
  <c r="V104" i="12"/>
  <c r="G108" i="12"/>
  <c r="I108" i="12"/>
  <c r="K108" i="12"/>
  <c r="M108" i="12"/>
  <c r="O108" i="12"/>
  <c r="Q108" i="12"/>
  <c r="Q103" i="12" s="1"/>
  <c r="V108" i="12"/>
  <c r="G112" i="12"/>
  <c r="M112" i="12" s="1"/>
  <c r="I112" i="12"/>
  <c r="K112" i="12"/>
  <c r="O112" i="12"/>
  <c r="Q112" i="12"/>
  <c r="V112" i="12"/>
  <c r="G116" i="12"/>
  <c r="I116" i="12"/>
  <c r="K116" i="12"/>
  <c r="M116" i="12"/>
  <c r="O116" i="12"/>
  <c r="Q116" i="12"/>
  <c r="V116" i="12"/>
  <c r="K117" i="12"/>
  <c r="V117" i="12"/>
  <c r="G118" i="12"/>
  <c r="G117" i="12" s="1"/>
  <c r="I118" i="12"/>
  <c r="I117" i="12" s="1"/>
  <c r="K118" i="12"/>
  <c r="O118" i="12"/>
  <c r="O117" i="12" s="1"/>
  <c r="Q118" i="12"/>
  <c r="Q117" i="12" s="1"/>
  <c r="V118" i="12"/>
  <c r="G126" i="12"/>
  <c r="I126" i="12"/>
  <c r="I125" i="12" s="1"/>
  <c r="K126" i="12"/>
  <c r="K125" i="12" s="1"/>
  <c r="M126" i="12"/>
  <c r="O126" i="12"/>
  <c r="Q126" i="12"/>
  <c r="V126" i="12"/>
  <c r="V125" i="12" s="1"/>
  <c r="G132" i="12"/>
  <c r="I132" i="12"/>
  <c r="K132" i="12"/>
  <c r="M132" i="12"/>
  <c r="O132" i="12"/>
  <c r="O125" i="12" s="1"/>
  <c r="Q132" i="12"/>
  <c r="V132" i="12"/>
  <c r="G136" i="12"/>
  <c r="I136" i="12"/>
  <c r="K136" i="12"/>
  <c r="M136" i="12"/>
  <c r="O136" i="12"/>
  <c r="Q136" i="12"/>
  <c r="V136" i="12"/>
  <c r="G140" i="12"/>
  <c r="M140" i="12" s="1"/>
  <c r="I140" i="12"/>
  <c r="K140" i="12"/>
  <c r="O140" i="12"/>
  <c r="Q140" i="12"/>
  <c r="V140" i="12"/>
  <c r="G145" i="12"/>
  <c r="I145" i="12"/>
  <c r="K145" i="12"/>
  <c r="M145" i="12"/>
  <c r="O145" i="12"/>
  <c r="Q145" i="12"/>
  <c r="Q125" i="12" s="1"/>
  <c r="V145" i="12"/>
  <c r="G149" i="12"/>
  <c r="I149" i="12"/>
  <c r="K149" i="12"/>
  <c r="M149" i="12"/>
  <c r="O149" i="12"/>
  <c r="Q149" i="12"/>
  <c r="V149" i="12"/>
  <c r="G153" i="12"/>
  <c r="M153" i="12" s="1"/>
  <c r="I153" i="12"/>
  <c r="K153" i="12"/>
  <c r="O153" i="12"/>
  <c r="Q153" i="12"/>
  <c r="V153" i="12"/>
  <c r="G158" i="12"/>
  <c r="M158" i="12" s="1"/>
  <c r="I158" i="12"/>
  <c r="K158" i="12"/>
  <c r="O158" i="12"/>
  <c r="Q158" i="12"/>
  <c r="V158" i="12"/>
  <c r="G166" i="12"/>
  <c r="I166" i="12"/>
  <c r="K166" i="12"/>
  <c r="M166" i="12"/>
  <c r="O166" i="12"/>
  <c r="Q166" i="12"/>
  <c r="V166" i="12"/>
  <c r="G172" i="12"/>
  <c r="I172" i="12"/>
  <c r="K172" i="12"/>
  <c r="M172" i="12"/>
  <c r="O172" i="12"/>
  <c r="Q172" i="12"/>
  <c r="V172" i="12"/>
  <c r="G176" i="12"/>
  <c r="I176" i="12"/>
  <c r="K176" i="12"/>
  <c r="M176" i="12"/>
  <c r="O176" i="12"/>
  <c r="Q176" i="12"/>
  <c r="V176" i="12"/>
  <c r="G180" i="12"/>
  <c r="M180" i="12" s="1"/>
  <c r="I180" i="12"/>
  <c r="K180" i="12"/>
  <c r="O180" i="12"/>
  <c r="Q180" i="12"/>
  <c r="V180" i="12"/>
  <c r="G184" i="12"/>
  <c r="I184" i="12"/>
  <c r="K184" i="12"/>
  <c r="M184" i="12"/>
  <c r="O184" i="12"/>
  <c r="Q184" i="12"/>
  <c r="V184" i="12"/>
  <c r="V185" i="12"/>
  <c r="G186" i="12"/>
  <c r="G185" i="12" s="1"/>
  <c r="I186" i="12"/>
  <c r="I185" i="12" s="1"/>
  <c r="K186" i="12"/>
  <c r="O186" i="12"/>
  <c r="O185" i="12" s="1"/>
  <c r="Q186" i="12"/>
  <c r="Q185" i="12" s="1"/>
  <c r="V186" i="12"/>
  <c r="G190" i="12"/>
  <c r="M190" i="12" s="1"/>
  <c r="I190" i="12"/>
  <c r="K190" i="12"/>
  <c r="K185" i="12" s="1"/>
  <c r="O190" i="12"/>
  <c r="Q190" i="12"/>
  <c r="V190" i="12"/>
  <c r="G195" i="12"/>
  <c r="I195" i="12"/>
  <c r="K195" i="12"/>
  <c r="M195" i="12"/>
  <c r="O195" i="12"/>
  <c r="Q195" i="12"/>
  <c r="V195" i="12"/>
  <c r="K196" i="12"/>
  <c r="V196" i="12"/>
  <c r="G197" i="12"/>
  <c r="G196" i="12" s="1"/>
  <c r="I197" i="12"/>
  <c r="I196" i="12" s="1"/>
  <c r="K197" i="12"/>
  <c r="M197" i="12"/>
  <c r="M196" i="12" s="1"/>
  <c r="O197" i="12"/>
  <c r="O196" i="12" s="1"/>
  <c r="Q197" i="12"/>
  <c r="Q196" i="12" s="1"/>
  <c r="V197" i="12"/>
  <c r="G203" i="12"/>
  <c r="I203" i="12"/>
  <c r="K203" i="12"/>
  <c r="K202" i="12" s="1"/>
  <c r="M203" i="12"/>
  <c r="O203" i="12"/>
  <c r="Q203" i="12"/>
  <c r="Q202" i="12" s="1"/>
  <c r="V203" i="12"/>
  <c r="V202" i="12" s="1"/>
  <c r="G207" i="12"/>
  <c r="G202" i="12" s="1"/>
  <c r="I207" i="12"/>
  <c r="K207" i="12"/>
  <c r="M207" i="12"/>
  <c r="O207" i="12"/>
  <c r="Q207" i="12"/>
  <c r="V207" i="12"/>
  <c r="G211" i="12"/>
  <c r="M211" i="12" s="1"/>
  <c r="I211" i="12"/>
  <c r="K211" i="12"/>
  <c r="O211" i="12"/>
  <c r="Q211" i="12"/>
  <c r="V211" i="12"/>
  <c r="G218" i="12"/>
  <c r="M218" i="12" s="1"/>
  <c r="I218" i="12"/>
  <c r="K218" i="12"/>
  <c r="O218" i="12"/>
  <c r="Q218" i="12"/>
  <c r="V218" i="12"/>
  <c r="G225" i="12"/>
  <c r="I225" i="12"/>
  <c r="I202" i="12" s="1"/>
  <c r="K225" i="12"/>
  <c r="M225" i="12"/>
  <c r="O225" i="12"/>
  <c r="Q225" i="12"/>
  <c r="V225" i="12"/>
  <c r="G232" i="12"/>
  <c r="I232" i="12"/>
  <c r="K232" i="12"/>
  <c r="M232" i="12"/>
  <c r="O232" i="12"/>
  <c r="Q232" i="12"/>
  <c r="V232" i="12"/>
  <c r="G241" i="12"/>
  <c r="I241" i="12"/>
  <c r="K241" i="12"/>
  <c r="M241" i="12"/>
  <c r="O241" i="12"/>
  <c r="Q241" i="12"/>
  <c r="V241" i="12"/>
  <c r="G248" i="12"/>
  <c r="M248" i="12" s="1"/>
  <c r="I248" i="12"/>
  <c r="K248" i="12"/>
  <c r="O248" i="12"/>
  <c r="O202" i="12" s="1"/>
  <c r="Q248" i="12"/>
  <c r="V248" i="12"/>
  <c r="G256" i="12"/>
  <c r="I256" i="12"/>
  <c r="K256" i="12"/>
  <c r="M256" i="12"/>
  <c r="O256" i="12"/>
  <c r="Q256" i="12"/>
  <c r="V256" i="12"/>
  <c r="G263" i="12"/>
  <c r="I263" i="12"/>
  <c r="K263" i="12"/>
  <c r="M263" i="12"/>
  <c r="O263" i="12"/>
  <c r="Q263" i="12"/>
  <c r="V263" i="12"/>
  <c r="G271" i="12"/>
  <c r="M271" i="12" s="1"/>
  <c r="I271" i="12"/>
  <c r="K271" i="12"/>
  <c r="O271" i="12"/>
  <c r="Q271" i="12"/>
  <c r="V271" i="12"/>
  <c r="G272" i="12"/>
  <c r="G273" i="12"/>
  <c r="I273" i="12"/>
  <c r="I272" i="12" s="1"/>
  <c r="K273" i="12"/>
  <c r="K272" i="12" s="1"/>
  <c r="M273" i="12"/>
  <c r="O273" i="12"/>
  <c r="Q273" i="12"/>
  <c r="V273" i="12"/>
  <c r="V272" i="12" s="1"/>
  <c r="G281" i="12"/>
  <c r="I281" i="12"/>
  <c r="K281" i="12"/>
  <c r="M281" i="12"/>
  <c r="O281" i="12"/>
  <c r="O272" i="12" s="1"/>
  <c r="Q281" i="12"/>
  <c r="V281" i="12"/>
  <c r="G288" i="12"/>
  <c r="I288" i="12"/>
  <c r="K288" i="12"/>
  <c r="M288" i="12"/>
  <c r="O288" i="12"/>
  <c r="Q288" i="12"/>
  <c r="V288" i="12"/>
  <c r="G296" i="12"/>
  <c r="M296" i="12" s="1"/>
  <c r="I296" i="12"/>
  <c r="K296" i="12"/>
  <c r="O296" i="12"/>
  <c r="Q296" i="12"/>
  <c r="V296" i="12"/>
  <c r="G303" i="12"/>
  <c r="I303" i="12"/>
  <c r="K303" i="12"/>
  <c r="M303" i="12"/>
  <c r="O303" i="12"/>
  <c r="Q303" i="12"/>
  <c r="Q272" i="12" s="1"/>
  <c r="V303" i="12"/>
  <c r="G310" i="12"/>
  <c r="I310" i="12"/>
  <c r="K310" i="12"/>
  <c r="M310" i="12"/>
  <c r="O310" i="12"/>
  <c r="Q310" i="12"/>
  <c r="V310" i="12"/>
  <c r="G317" i="12"/>
  <c r="M317" i="12" s="1"/>
  <c r="I317" i="12"/>
  <c r="K317" i="12"/>
  <c r="O317" i="12"/>
  <c r="Q317" i="12"/>
  <c r="V317" i="12"/>
  <c r="G318" i="12"/>
  <c r="Q318" i="12"/>
  <c r="G319" i="12"/>
  <c r="I319" i="12"/>
  <c r="I318" i="12" s="1"/>
  <c r="K319" i="12"/>
  <c r="K318" i="12" s="1"/>
  <c r="M319" i="12"/>
  <c r="M318" i="12" s="1"/>
  <c r="O319" i="12"/>
  <c r="Q319" i="12"/>
  <c r="V319" i="12"/>
  <c r="V318" i="12" s="1"/>
  <c r="G326" i="12"/>
  <c r="I326" i="12"/>
  <c r="K326" i="12"/>
  <c r="M326" i="12"/>
  <c r="O326" i="12"/>
  <c r="O318" i="12" s="1"/>
  <c r="Q326" i="12"/>
  <c r="V326" i="12"/>
  <c r="G332" i="12"/>
  <c r="I332" i="12"/>
  <c r="K332" i="12"/>
  <c r="M332" i="12"/>
  <c r="O332" i="12"/>
  <c r="Q332" i="12"/>
  <c r="V332" i="12"/>
  <c r="O338" i="12"/>
  <c r="G339" i="12"/>
  <c r="I339" i="12"/>
  <c r="I338" i="12" s="1"/>
  <c r="K339" i="12"/>
  <c r="K338" i="12" s="1"/>
  <c r="M339" i="12"/>
  <c r="O339" i="12"/>
  <c r="Q339" i="12"/>
  <c r="Q338" i="12" s="1"/>
  <c r="V339" i="12"/>
  <c r="V338" i="12" s="1"/>
  <c r="G349" i="12"/>
  <c r="I349" i="12"/>
  <c r="K349" i="12"/>
  <c r="M349" i="12"/>
  <c r="O349" i="12"/>
  <c r="Q349" i="12"/>
  <c r="V349" i="12"/>
  <c r="G354" i="12"/>
  <c r="I354" i="12"/>
  <c r="K354" i="12"/>
  <c r="M354" i="12"/>
  <c r="O354" i="12"/>
  <c r="Q354" i="12"/>
  <c r="V354" i="12"/>
  <c r="G388" i="12"/>
  <c r="M388" i="12" s="1"/>
  <c r="I388" i="12"/>
  <c r="K388" i="12"/>
  <c r="O388" i="12"/>
  <c r="Q388" i="12"/>
  <c r="V388" i="12"/>
  <c r="G393" i="12"/>
  <c r="I393" i="12"/>
  <c r="K393" i="12"/>
  <c r="M393" i="12"/>
  <c r="O393" i="12"/>
  <c r="Q393" i="12"/>
  <c r="V393" i="12"/>
  <c r="K398" i="12"/>
  <c r="V398" i="12"/>
  <c r="G399" i="12"/>
  <c r="G398" i="12" s="1"/>
  <c r="I399" i="12"/>
  <c r="I398" i="12" s="1"/>
  <c r="K399" i="12"/>
  <c r="M399" i="12"/>
  <c r="M398" i="12" s="1"/>
  <c r="O399" i="12"/>
  <c r="O398" i="12" s="1"/>
  <c r="Q399" i="12"/>
  <c r="Q398" i="12" s="1"/>
  <c r="V399" i="12"/>
  <c r="O407" i="12"/>
  <c r="G408" i="12"/>
  <c r="I408" i="12"/>
  <c r="K408" i="12"/>
  <c r="K407" i="12" s="1"/>
  <c r="M408" i="12"/>
  <c r="O408" i="12"/>
  <c r="Q408" i="12"/>
  <c r="Q407" i="12" s="1"/>
  <c r="V408" i="12"/>
  <c r="V407" i="12" s="1"/>
  <c r="G409" i="12"/>
  <c r="I409" i="12"/>
  <c r="K409" i="12"/>
  <c r="M409" i="12"/>
  <c r="O409" i="12"/>
  <c r="Q409" i="12"/>
  <c r="V409" i="12"/>
  <c r="G410" i="12"/>
  <c r="I410" i="12"/>
  <c r="K410" i="12"/>
  <c r="M410" i="12"/>
  <c r="O410" i="12"/>
  <c r="Q410" i="12"/>
  <c r="V410" i="12"/>
  <c r="G412" i="12"/>
  <c r="M412" i="12" s="1"/>
  <c r="I412" i="12"/>
  <c r="K412" i="12"/>
  <c r="O412" i="12"/>
  <c r="Q412" i="12"/>
  <c r="V412" i="12"/>
  <c r="G413" i="12"/>
  <c r="I413" i="12"/>
  <c r="I407" i="12" s="1"/>
  <c r="K413" i="12"/>
  <c r="M413" i="12"/>
  <c r="O413" i="12"/>
  <c r="Q413" i="12"/>
  <c r="V413" i="12"/>
  <c r="G415" i="12"/>
  <c r="I415" i="12"/>
  <c r="K415" i="12"/>
  <c r="M415" i="12"/>
  <c r="O415" i="12"/>
  <c r="Q415" i="12"/>
  <c r="V415" i="12"/>
  <c r="G416" i="12"/>
  <c r="I416" i="12"/>
  <c r="K416" i="12"/>
  <c r="M416" i="12"/>
  <c r="O416" i="12"/>
  <c r="Q416" i="12"/>
  <c r="V416" i="12"/>
  <c r="G417" i="12"/>
  <c r="I417" i="12"/>
  <c r="O417" i="12"/>
  <c r="G418" i="12"/>
  <c r="I418" i="12"/>
  <c r="K418" i="12"/>
  <c r="K417" i="12" s="1"/>
  <c r="M418" i="12"/>
  <c r="M417" i="12" s="1"/>
  <c r="O418" i="12"/>
  <c r="Q418" i="12"/>
  <c r="Q417" i="12" s="1"/>
  <c r="V418" i="12"/>
  <c r="V417" i="12" s="1"/>
  <c r="AE424" i="12"/>
  <c r="AF424" i="12"/>
  <c r="I20" i="1"/>
  <c r="I19" i="1"/>
  <c r="I18" i="1"/>
  <c r="I17" i="1"/>
  <c r="I16" i="1"/>
  <c r="AZ51" i="1"/>
  <c r="AZ49" i="1"/>
  <c r="AZ48" i="1"/>
  <c r="AZ46" i="1"/>
  <c r="AZ45" i="1"/>
  <c r="F42" i="1"/>
  <c r="G42" i="1"/>
  <c r="G25" i="1" s="1"/>
  <c r="A25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I78" i="1" l="1"/>
  <c r="J73" i="1" s="1"/>
  <c r="G26" i="1"/>
  <c r="A26" i="1"/>
  <c r="G28" i="1"/>
  <c r="G23" i="1"/>
  <c r="M272" i="12"/>
  <c r="M338" i="12"/>
  <c r="M202" i="12"/>
  <c r="M407" i="12"/>
  <c r="M125" i="12"/>
  <c r="G125" i="12"/>
  <c r="G338" i="12"/>
  <c r="M186" i="12"/>
  <c r="M185" i="12" s="1"/>
  <c r="M118" i="12"/>
  <c r="M117" i="12" s="1"/>
  <c r="G407" i="12"/>
  <c r="M101" i="12"/>
  <c r="M100" i="12" s="1"/>
  <c r="M87" i="12"/>
  <c r="M86" i="12" s="1"/>
  <c r="M38" i="12"/>
  <c r="M37" i="12" s="1"/>
  <c r="I21" i="1"/>
  <c r="I39" i="1"/>
  <c r="I42" i="1" s="1"/>
  <c r="J39" i="1" s="1"/>
  <c r="J42" i="1" s="1"/>
  <c r="J66" i="1" l="1"/>
  <c r="J57" i="1"/>
  <c r="J61" i="1"/>
  <c r="J68" i="1"/>
  <c r="J59" i="1"/>
  <c r="J65" i="1"/>
  <c r="J62" i="1"/>
  <c r="J75" i="1"/>
  <c r="J58" i="1"/>
  <c r="J69" i="1"/>
  <c r="J60" i="1"/>
  <c r="J74" i="1"/>
  <c r="J77" i="1"/>
  <c r="J63" i="1"/>
  <c r="J76" i="1"/>
  <c r="J64" i="1"/>
  <c r="J70" i="1"/>
  <c r="J71" i="1"/>
  <c r="J72" i="1"/>
  <c r="J67" i="1"/>
  <c r="A23" i="1"/>
  <c r="J41" i="1"/>
  <c r="J40" i="1"/>
  <c r="J78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Mikulik</author>
  </authors>
  <commentList>
    <comment ref="S6" authorId="0" shapeId="0" xr:uid="{31423460-BB6D-499F-934C-6382C4E7A90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8FD9CB-FDC2-4F79-8128-E586929F154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<sst xmlns="http://schemas.openxmlformats.org/spreadsheetml/2006/main" count="1423" uniqueCount="414">
  <si>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</si>
  <si>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</si>
  <si>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</si>
  <si>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</si>
  <si>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</si>
  <si>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</si>
  <si>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</si>
  <si>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</si>
  <si>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</si>
  <si>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</si>
  <si>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</si>
  <si>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</si>
  <si>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</si>
  <si>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</si>
  <si>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</si>
  <si>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</si>
  <si>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</si>
  <si>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</si>
  <si>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</si>
  <si>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</si>
  <si>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</si>
  <si>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</si>
  <si>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</si>
  <si>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</si>
  <si>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</si>
  <si>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</si>
  <si>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</si>
  <si>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</si>
  <si>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</si>
  <si>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</si>
  <si>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</si>
  <si>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</si>
  <si>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</si>
  <si>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</si>
  <si>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</si>
  <si>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</si>
  <si>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</si>
  <si>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</si>
  <si>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</si>
  <si>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</si>
  <si>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</si>
  <si>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</si>
  <si>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</si>
  <si>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21 - 05.1</t>
  </si>
  <si>
    <t>Stavební úpravy</t>
  </si>
  <si>
    <t>21 - 05</t>
  </si>
  <si>
    <t>Úvoz 118, byt č. 22</t>
  </si>
  <si>
    <t>Objekt:</t>
  </si>
  <si>
    <t>Rozpočet:</t>
  </si>
  <si>
    <t>21-030</t>
  </si>
  <si>
    <t>Správa nemovitostí městské části Brno-střed - opravy a údržba bytů</t>
  </si>
  <si>
    <t>Stavba</t>
  </si>
  <si>
    <t>Celkem za stavbu</t>
  </si>
  <si>
    <t>CZK</t>
  </si>
  <si>
    <t>#POPS</t>
  </si>
  <si>
    <t>Popis stavby: 21-030 - Správa nemovitostí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</si>
  <si>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</si>
  <si>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</si>
  <si>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Položky označené D+M (dodávka + montáž) se oceňují včetně přesunu hmot. Ostatní vlastní položky jsou založeny na cenové soustavě RTS.</t>
  </si>
  <si>
    <t>Veškeré prvky a konstrukce se oceňují jako kompletní, včetně detailů, pomocných prací (vysekání drážek, doklínkování, vysekání kapes, lože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</si>
  <si>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</si>
  <si>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Rekapitulace dílů</t>
  </si>
  <si>
    <t>Typ dílu</t>
  </si>
  <si>
    <t>61</t>
  </si>
  <si>
    <t>Úpravy povrchů vnitřní</t>
  </si>
  <si>
    <t>900</t>
  </si>
  <si>
    <t>HZS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</si>
  <si>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</si>
  <si>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</si>
  <si>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</si>
  <si>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</si>
  <si>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</si>
  <si>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</si>
  <si>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</si>
  <si>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</si>
  <si>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</si>
  <si>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</si>
  <si>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</si>
  <si>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</si>
  <si>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</si>
  <si>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</si>
  <si>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</si>
  <si>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</si>
  <si>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735</t>
  </si>
  <si>
    <t>Otopná tělesa</t>
  </si>
  <si>
    <t>766</t>
  </si>
  <si>
    <t>Konstrukce truhlářské</t>
  </si>
  <si>
    <t>767</t>
  </si>
  <si>
    <t>Konstrukce zámečnické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</si>
  <si>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</si>
  <si>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</si>
  <si>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</si>
  <si>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</si>
  <si>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</si>
  <si>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</si>
  <si>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</si>
  <si>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</si>
  <si>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</si>
  <si>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</si>
  <si>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</si>
  <si>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</si>
  <si>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</si>
  <si>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</si>
  <si>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</si>
  <si>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</si>
  <si>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</si>
  <si>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</si>
  <si>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</si>
  <si>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</si>
  <si>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</si>
  <si>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</si>
  <si>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</si>
  <si>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</si>
  <si>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</si>
  <si>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</si>
  <si>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</si>
  <si>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</si>
  <si>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</si>
  <si>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</si>
  <si>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</si>
  <si>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</si>
  <si>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</si>
  <si>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</si>
  <si>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</si>
  <si>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</si>
  <si>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</si>
  <si>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</si>
  <si>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</si>
  <si>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</si>
  <si>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</si>
  <si>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</si>
  <si>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</si>
  <si>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</si>
  <si>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610991111R00</t>
  </si>
  <si>
    <t>Zakrývání výplní vnitřních otvorů</t>
  </si>
  <si>
    <t>m2</t>
  </si>
  <si>
    <t>RTS 21/ II</t>
  </si>
  <si>
    <t>Práce</t>
  </si>
  <si>
    <t>POL1_9</t>
  </si>
  <si>
    <t>fólií Pe 0,05-0,2 mm, které se zřizují před úpravami povrchu, a obalení osazených dveřních zárubní před znečištěním při úpravách povrchu nástřikem plastických maltovin včetně pozdějšího odkrytí</t>
  </si>
  <si>
    <t>POP</t>
  </si>
  <si>
    <t xml:space="preserve">Úvoz 118, byt č. 22 : </t>
  </si>
  <si>
    <t>VV</t>
  </si>
  <si>
    <t>O1 : 1,5*1,5*3</t>
  </si>
  <si>
    <t>Dvs1 : 0,9*2*1</t>
  </si>
  <si>
    <t>Dvn1 : 0,8*2*3*2</t>
  </si>
  <si>
    <t>Dvn2 : 0,6*2*3*2</t>
  </si>
  <si>
    <t>Dvn3 : 0,55*2,3*1*2</t>
  </si>
  <si>
    <t>Mezisoučet</t>
  </si>
  <si>
    <t>612401191RU2</t>
  </si>
  <si>
    <t>Omítka malých ploch vnitřních stěn do 0,09 m2, sádrou po hmoždinkách, skobách, rýhách apod.</t>
  </si>
  <si>
    <t>kus</t>
  </si>
  <si>
    <t>POL1_</t>
  </si>
  <si>
    <t>V položce jsou zakalkulovány náklady na pomocné pracovní lešení o výšce podlahy do 1900 mm a pro zatížení do 1,5 kPa. Položka obsahuje penetraci podkladu a sádrovou omítku tl. 15 mm.</t>
  </si>
  <si>
    <t xml:space="preserve">po hmoždinkách, drážky, rýhy : </t>
  </si>
  <si>
    <t>6.022.01 - PŘEDSÍŇ : 5</t>
  </si>
  <si>
    <t>6.022.02 - KUCHYŇ : 5</t>
  </si>
  <si>
    <t>6.022.03 - POKOJ : 5</t>
  </si>
  <si>
    <t>6.022.04 - POKOJ : 5</t>
  </si>
  <si>
    <t>6.022.05 - KOUPELNA : 5</t>
  </si>
  <si>
    <t>6.022.06 - WC : 5</t>
  </si>
  <si>
    <t>612421637R00</t>
  </si>
  <si>
    <t>Omítka vnitřní zdiva, MVC, štuková položka obsahuje cementový postřik, jádrovou hladkou omítku a finální štuk</t>
  </si>
  <si>
    <t>včetně zapravení ostění, systémových rohových lišt a začišťovacích profilů</t>
  </si>
  <si>
    <t xml:space="preserve">zapravení po vybourané skříni : </t>
  </si>
  <si>
    <t xml:space="preserve">6.022.01 - PŘEDSÍŇ : </t>
  </si>
  <si>
    <t>(0,65+1,45+0,65)*2,5</t>
  </si>
  <si>
    <t>(0,65+1,00+0,65)*2,5</t>
  </si>
  <si>
    <t>900      RT1</t>
  </si>
  <si>
    <t>HZS Práce v tarifní třídě 4</t>
  </si>
  <si>
    <t>h</t>
  </si>
  <si>
    <t>Drobné montáže v rámci bytu a ostatní práce, které nezahrnuty v soupisu</t>
  </si>
  <si>
    <t>např. zrcadla, zásuvky, světla, garnyže, záclony, apod.</t>
  </si>
  <si>
    <t>bourací práce, demontáže : 6</t>
  </si>
  <si>
    <t>montáže : 2</t>
  </si>
  <si>
    <t>941955002R00</t>
  </si>
  <si>
    <t>Lešení lehké pomocné, výška podlahy do 1,9 m</t>
  </si>
  <si>
    <t>6.022.01 - PŘEDSÍŇ : 12,40</t>
  </si>
  <si>
    <t>6.022.02 - KUCHYŇ : 10,30</t>
  </si>
  <si>
    <t>6.022.03 - POKOJ : 16,90</t>
  </si>
  <si>
    <t>6.022.04 - POKOJ : 16,70</t>
  </si>
  <si>
    <t>6.022.05 - KOUPELNA : 2,80</t>
  </si>
  <si>
    <t>6.022.06 - WC : 1,10</t>
  </si>
  <si>
    <t>6.022.07 - LODŽIE : 2,90</t>
  </si>
  <si>
    <t>952901111R00</t>
  </si>
  <si>
    <t>Vyčištění budov o výšce podlaží do 4 m</t>
  </si>
  <si>
    <t>Zametení a umytí podlah, dlažeb, obkladů, chodbách a schodištích, vyčištění a umytí oken, dveří s rámy, zárubněmi, umytí a vyčistění jiných zasklených a natíraných ploch a zařizovacích předmětů před předáním do užívání.</t>
  </si>
  <si>
    <t>952902110R00</t>
  </si>
  <si>
    <t>Čištění zametáním v místnostech a chodbách</t>
  </si>
  <si>
    <t>952901110R00</t>
  </si>
  <si>
    <t>Čištění mytím vnějších ploch oken a dveří</t>
  </si>
  <si>
    <t>968061125R00</t>
  </si>
  <si>
    <t>Vyvěšení dřevěných dveřních křídel pl. do 2 m2</t>
  </si>
  <si>
    <t xml:space="preserve">Údolní 21, byt č.10 : </t>
  </si>
  <si>
    <t>650/1970 : 3</t>
  </si>
  <si>
    <t>800/1970 : 3</t>
  </si>
  <si>
    <t>999281151R00</t>
  </si>
  <si>
    <t>Přesun hmot pro opravy a údržbu</t>
  </si>
  <si>
    <t>t</t>
  </si>
  <si>
    <t>Přesun hmot</t>
  </si>
  <si>
    <t>POL7_</t>
  </si>
  <si>
    <t>721170000x01</t>
  </si>
  <si>
    <t>Příprava pro AP a myčku v kuchyni včetně armatur s ohledem na stáří objektu a stav stávajících rozvodů</t>
  </si>
  <si>
    <t>soubor</t>
  </si>
  <si>
    <t>Vlastní</t>
  </si>
  <si>
    <t>Indiv</t>
  </si>
  <si>
    <t>Kompletní dodávka a montáž včetně uvedení do provozu, prostupů, zaškolení, seřízení, zkoušek dle příslušných ČSN a dalších pomocných prací a zednických přípomocí</t>
  </si>
  <si>
    <t>722131000x01</t>
  </si>
  <si>
    <t>723190000x01</t>
  </si>
  <si>
    <t>Zazátkování plynovodu</t>
  </si>
  <si>
    <t>725820801R00</t>
  </si>
  <si>
    <t>Demontáž baterie nástěnné</t>
  </si>
  <si>
    <t>6.022.02 - KUCHYŇ : 1</t>
  </si>
  <si>
    <t>725310823R00</t>
  </si>
  <si>
    <t>Demontáž dřezů 1dílných v kuchyňské sestavě</t>
  </si>
  <si>
    <t>725610810R00</t>
  </si>
  <si>
    <t>Demontáž plynového sporáku</t>
  </si>
  <si>
    <t>998725104R00</t>
  </si>
  <si>
    <t>Přesun hmot pro zařizovací předměty, výšky do 36 m</t>
  </si>
  <si>
    <t>73500001x01</t>
  </si>
  <si>
    <t>Repase topení a rozvodů - vypuštění a napuštění systému, odvzdušnění  obroušení, nátěr potrubí i topných těles, nové termostatické hlavice</t>
  </si>
  <si>
    <t/>
  </si>
  <si>
    <t>4 ks topných těles</t>
  </si>
  <si>
    <t>1</t>
  </si>
  <si>
    <t>766662811R00</t>
  </si>
  <si>
    <t>Demontáž prahů dveří 1křídlových</t>
  </si>
  <si>
    <t>Dvn1 : 3</t>
  </si>
  <si>
    <t>Dvn2 : 3</t>
  </si>
  <si>
    <t>Dvs1 : 1</t>
  </si>
  <si>
    <t>766812840R00</t>
  </si>
  <si>
    <t>Demontáž kuchyňských linek do 2,1 m</t>
  </si>
  <si>
    <t>766825821R00</t>
  </si>
  <si>
    <t>Demontáž vestavěných skříní 2křídlových</t>
  </si>
  <si>
    <t>6.022.01 - PŘEDSÍŇ : 2</t>
  </si>
  <si>
    <t>766661112R00x</t>
  </si>
  <si>
    <t>Montáž dveří do zárubně,otevíravých 1kř.do 0,8 m upravení stávajcí zárubně dle nových dveří, případné převaření pantů</t>
  </si>
  <si>
    <t>600/1970 : 3</t>
  </si>
  <si>
    <t>611601213Rx</t>
  </si>
  <si>
    <t>Dveře vnitřní plné 1kř. 80x197 cm dveře nutno zaměřit a upravit dle skutečnosti</t>
  </si>
  <si>
    <t>Specifikace</t>
  </si>
  <si>
    <t>POL3_</t>
  </si>
  <si>
    <t>611601211Rx</t>
  </si>
  <si>
    <t>Dveře vnitřní plné 1kř. 60x197 cm dveře nutno zaměřit a upravit dle skutečnosti</t>
  </si>
  <si>
    <t>766670021R00</t>
  </si>
  <si>
    <t>Montáž kliky a štítku</t>
  </si>
  <si>
    <t>54914591R</t>
  </si>
  <si>
    <t>Kliky se štítem dveř.  804  klíč/90 Cr</t>
  </si>
  <si>
    <t>SPCM</t>
  </si>
  <si>
    <t>vhodné pror dveře  tl. 40 - 45 mm</t>
  </si>
  <si>
    <t>stavební kování</t>
  </si>
  <si>
    <t>klika - klika</t>
  </si>
  <si>
    <t>766695212R00</t>
  </si>
  <si>
    <t>Montáž prahů dveří jednokřídlových š. do 10 cm</t>
  </si>
  <si>
    <t>900/1970 : 1</t>
  </si>
  <si>
    <t>61187136R</t>
  </si>
  <si>
    <t>Prah dubový délka 60 cm šířka 10 cm tl. 2 cm</t>
  </si>
  <si>
    <t>61187156R</t>
  </si>
  <si>
    <t>Prah dubový délka 80 cm šířka 10 cm tl. 2 cm</t>
  </si>
  <si>
    <t>61187176R</t>
  </si>
  <si>
    <t>Prah dubový délka 90 cm šířka 10 cm tl. 2 cm</t>
  </si>
  <si>
    <t>998766104R00</t>
  </si>
  <si>
    <t>Přesun hmot pro truhlářské konstr., výšky do 36 m</t>
  </si>
  <si>
    <t>767649195R00</t>
  </si>
  <si>
    <t>Montáž doplňků dveří, bezpečtnostní zámek</t>
  </si>
  <si>
    <t>549146411R</t>
  </si>
  <si>
    <t>Bezpečnostní kování dle stávacích dveří - nutno zaměřit dle skutečnosti klika-madlo nerez mat</t>
  </si>
  <si>
    <t>kování bezpečnostní klika - madlo; povrch nerez-mat; bezpečnostní třída 3</t>
  </si>
  <si>
    <t>998767104R00</t>
  </si>
  <si>
    <t>Přesun hmot pro zámečnické konstr., výšky do 36 m</t>
  </si>
  <si>
    <t>775411810R00</t>
  </si>
  <si>
    <t>Demontáž lišt dřevěných, přibíjených</t>
  </si>
  <si>
    <t>m</t>
  </si>
  <si>
    <t>6.022.03 - POKOJ : 17,30</t>
  </si>
  <si>
    <t>6.022.04 - POKOJ : 18,30</t>
  </si>
  <si>
    <t>776401800RT1</t>
  </si>
  <si>
    <t>Demontáž soklíků nebo lišt, pryžových nebo z PVC odstranění a uložení na hromady</t>
  </si>
  <si>
    <t>6.022.01 - PŘEDSÍŇ : 23,60</t>
  </si>
  <si>
    <t>776511820R00</t>
  </si>
  <si>
    <t>Odstranění PVC a koberců lepených s podložkou</t>
  </si>
  <si>
    <t>776101101R00</t>
  </si>
  <si>
    <t>Vysávání podlah prům.vysavačem pod povlak.podlahy</t>
  </si>
  <si>
    <t>776101121R00</t>
  </si>
  <si>
    <t>Provedení penetrace podkladu pod.povlak.podlahy</t>
  </si>
  <si>
    <t>776101115R00</t>
  </si>
  <si>
    <t>Vyrovnání podkladů samonivelační hmotou</t>
  </si>
  <si>
    <t>23521594.AR</t>
  </si>
  <si>
    <t>Stěrka podlahová samonivelační</t>
  </si>
  <si>
    <t>kg</t>
  </si>
  <si>
    <t xml:space="preserve">spotřeba: 1,6 kg/m2 na 1 mm tloušťky vrstvy : </t>
  </si>
  <si>
    <t xml:space="preserve">-&gt; 1,6*5 : </t>
  </si>
  <si>
    <t>6.022.01 - PŘEDSÍŇ : 1,6*5*12,40</t>
  </si>
  <si>
    <t>6.022.03 - POKOJ : 1,6*5*16,90</t>
  </si>
  <si>
    <t>6.022.04 - POKOJ : 1,6*5*16,70</t>
  </si>
  <si>
    <t>776421100R00</t>
  </si>
  <si>
    <t>Lepení podlahových soklíků z PVC a vinylu</t>
  </si>
  <si>
    <t>28342458R</t>
  </si>
  <si>
    <t xml:space="preserve">Lišta soklová měkké PVC </t>
  </si>
  <si>
    <t>POL3_0</t>
  </si>
  <si>
    <t>Koeficient ztratné: 0,1</t>
  </si>
  <si>
    <t>776521200R00</t>
  </si>
  <si>
    <t xml:space="preserve">Lepení povlakových podlah z dílců PVC a CV (vinyl) </t>
  </si>
  <si>
    <t>284122171R</t>
  </si>
  <si>
    <t>Podlahovina PVC tl. 2,0 mm dle standardu investora</t>
  </si>
  <si>
    <t>998776104R00</t>
  </si>
  <si>
    <t>Přesun hmot pro podlahy povlakové, výšky do 36 m</t>
  </si>
  <si>
    <t>781101210R00</t>
  </si>
  <si>
    <t>Penetrace podkladu pod obklady</t>
  </si>
  <si>
    <t>včetně dodávky materiálu.</t>
  </si>
  <si>
    <t xml:space="preserve">nový obklad v kuchyni : </t>
  </si>
  <si>
    <t>6.022.02 - KUCHYŇ : (3,65)*0,60</t>
  </si>
  <si>
    <t xml:space="preserve">nový obklad na WC : </t>
  </si>
  <si>
    <t>6.022.06 - WC : (4,00)*2,00</t>
  </si>
  <si>
    <t>781475116R00</t>
  </si>
  <si>
    <t>Obklad vnitřní stěn keramický, do tmele</t>
  </si>
  <si>
    <t>597813600R</t>
  </si>
  <si>
    <t xml:space="preserve">Obkládačka dle standardu investora </t>
  </si>
  <si>
    <t>781000000Rx01</t>
  </si>
  <si>
    <t>Lišta ukončovacích k obkladům uzavřená obloučková lišta z PVC</t>
  </si>
  <si>
    <t>6.022.02 - KUCHYŇ : (3,65)</t>
  </si>
  <si>
    <t>6.022.06 - WC : (4,00)</t>
  </si>
  <si>
    <t>781000000Rx02</t>
  </si>
  <si>
    <t>Lišta rohová k obkladům - vnější roh uzavřená obloučková lišta z PVC</t>
  </si>
  <si>
    <t>6.022.02 - KUCHYŇ : 0,60*2</t>
  </si>
  <si>
    <t>6.022.06 - WC : 4*2</t>
  </si>
  <si>
    <t>781000000x03</t>
  </si>
  <si>
    <t>Lišta koutová k obkladům - vnitřní roh obloučková lišta z PVC</t>
  </si>
  <si>
    <t>6.022.02 - KUCHYŇ : 0</t>
  </si>
  <si>
    <t>6.022.06 - WC : 2*2,00</t>
  </si>
  <si>
    <t>998781104R00</t>
  </si>
  <si>
    <t>Přesun hmot pro obklady keramické, výšky do 36 m</t>
  </si>
  <si>
    <t>783225100R00</t>
  </si>
  <si>
    <t>Nátěr syntetický kovových konstrukcí 2x + 1x email</t>
  </si>
  <si>
    <t>včetně pomocného lešení.</t>
  </si>
  <si>
    <t>650/1970 : 3*(2,0*2*0,15+0,65*0,15)</t>
  </si>
  <si>
    <t>800/1970 : 3*(2,0*2*0,15+0,80*0,15)</t>
  </si>
  <si>
    <t>900/1970 : 1*(2,0*2*0,15+0,90*0,15)</t>
  </si>
  <si>
    <t>783601815R00</t>
  </si>
  <si>
    <t>Odstranění nátěrů, truhlářské, oškrábáním</t>
  </si>
  <si>
    <t>Repas dřevěných výrobků, dveří, oken, skříní apod.</t>
  </si>
  <si>
    <t xml:space="preserve">repas vstupních dveří : </t>
  </si>
  <si>
    <t>0,95*2,0*2</t>
  </si>
  <si>
    <t>783624920R00</t>
  </si>
  <si>
    <t>Údržba, nátěr synt. truhl.výr. 2x +1x email +1x tm</t>
  </si>
  <si>
    <t>784011222RT2</t>
  </si>
  <si>
    <t>Zakrytí podlah včetně papírové lepenky</t>
  </si>
  <si>
    <t>784011121R00</t>
  </si>
  <si>
    <t>Broušení štuků a nových omítek</t>
  </si>
  <si>
    <t xml:space="preserve">nové štuky : </t>
  </si>
  <si>
    <t>Odkaz na mn. položky pořadí 3 : 12,62500</t>
  </si>
  <si>
    <t>784011111R00</t>
  </si>
  <si>
    <t>Oprášení/ometení podkladu</t>
  </si>
  <si>
    <t xml:space="preserve">stěny : </t>
  </si>
  <si>
    <t>6.022.01 - PŘEDSÍŇ : (23,60)*2,70</t>
  </si>
  <si>
    <t>6.022.02 - KUCHYŇ : (14,04)*2,70</t>
  </si>
  <si>
    <t>6.022.03 - POKOJ : (17,30)*2,70</t>
  </si>
  <si>
    <t>6.022.04 - POKOJ : (18,30)*2,70</t>
  </si>
  <si>
    <t>6.022.05 - KOUPELNA : (6,70)*2,70</t>
  </si>
  <si>
    <t>6.022.06 - WC : (4,40)*2,70</t>
  </si>
  <si>
    <t>6.022.07 - LODŽIE : (7,90)*2,70</t>
  </si>
  <si>
    <t xml:space="preserve">špalety : </t>
  </si>
  <si>
    <t>O1 : (1,5+1,5*2)*3*0,3</t>
  </si>
  <si>
    <t>Dvs1 : (0,9+2*2)*1*0,1</t>
  </si>
  <si>
    <t>Dvn1 : (0,8+2*2)*3*0,4</t>
  </si>
  <si>
    <t>Dvn2 : (0,6+2*2)*3*0,1</t>
  </si>
  <si>
    <t>Dvn3 : (0,55+2,3*2)*1*0,4</t>
  </si>
  <si>
    <t xml:space="preserve">- otvory : </t>
  </si>
  <si>
    <t>O1 : -1*1,5*1,5*3</t>
  </si>
  <si>
    <t>Dvs1 : -1*0,9*2*1</t>
  </si>
  <si>
    <t>Dvn1 : -1*0,8*2*3*2</t>
  </si>
  <si>
    <t>Dvn2 : -1*0,6*2*3*2</t>
  </si>
  <si>
    <t>Dvn3 : -1*0,55*2,3*1*1</t>
  </si>
  <si>
    <t xml:space="preserve">Stropy : </t>
  </si>
  <si>
    <t>784191201R00</t>
  </si>
  <si>
    <t>Penetrace podkladu hloubková 1x</t>
  </si>
  <si>
    <t>Příprava povrchu Penetrace (napouštění) podkladu disperzní, jednonásobná</t>
  </si>
  <si>
    <t>Odkaz na mn. položky pořadí 59 : 299,27300</t>
  </si>
  <si>
    <t>784114222R00</t>
  </si>
  <si>
    <t>Malba, barva, bez penetrace, 2 x</t>
  </si>
  <si>
    <t>Malby latexové  , barevné (bez ohledu na počet a odstín barev), dvojnásobné</t>
  </si>
  <si>
    <t>210810000x02</t>
  </si>
  <si>
    <t>Kompletní rekonstrukce elektroinstalace, byt 3+1 s ohledem na stáří objektu a stav stávajících rozvodů</t>
  </si>
  <si>
    <t>Odstranění stávajících hliníkových vodičů, světel, vypínačů, zásuvek. Nové rozvody z Cu, nové zásuvky, vypínače, příprava pro přisazená stropní svítidla.</t>
  </si>
  <si>
    <t>Nová svitidla do koupelny, chodby a WC - 3 kusy dle standadu investora. Nový rozvadeč včetně vystrojení a oživení.</t>
  </si>
  <si>
    <t xml:space="preserve">Zahradníkova 15, byt č. 2 : </t>
  </si>
  <si>
    <t>979011211R00</t>
  </si>
  <si>
    <t>Svislá doprava suti a vybour. hmot za 2.NP nošením</t>
  </si>
  <si>
    <t>Přesun suti</t>
  </si>
  <si>
    <t>POL8_</t>
  </si>
  <si>
    <t>979011121R00</t>
  </si>
  <si>
    <t>Příplatek za každé další podlaží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</si>
  <si>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</si>
  <si>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</si>
  <si>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</si>
  <si>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</si>
  <si>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</si>
  <si>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</si>
  <si>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</si>
  <si>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</si>
  <si>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</si>
  <si>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</si>
  <si>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979999999R00</t>
  </si>
  <si>
    <t>Poplatek za skládku 10 % příměsí</t>
  </si>
  <si>
    <t>00523  R</t>
  </si>
  <si>
    <t>Zkoušky a revize</t>
  </si>
  <si>
    <t>Soubor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</si>
  <si>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</si>
  <si>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</si>
  <si>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</si>
  <si>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elektroinstalace, revize plynovodu</t>
  </si>
  <si>
    <t>Zkoušky těsnosti nové kanalizace a vodovodu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</si>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</sst>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2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1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3878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SUMIF(F57:F77,A16,I57:I77)+SUMIF(F57:F77,"PSU",I57:I77)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SUMIF(F57:F77,A17,I57:I77)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SUMIF(F57:F77,A18,I57:I77)</f>
        <v>0</v>
      </c>
      <c r="J18" s="85"/>
    </row>
    <row r="19" spans="1:10" ht="23.25" customHeight="1" x14ac:dyDescent="0.2">
      <c r="A19" s="198" t="s">
        <v>105</v>
      </c>
      <c r="B19" s="38" t="s">
        <v>29</v>
      </c>
      <c r="C19" s="62"/>
      <c r="D19" s="63"/>
      <c r="E19" s="83"/>
      <c r="F19" s="84"/>
      <c r="G19" s="83"/>
      <c r="H19" s="84"/>
      <c r="I19" s="83">
        <f>SUMIF(F57:F77,A19,I57:I77)</f>
        <v>0</v>
      </c>
      <c r="J19" s="85"/>
    </row>
    <row r="20" spans="1:10" ht="23.25" customHeight="1" x14ac:dyDescent="0.2">
      <c r="A20" s="198" t="s">
        <v>104</v>
      </c>
      <c r="B20" s="38" t="s">
        <v>30</v>
      </c>
      <c r="C20" s="62"/>
      <c r="D20" s="63"/>
      <c r="E20" s="83"/>
      <c r="F20" s="84"/>
      <c r="G20" s="83"/>
      <c r="H20" s="84"/>
      <c r="I20" s="83">
        <f>SUMIF(F57:F77,A20,I57:I77)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52" ht="25.5" hidden="1" customHeight="1" x14ac:dyDescent="0.2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52" ht="25.5" hidden="1" customHeight="1" x14ac:dyDescent="0.2">
      <c r="A39" s="137">
        <v>1</v>
      </c>
      <c r="B39" s="147" t="s">
        <v>51</v>
      </c>
      <c r="C39" s="148"/>
      <c r="D39" s="148"/>
      <c r="E39" s="148"/>
      <c r="F39" s="149">
        <f>'21 - 05 21 - 05.1 Pol'!AE424</f>
        <v>0</v>
      </c>
      <c r="G39" s="150">
        <f>'21 - 05 21 - 05.1 Pol'!AF424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52" ht="25.5" hidden="1" customHeight="1" x14ac:dyDescent="0.2">
      <c r="A40" s="137">
        <v>2</v>
      </c>
      <c r="B40" s="153" t="s">
        <v>45</v>
      </c>
      <c r="C40" s="154" t="s">
        <v>46</v>
      </c>
      <c r="D40" s="154"/>
      <c r="E40" s="154"/>
      <c r="F40" s="155">
        <f>'21 - 05 21 - 05.1 Pol'!AE424</f>
        <v>0</v>
      </c>
      <c r="G40" s="156">
        <f>'21 - 05 21 - 05.1 Pol'!AF424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52" ht="25.5" hidden="1" customHeight="1" x14ac:dyDescent="0.2">
      <c r="A41" s="137">
        <v>3</v>
      </c>
      <c r="B41" s="158" t="s">
        <v>43</v>
      </c>
      <c r="C41" s="148" t="s">
        <v>44</v>
      </c>
      <c r="D41" s="148"/>
      <c r="E41" s="148"/>
      <c r="F41" s="159">
        <f>'21 - 05 21 - 05.1 Pol'!AE424</f>
        <v>0</v>
      </c>
      <c r="G41" s="151">
        <f>'21 - 05 21 - 05.1 Pol'!AF424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52" ht="25.5" hidden="1" customHeight="1" x14ac:dyDescent="0.2">
      <c r="A42" s="137"/>
      <c r="B42" s="160" t="s">
        <v>52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4" spans="1:52" x14ac:dyDescent="0.2">
      <c r="A44" t="s">
        <v>54</v>
      </c>
      <c r="B44" t="s">
        <v>55</v>
      </c>
    </row>
    <row r="45" spans="1:52" ht="51" x14ac:dyDescent="0.2">
      <c r="B45" s="177" t="s">
        <v>56</v>
      </c>
      <c r="C45" s="177"/>
      <c r="D45" s="177"/>
      <c r="E45" s="177"/>
      <c r="F45" s="177"/>
      <c r="G45" s="177"/>
      <c r="H45" s="177"/>
      <c r="I45" s="177"/>
      <c r="J45" s="177"/>
      <c r="AZ45" s="176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38.25" x14ac:dyDescent="0.2">
      <c r="B46" s="177" t="s">
        <v>57</v>
      </c>
      <c r="C46" s="177"/>
      <c r="D46" s="177"/>
      <c r="E46" s="177"/>
      <c r="F46" s="177"/>
      <c r="G46" s="177"/>
      <c r="H46" s="177"/>
      <c r="I46" s="177"/>
      <c r="J46" s="177"/>
      <c r="AZ46" s="176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25.5" x14ac:dyDescent="0.2">
      <c r="B48" s="177" t="s">
        <v>58</v>
      </c>
      <c r="C48" s="177"/>
      <c r="D48" s="177"/>
      <c r="E48" s="177"/>
      <c r="F48" s="177"/>
      <c r="G48" s="177"/>
      <c r="H48" s="177"/>
      <c r="I48" s="177"/>
      <c r="J48" s="177"/>
      <c r="AZ48" s="176" t="str">
        <f>B48</f>
        <v>Položky označené D+M (dodávka + montáž) se oceňují včetně přesunu hmot. Ostatní vlastní položky jsou založeny na cenové soustavě RTS.</v>
      </c>
    </row>
    <row r="49" spans="1:52" ht="25.5" x14ac:dyDescent="0.2">
      <c r="B49" s="177" t="s">
        <v>59</v>
      </c>
      <c r="C49" s="177"/>
      <c r="D49" s="177"/>
      <c r="E49" s="177"/>
      <c r="F49" s="177"/>
      <c r="G49" s="177"/>
      <c r="H49" s="177"/>
      <c r="I49" s="177"/>
      <c r="J49" s="177"/>
      <c r="AZ49" s="176" t="str">
        <f>B49</f>
        <v>Veškeré prvky a konstrukce se oceňují jako kompletní, včetně detailů, pomocných prací (vysekání drážek, doklínkování, vysekání kapes, lože apod.).</v>
      </c>
    </row>
    <row r="51" spans="1:52" ht="38.25" x14ac:dyDescent="0.2">
      <c r="B51" s="177" t="s">
        <v>60</v>
      </c>
      <c r="C51" s="177"/>
      <c r="D51" s="177"/>
      <c r="E51" s="177"/>
      <c r="F51" s="177"/>
      <c r="G51" s="177"/>
      <c r="H51" s="177"/>
      <c r="I51" s="177"/>
      <c r="J51" s="177"/>
      <c r="AZ51" s="176" t="str">
        <f>B51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4" spans="1:52" ht="15.75" x14ac:dyDescent="0.25">
      <c r="B54" s="178" t="s">
        <v>61</v>
      </c>
    </row>
    <row r="56" spans="1:52" ht="25.5" customHeight="1" x14ac:dyDescent="0.2">
      <c r="A56" s="180"/>
      <c r="B56" s="183" t="s">
        <v>18</v>
      </c>
      <c r="C56" s="183" t="s">
        <v>6</v>
      </c>
      <c r="D56" s="184"/>
      <c r="E56" s="184"/>
      <c r="F56" s="185" t="s">
        <v>62</v>
      </c>
      <c r="G56" s="185"/>
      <c r="H56" s="185"/>
      <c r="I56" s="185" t="s">
        <v>31</v>
      </c>
      <c r="J56" s="185" t="s">
        <v>0</v>
      </c>
    </row>
    <row r="57" spans="1:52" ht="36.75" customHeight="1" x14ac:dyDescent="0.2">
      <c r="A57" s="181"/>
      <c r="B57" s="186" t="s">
        <v>63</v>
      </c>
      <c r="C57" s="187" t="s">
        <v>64</v>
      </c>
      <c r="D57" s="188"/>
      <c r="E57" s="188"/>
      <c r="F57" s="194" t="s">
        <v>26</v>
      </c>
      <c r="G57" s="195"/>
      <c r="H57" s="195"/>
      <c r="I57" s="195">
        <f>'21 - 05 21 - 05.1 Pol'!G8</f>
        <v>0</v>
      </c>
      <c r="J57" s="192" t="str">
        <f>IF(I78=0,"",I57/I78*100)</f>
        <v/>
      </c>
    </row>
    <row r="58" spans="1:52" ht="36.75" customHeight="1" x14ac:dyDescent="0.2">
      <c r="A58" s="181"/>
      <c r="B58" s="186" t="s">
        <v>65</v>
      </c>
      <c r="C58" s="187" t="s">
        <v>66</v>
      </c>
      <c r="D58" s="188"/>
      <c r="E58" s="188"/>
      <c r="F58" s="194" t="s">
        <v>26</v>
      </c>
      <c r="G58" s="195"/>
      <c r="H58" s="195"/>
      <c r="I58" s="195">
        <f>'21 - 05 21 - 05.1 Pol'!G37</f>
        <v>0</v>
      </c>
      <c r="J58" s="192" t="str">
        <f>IF(I78=0,"",I58/I78*100)</f>
        <v/>
      </c>
    </row>
    <row r="59" spans="1:52" ht="36.75" customHeight="1" x14ac:dyDescent="0.2">
      <c r="A59" s="181"/>
      <c r="B59" s="186" t="s">
        <v>67</v>
      </c>
      <c r="C59" s="187" t="s">
        <v>68</v>
      </c>
      <c r="D59" s="188"/>
      <c r="E59" s="188"/>
      <c r="F59" s="194" t="s">
        <v>26</v>
      </c>
      <c r="G59" s="195"/>
      <c r="H59" s="195"/>
      <c r="I59" s="195">
        <f>'21 - 05 21 - 05.1 Pol'!G45</f>
        <v>0</v>
      </c>
      <c r="J59" s="192" t="str">
        <f>IF(I78=0,"",I59/I78*100)</f>
        <v/>
      </c>
    </row>
    <row r="60" spans="1:52" ht="36.75" customHeight="1" x14ac:dyDescent="0.2">
      <c r="A60" s="181"/>
      <c r="B60" s="186" t="s">
        <v>69</v>
      </c>
      <c r="C60" s="187" t="s">
        <v>70</v>
      </c>
      <c r="D60" s="188"/>
      <c r="E60" s="188"/>
      <c r="F60" s="194" t="s">
        <v>26</v>
      </c>
      <c r="G60" s="195"/>
      <c r="H60" s="195"/>
      <c r="I60" s="195">
        <f>'21 - 05 21 - 05.1 Pol'!G56</f>
        <v>0</v>
      </c>
      <c r="J60" s="192" t="str">
        <f>IF(I78=0,"",I60/I78*100)</f>
        <v/>
      </c>
    </row>
    <row r="61" spans="1:52" ht="36.75" customHeight="1" x14ac:dyDescent="0.2">
      <c r="A61" s="181"/>
      <c r="B61" s="186" t="s">
        <v>71</v>
      </c>
      <c r="C61" s="187" t="s">
        <v>72</v>
      </c>
      <c r="D61" s="188"/>
      <c r="E61" s="188"/>
      <c r="F61" s="194" t="s">
        <v>26</v>
      </c>
      <c r="G61" s="195"/>
      <c r="H61" s="195"/>
      <c r="I61" s="195">
        <f>'21 - 05 21 - 05.1 Pol'!G86</f>
        <v>0</v>
      </c>
      <c r="J61" s="192" t="str">
        <f>IF(I78=0,"",I61/I78*100)</f>
        <v/>
      </c>
    </row>
    <row r="62" spans="1:52" ht="36.75" customHeight="1" x14ac:dyDescent="0.2">
      <c r="A62" s="181"/>
      <c r="B62" s="186" t="s">
        <v>73</v>
      </c>
      <c r="C62" s="187" t="s">
        <v>74</v>
      </c>
      <c r="D62" s="188"/>
      <c r="E62" s="188"/>
      <c r="F62" s="194" t="s">
        <v>26</v>
      </c>
      <c r="G62" s="195"/>
      <c r="H62" s="195"/>
      <c r="I62" s="195">
        <f>'21 - 05 21 - 05.1 Pol'!G92</f>
        <v>0</v>
      </c>
      <c r="J62" s="192" t="str">
        <f>IF(I78=0,"",I62/I78*100)</f>
        <v/>
      </c>
    </row>
    <row r="63" spans="1:52" ht="36.75" customHeight="1" x14ac:dyDescent="0.2">
      <c r="A63" s="181"/>
      <c r="B63" s="186" t="s">
        <v>75</v>
      </c>
      <c r="C63" s="187" t="s">
        <v>76</v>
      </c>
      <c r="D63" s="188"/>
      <c r="E63" s="188"/>
      <c r="F63" s="194" t="s">
        <v>27</v>
      </c>
      <c r="G63" s="195"/>
      <c r="H63" s="195"/>
      <c r="I63" s="195">
        <f>'21 - 05 21 - 05.1 Pol'!G94</f>
        <v>0</v>
      </c>
      <c r="J63" s="192" t="str">
        <f>IF(I78=0,"",I63/I78*100)</f>
        <v/>
      </c>
    </row>
    <row r="64" spans="1:52" ht="36.75" customHeight="1" x14ac:dyDescent="0.2">
      <c r="A64" s="181"/>
      <c r="B64" s="186" t="s">
        <v>77</v>
      </c>
      <c r="C64" s="187" t="s">
        <v>78</v>
      </c>
      <c r="D64" s="188"/>
      <c r="E64" s="188"/>
      <c r="F64" s="194" t="s">
        <v>27</v>
      </c>
      <c r="G64" s="195"/>
      <c r="H64" s="195"/>
      <c r="I64" s="195">
        <f>'21 - 05 21 - 05.1 Pol'!G97</f>
        <v>0</v>
      </c>
      <c r="J64" s="192" t="str">
        <f>IF(I78=0,"",I64/I78*100)</f>
        <v/>
      </c>
    </row>
    <row r="65" spans="1:10" ht="36.75" customHeight="1" x14ac:dyDescent="0.2">
      <c r="A65" s="181"/>
      <c r="B65" s="186" t="s">
        <v>79</v>
      </c>
      <c r="C65" s="187" t="s">
        <v>80</v>
      </c>
      <c r="D65" s="188"/>
      <c r="E65" s="188"/>
      <c r="F65" s="194" t="s">
        <v>27</v>
      </c>
      <c r="G65" s="195"/>
      <c r="H65" s="195"/>
      <c r="I65" s="195">
        <f>'21 - 05 21 - 05.1 Pol'!G100</f>
        <v>0</v>
      </c>
      <c r="J65" s="192" t="str">
        <f>IF(I78=0,"",I65/I78*100)</f>
        <v/>
      </c>
    </row>
    <row r="66" spans="1:10" ht="36.75" customHeight="1" x14ac:dyDescent="0.2">
      <c r="A66" s="181"/>
      <c r="B66" s="186" t="s">
        <v>81</v>
      </c>
      <c r="C66" s="187" t="s">
        <v>82</v>
      </c>
      <c r="D66" s="188"/>
      <c r="E66" s="188"/>
      <c r="F66" s="194" t="s">
        <v>27</v>
      </c>
      <c r="G66" s="195"/>
      <c r="H66" s="195"/>
      <c r="I66" s="195">
        <f>'21 - 05 21 - 05.1 Pol'!G103</f>
        <v>0</v>
      </c>
      <c r="J66" s="192" t="str">
        <f>IF(I78=0,"",I66/I78*100)</f>
        <v/>
      </c>
    </row>
    <row r="67" spans="1:10" ht="36.75" customHeight="1" x14ac:dyDescent="0.2">
      <c r="A67" s="181"/>
      <c r="B67" s="186" t="s">
        <v>83</v>
      </c>
      <c r="C67" s="187" t="s">
        <v>84</v>
      </c>
      <c r="D67" s="188"/>
      <c r="E67" s="188"/>
      <c r="F67" s="194" t="s">
        <v>27</v>
      </c>
      <c r="G67" s="195"/>
      <c r="H67" s="195"/>
      <c r="I67" s="195">
        <f>'21 - 05 21 - 05.1 Pol'!G117</f>
        <v>0</v>
      </c>
      <c r="J67" s="192" t="str">
        <f>IF(I78=0,"",I67/I78*100)</f>
        <v/>
      </c>
    </row>
    <row r="68" spans="1:10" ht="36.75" customHeight="1" x14ac:dyDescent="0.2">
      <c r="A68" s="181"/>
      <c r="B68" s="186" t="s">
        <v>85</v>
      </c>
      <c r="C68" s="187" t="s">
        <v>86</v>
      </c>
      <c r="D68" s="188"/>
      <c r="E68" s="188"/>
      <c r="F68" s="194" t="s">
        <v>27</v>
      </c>
      <c r="G68" s="195"/>
      <c r="H68" s="195"/>
      <c r="I68" s="195">
        <f>'21 - 05 21 - 05.1 Pol'!G125</f>
        <v>0</v>
      </c>
      <c r="J68" s="192" t="str">
        <f>IF(I78=0,"",I68/I78*100)</f>
        <v/>
      </c>
    </row>
    <row r="69" spans="1:10" ht="36.75" customHeight="1" x14ac:dyDescent="0.2">
      <c r="A69" s="181"/>
      <c r="B69" s="186" t="s">
        <v>87</v>
      </c>
      <c r="C69" s="187" t="s">
        <v>88</v>
      </c>
      <c r="D69" s="188"/>
      <c r="E69" s="188"/>
      <c r="F69" s="194" t="s">
        <v>27</v>
      </c>
      <c r="G69" s="195"/>
      <c r="H69" s="195"/>
      <c r="I69" s="195">
        <f>'21 - 05 21 - 05.1 Pol'!G185</f>
        <v>0</v>
      </c>
      <c r="J69" s="192" t="str">
        <f>IF(I78=0,"",I69/I78*100)</f>
        <v/>
      </c>
    </row>
    <row r="70" spans="1:10" ht="36.75" customHeight="1" x14ac:dyDescent="0.2">
      <c r="A70" s="181"/>
      <c r="B70" s="186" t="s">
        <v>89</v>
      </c>
      <c r="C70" s="187" t="s">
        <v>90</v>
      </c>
      <c r="D70" s="188"/>
      <c r="E70" s="188"/>
      <c r="F70" s="194" t="s">
        <v>27</v>
      </c>
      <c r="G70" s="195"/>
      <c r="H70" s="195"/>
      <c r="I70" s="195">
        <f>'21 - 05 21 - 05.1 Pol'!G196</f>
        <v>0</v>
      </c>
      <c r="J70" s="192" t="str">
        <f>IF(I78=0,"",I70/I78*100)</f>
        <v/>
      </c>
    </row>
    <row r="71" spans="1:10" ht="36.75" customHeight="1" x14ac:dyDescent="0.2">
      <c r="A71" s="181"/>
      <c r="B71" s="186" t="s">
        <v>91</v>
      </c>
      <c r="C71" s="187" t="s">
        <v>92</v>
      </c>
      <c r="D71" s="188"/>
      <c r="E71" s="188"/>
      <c r="F71" s="194" t="s">
        <v>27</v>
      </c>
      <c r="G71" s="195"/>
      <c r="H71" s="195"/>
      <c r="I71" s="195">
        <f>'21 - 05 21 - 05.1 Pol'!G202</f>
        <v>0</v>
      </c>
      <c r="J71" s="192" t="str">
        <f>IF(I78=0,"",I71/I78*100)</f>
        <v/>
      </c>
    </row>
    <row r="72" spans="1:10" ht="36.75" customHeight="1" x14ac:dyDescent="0.2">
      <c r="A72" s="181"/>
      <c r="B72" s="186" t="s">
        <v>93</v>
      </c>
      <c r="C72" s="187" t="s">
        <v>94</v>
      </c>
      <c r="D72" s="188"/>
      <c r="E72" s="188"/>
      <c r="F72" s="194" t="s">
        <v>27</v>
      </c>
      <c r="G72" s="195"/>
      <c r="H72" s="195"/>
      <c r="I72" s="195">
        <f>'21 - 05 21 - 05.1 Pol'!G272</f>
        <v>0</v>
      </c>
      <c r="J72" s="192" t="str">
        <f>IF(I78=0,"",I72/I78*100)</f>
        <v/>
      </c>
    </row>
    <row r="73" spans="1:10" ht="36.75" customHeight="1" x14ac:dyDescent="0.2">
      <c r="A73" s="181"/>
      <c r="B73" s="186" t="s">
        <v>95</v>
      </c>
      <c r="C73" s="187" t="s">
        <v>96</v>
      </c>
      <c r="D73" s="188"/>
      <c r="E73" s="188"/>
      <c r="F73" s="194" t="s">
        <v>27</v>
      </c>
      <c r="G73" s="195"/>
      <c r="H73" s="195"/>
      <c r="I73" s="195">
        <f>'21 - 05 21 - 05.1 Pol'!G318</f>
        <v>0</v>
      </c>
      <c r="J73" s="192" t="str">
        <f>IF(I78=0,"",I73/I78*100)</f>
        <v/>
      </c>
    </row>
    <row r="74" spans="1:10" ht="36.75" customHeight="1" x14ac:dyDescent="0.2">
      <c r="A74" s="181"/>
      <c r="B74" s="186" t="s">
        <v>97</v>
      </c>
      <c r="C74" s="187" t="s">
        <v>98</v>
      </c>
      <c r="D74" s="188"/>
      <c r="E74" s="188"/>
      <c r="F74" s="194" t="s">
        <v>27</v>
      </c>
      <c r="G74" s="195"/>
      <c r="H74" s="195"/>
      <c r="I74" s="195">
        <f>'21 - 05 21 - 05.1 Pol'!G338</f>
        <v>0</v>
      </c>
      <c r="J74" s="192" t="str">
        <f>IF(I78=0,"",I74/I78*100)</f>
        <v/>
      </c>
    </row>
    <row r="75" spans="1:10" ht="36.75" customHeight="1" x14ac:dyDescent="0.2">
      <c r="A75" s="181"/>
      <c r="B75" s="186" t="s">
        <v>99</v>
      </c>
      <c r="C75" s="187" t="s">
        <v>100</v>
      </c>
      <c r="D75" s="188"/>
      <c r="E75" s="188"/>
      <c r="F75" s="194" t="s">
        <v>28</v>
      </c>
      <c r="G75" s="195"/>
      <c r="H75" s="195"/>
      <c r="I75" s="195">
        <f>'21 - 05 21 - 05.1 Pol'!G398</f>
        <v>0</v>
      </c>
      <c r="J75" s="192" t="str">
        <f>IF(I78=0,"",I75/I78*100)</f>
        <v/>
      </c>
    </row>
    <row r="76" spans="1:10" ht="36.75" customHeight="1" x14ac:dyDescent="0.2">
      <c r="A76" s="181"/>
      <c r="B76" s="186" t="s">
        <v>101</v>
      </c>
      <c r="C76" s="187" t="s">
        <v>102</v>
      </c>
      <c r="D76" s="188"/>
      <c r="E76" s="188"/>
      <c r="F76" s="194" t="s">
        <v>103</v>
      </c>
      <c r="G76" s="195"/>
      <c r="H76" s="195"/>
      <c r="I76" s="195">
        <f>'21 - 05 21 - 05.1 Pol'!G407</f>
        <v>0</v>
      </c>
      <c r="J76" s="192" t="str">
        <f>IF(I78=0,"",I76/I78*100)</f>
        <v/>
      </c>
    </row>
    <row r="77" spans="1:10" ht="36.75" customHeight="1" x14ac:dyDescent="0.2">
      <c r="A77" s="181"/>
      <c r="B77" s="186" t="s">
        <v>104</v>
      </c>
      <c r="C77" s="187" t="s">
        <v>30</v>
      </c>
      <c r="D77" s="188"/>
      <c r="E77" s="188"/>
      <c r="F77" s="194" t="s">
        <v>104</v>
      </c>
      <c r="G77" s="195"/>
      <c r="H77" s="195"/>
      <c r="I77" s="195">
        <f>'21 - 05 21 - 05.1 Pol'!G417</f>
        <v>0</v>
      </c>
      <c r="J77" s="192" t="str">
        <f>IF(I78=0,"",I77/I78*100)</f>
        <v/>
      </c>
    </row>
    <row r="78" spans="1:10" ht="25.5" customHeight="1" x14ac:dyDescent="0.2">
      <c r="A78" s="182"/>
      <c r="B78" s="189" t="s">
        <v>1</v>
      </c>
      <c r="C78" s="190"/>
      <c r="D78" s="191"/>
      <c r="E78" s="191"/>
      <c r="F78" s="196"/>
      <c r="G78" s="197"/>
      <c r="H78" s="197"/>
      <c r="I78" s="197">
        <f>SUM(I57:I77)</f>
        <v>0</v>
      </c>
      <c r="J78" s="193">
        <f>SUM(J57:J77)</f>
        <v>0</v>
      </c>
    </row>
    <row r="79" spans="1:10" x14ac:dyDescent="0.2">
      <c r="F79" s="135"/>
      <c r="G79" s="135"/>
      <c r="H79" s="135"/>
      <c r="I79" s="135"/>
      <c r="J79" s="136"/>
    </row>
    <row r="80" spans="1:10" x14ac:dyDescent="0.2">
      <c r="F80" s="135"/>
      <c r="G80" s="135"/>
      <c r="H80" s="135"/>
      <c r="I80" s="135"/>
      <c r="J80" s="136"/>
    </row>
    <row r="81" spans="6:10" x14ac:dyDescent="0.2">
      <c r="F81" s="135"/>
      <c r="G81" s="135"/>
      <c r="H81" s="135"/>
      <c r="I81" s="135"/>
      <c r="J81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B46:J46"/>
    <mergeCell ref="B48:J48"/>
    <mergeCell ref="B49:J49"/>
    <mergeCell ref="B51:J51"/>
    <mergeCell ref="C57:E57"/>
    <mergeCell ref="C39:E39"/>
    <mergeCell ref="C40:E40"/>
    <mergeCell ref="C41:E41"/>
    <mergeCell ref="B42:E42"/>
    <mergeCell ref="B45:J4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03D3-1690-4743-AA1F-B9AC0E2EDE0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38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106</v>
      </c>
    </row>
    <row r="2" spans="1:60" ht="24.95" customHeight="1" x14ac:dyDescent="0.2">
      <c r="A2" s="200" t="s">
        <v>8</v>
      </c>
      <c r="B2" s="49" t="s">
        <v>49</v>
      </c>
      <c r="C2" s="203" t="s">
        <v>50</v>
      </c>
      <c r="D2" s="201"/>
      <c r="E2" s="201"/>
      <c r="F2" s="201"/>
      <c r="G2" s="202"/>
      <c r="AG2" t="s">
        <v>107</v>
      </c>
    </row>
    <row r="3" spans="1:60" ht="24.95" customHeight="1" x14ac:dyDescent="0.2">
      <c r="A3" s="200" t="s">
        <v>9</v>
      </c>
      <c r="B3" s="49" t="s">
        <v>45</v>
      </c>
      <c r="C3" s="203" t="s">
        <v>46</v>
      </c>
      <c r="D3" s="201"/>
      <c r="E3" s="201"/>
      <c r="F3" s="201"/>
      <c r="G3" s="202"/>
      <c r="AC3" s="179" t="s">
        <v>107</v>
      </c>
      <c r="AG3" t="s">
        <v>108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109</v>
      </c>
    </row>
    <row r="5" spans="1:60" x14ac:dyDescent="0.2">
      <c r="D5" s="10"/>
    </row>
    <row r="6" spans="1:60" ht="38.25" x14ac:dyDescent="0.2">
      <c r="A6" s="210" t="s">
        <v>110</v>
      </c>
      <c r="B6" s="212" t="s">
        <v>111</v>
      </c>
      <c r="C6" s="212" t="s">
        <v>112</v>
      </c>
      <c r="D6" s="211" t="s">
        <v>113</v>
      </c>
      <c r="E6" s="210" t="s">
        <v>114</v>
      </c>
      <c r="F6" s="209" t="s">
        <v>115</v>
      </c>
      <c r="G6" s="210" t="s">
        <v>31</v>
      </c>
      <c r="H6" s="213" t="s">
        <v>32</v>
      </c>
      <c r="I6" s="213" t="s">
        <v>116</v>
      </c>
      <c r="J6" s="213" t="s">
        <v>33</v>
      </c>
      <c r="K6" s="213" t="s">
        <v>117</v>
      </c>
      <c r="L6" s="213" t="s">
        <v>118</v>
      </c>
      <c r="M6" s="213" t="s">
        <v>119</v>
      </c>
      <c r="N6" s="213" t="s">
        <v>120</v>
      </c>
      <c r="O6" s="213" t="s">
        <v>121</v>
      </c>
      <c r="P6" s="213" t="s">
        <v>122</v>
      </c>
      <c r="Q6" s="213" t="s">
        <v>123</v>
      </c>
      <c r="R6" s="213" t="s">
        <v>124</v>
      </c>
      <c r="S6" s="213" t="s">
        <v>125</v>
      </c>
      <c r="T6" s="213" t="s">
        <v>126</v>
      </c>
      <c r="U6" s="213" t="s">
        <v>127</v>
      </c>
      <c r="V6" s="213" t="s">
        <v>128</v>
      </c>
      <c r="W6" s="213" t="s">
        <v>129</v>
      </c>
      <c r="X6" s="213" t="s">
        <v>130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">
      <c r="A8" s="244" t="s">
        <v>131</v>
      </c>
      <c r="B8" s="245" t="s">
        <v>63</v>
      </c>
      <c r="C8" s="268" t="s">
        <v>64</v>
      </c>
      <c r="D8" s="246"/>
      <c r="E8" s="247"/>
      <c r="F8" s="248"/>
      <c r="G8" s="248">
        <f>SUMIF(AG9:AG36,"&lt;&gt;NOR",G9:G36)</f>
        <v>0</v>
      </c>
      <c r="H8" s="248"/>
      <c r="I8" s="248">
        <f>SUM(I9:I36)</f>
        <v>0</v>
      </c>
      <c r="J8" s="248"/>
      <c r="K8" s="248">
        <f>SUM(K9:K36)</f>
        <v>0</v>
      </c>
      <c r="L8" s="248"/>
      <c r="M8" s="248">
        <f>SUM(M9:M36)</f>
        <v>0</v>
      </c>
      <c r="N8" s="248"/>
      <c r="O8" s="248">
        <f>SUM(O9:O36)</f>
        <v>0.66999999999999993</v>
      </c>
      <c r="P8" s="248"/>
      <c r="Q8" s="248">
        <f>SUM(Q9:Q36)</f>
        <v>0</v>
      </c>
      <c r="R8" s="248"/>
      <c r="S8" s="248"/>
      <c r="T8" s="249"/>
      <c r="U8" s="243"/>
      <c r="V8" s="243">
        <f>SUM(V9:V36)</f>
        <v>17.13</v>
      </c>
      <c r="W8" s="243"/>
      <c r="X8" s="243"/>
      <c r="AG8" t="s">
        <v>132</v>
      </c>
    </row>
    <row r="9" spans="1:60" outlineLevel="1" x14ac:dyDescent="0.2">
      <c r="A9" s="250">
        <v>1</v>
      </c>
      <c r="B9" s="251" t="s">
        <v>133</v>
      </c>
      <c r="C9" s="269" t="s">
        <v>134</v>
      </c>
      <c r="D9" s="252" t="s">
        <v>135</v>
      </c>
      <c r="E9" s="253">
        <v>27.88</v>
      </c>
      <c r="F9" s="254"/>
      <c r="G9" s="255">
        <f>ROUND(E9*F9,2)</f>
        <v>0</v>
      </c>
      <c r="H9" s="254"/>
      <c r="I9" s="255">
        <f>ROUND(E9*H9,2)</f>
        <v>0</v>
      </c>
      <c r="J9" s="254"/>
      <c r="K9" s="255">
        <f>ROUND(E9*J9,2)</f>
        <v>0</v>
      </c>
      <c r="L9" s="255">
        <v>15</v>
      </c>
      <c r="M9" s="255">
        <f>G9*(1+L9/100)</f>
        <v>0</v>
      </c>
      <c r="N9" s="255">
        <v>4.0000000000000003E-5</v>
      </c>
      <c r="O9" s="255">
        <f>ROUND(E9*N9,2)</f>
        <v>0</v>
      </c>
      <c r="P9" s="255">
        <v>0</v>
      </c>
      <c r="Q9" s="255">
        <f>ROUND(E9*P9,2)</f>
        <v>0</v>
      </c>
      <c r="R9" s="255"/>
      <c r="S9" s="255" t="s">
        <v>136</v>
      </c>
      <c r="T9" s="256" t="s">
        <v>136</v>
      </c>
      <c r="U9" s="233">
        <v>7.8E-2</v>
      </c>
      <c r="V9" s="233">
        <f>ROUND(E9*U9,2)</f>
        <v>2.17</v>
      </c>
      <c r="W9" s="233"/>
      <c r="X9" s="233" t="s">
        <v>137</v>
      </c>
      <c r="Y9" s="214"/>
      <c r="Z9" s="214"/>
      <c r="AA9" s="214"/>
      <c r="AB9" s="214"/>
      <c r="AC9" s="214"/>
      <c r="AD9" s="214"/>
      <c r="AE9" s="214"/>
      <c r="AF9" s="214"/>
      <c r="AG9" s="214" t="s">
        <v>138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2.5" outlineLevel="1" x14ac:dyDescent="0.2">
      <c r="A10" s="231"/>
      <c r="B10" s="232"/>
      <c r="C10" s="270" t="s">
        <v>139</v>
      </c>
      <c r="D10" s="258"/>
      <c r="E10" s="258"/>
      <c r="F10" s="258"/>
      <c r="G10" s="258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14"/>
      <c r="Z10" s="214"/>
      <c r="AA10" s="214"/>
      <c r="AB10" s="214"/>
      <c r="AC10" s="214"/>
      <c r="AD10" s="214"/>
      <c r="AE10" s="214"/>
      <c r="AF10" s="214"/>
      <c r="AG10" s="214" t="s">
        <v>140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57" t="str">
        <f>C10</f>
        <v>fólií Pe 0,05-0,2 mm, které se zřizují před úpravami povrchu, a obalení osazených dveřních zárubní před znečištěním při úpravách povrchu nástřikem plastických maltovin včetně pozdějšího odkrytí</v>
      </c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1"/>
      <c r="B11" s="232"/>
      <c r="C11" s="271" t="s">
        <v>141</v>
      </c>
      <c r="D11" s="237"/>
      <c r="E11" s="238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14"/>
      <c r="Z11" s="214"/>
      <c r="AA11" s="214"/>
      <c r="AB11" s="214"/>
      <c r="AC11" s="214"/>
      <c r="AD11" s="214"/>
      <c r="AE11" s="214"/>
      <c r="AF11" s="214"/>
      <c r="AG11" s="214" t="s">
        <v>142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31"/>
      <c r="B12" s="232"/>
      <c r="C12" s="271" t="s">
        <v>143</v>
      </c>
      <c r="D12" s="237"/>
      <c r="E12" s="238">
        <v>6.75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14"/>
      <c r="Z12" s="214"/>
      <c r="AA12" s="214"/>
      <c r="AB12" s="214"/>
      <c r="AC12" s="214"/>
      <c r="AD12" s="214"/>
      <c r="AE12" s="214"/>
      <c r="AF12" s="214"/>
      <c r="AG12" s="214" t="s">
        <v>142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1"/>
      <c r="B13" s="232"/>
      <c r="C13" s="271" t="s">
        <v>144</v>
      </c>
      <c r="D13" s="237"/>
      <c r="E13" s="238">
        <v>1.8</v>
      </c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14"/>
      <c r="Z13" s="214"/>
      <c r="AA13" s="214"/>
      <c r="AB13" s="214"/>
      <c r="AC13" s="214"/>
      <c r="AD13" s="214"/>
      <c r="AE13" s="214"/>
      <c r="AF13" s="214"/>
      <c r="AG13" s="214" t="s">
        <v>142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31"/>
      <c r="B14" s="232"/>
      <c r="C14" s="271" t="s">
        <v>145</v>
      </c>
      <c r="D14" s="237"/>
      <c r="E14" s="238">
        <v>9.6</v>
      </c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14"/>
      <c r="Z14" s="214"/>
      <c r="AA14" s="214"/>
      <c r="AB14" s="214"/>
      <c r="AC14" s="214"/>
      <c r="AD14" s="214"/>
      <c r="AE14" s="214"/>
      <c r="AF14" s="214"/>
      <c r="AG14" s="214" t="s">
        <v>142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1"/>
      <c r="B15" s="232"/>
      <c r="C15" s="271" t="s">
        <v>146</v>
      </c>
      <c r="D15" s="237"/>
      <c r="E15" s="238">
        <v>7.2</v>
      </c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14"/>
      <c r="Z15" s="214"/>
      <c r="AA15" s="214"/>
      <c r="AB15" s="214"/>
      <c r="AC15" s="214"/>
      <c r="AD15" s="214"/>
      <c r="AE15" s="214"/>
      <c r="AF15" s="214"/>
      <c r="AG15" s="214" t="s">
        <v>142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31"/>
      <c r="B16" s="232"/>
      <c r="C16" s="271" t="s">
        <v>147</v>
      </c>
      <c r="D16" s="237"/>
      <c r="E16" s="238">
        <v>2.5299999999999998</v>
      </c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14"/>
      <c r="Z16" s="214"/>
      <c r="AA16" s="214"/>
      <c r="AB16" s="214"/>
      <c r="AC16" s="214"/>
      <c r="AD16" s="214"/>
      <c r="AE16" s="214"/>
      <c r="AF16" s="214"/>
      <c r="AG16" s="214" t="s">
        <v>142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1"/>
      <c r="B17" s="232"/>
      <c r="C17" s="272" t="s">
        <v>148</v>
      </c>
      <c r="D17" s="239"/>
      <c r="E17" s="240">
        <v>27.88</v>
      </c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14"/>
      <c r="Z17" s="214"/>
      <c r="AA17" s="214"/>
      <c r="AB17" s="214"/>
      <c r="AC17" s="214"/>
      <c r="AD17" s="214"/>
      <c r="AE17" s="214"/>
      <c r="AF17" s="214"/>
      <c r="AG17" s="214" t="s">
        <v>142</v>
      </c>
      <c r="AH17" s="214">
        <v>1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ht="22.5" outlineLevel="1" x14ac:dyDescent="0.2">
      <c r="A18" s="250">
        <v>2</v>
      </c>
      <c r="B18" s="251" t="s">
        <v>149</v>
      </c>
      <c r="C18" s="269" t="s">
        <v>150</v>
      </c>
      <c r="D18" s="252" t="s">
        <v>151</v>
      </c>
      <c r="E18" s="253">
        <v>30</v>
      </c>
      <c r="F18" s="254"/>
      <c r="G18" s="255">
        <f>ROUND(E18*F18,2)</f>
        <v>0</v>
      </c>
      <c r="H18" s="254"/>
      <c r="I18" s="255">
        <f>ROUND(E18*H18,2)</f>
        <v>0</v>
      </c>
      <c r="J18" s="254"/>
      <c r="K18" s="255">
        <f>ROUND(E18*J18,2)</f>
        <v>0</v>
      </c>
      <c r="L18" s="255">
        <v>15</v>
      </c>
      <c r="M18" s="255">
        <f>G18*(1+L18/100)</f>
        <v>0</v>
      </c>
      <c r="N18" s="255">
        <v>2.49E-3</v>
      </c>
      <c r="O18" s="255">
        <f>ROUND(E18*N18,2)</f>
        <v>7.0000000000000007E-2</v>
      </c>
      <c r="P18" s="255">
        <v>0</v>
      </c>
      <c r="Q18" s="255">
        <f>ROUND(E18*P18,2)</f>
        <v>0</v>
      </c>
      <c r="R18" s="255"/>
      <c r="S18" s="255" t="s">
        <v>136</v>
      </c>
      <c r="T18" s="256" t="s">
        <v>136</v>
      </c>
      <c r="U18" s="233">
        <v>0.14499999999999999</v>
      </c>
      <c r="V18" s="233">
        <f>ROUND(E18*U18,2)</f>
        <v>4.3499999999999996</v>
      </c>
      <c r="W18" s="233"/>
      <c r="X18" s="233" t="s">
        <v>137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152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ht="22.5" outlineLevel="1" x14ac:dyDescent="0.2">
      <c r="A19" s="231"/>
      <c r="B19" s="232"/>
      <c r="C19" s="270" t="s">
        <v>153</v>
      </c>
      <c r="D19" s="258"/>
      <c r="E19" s="258"/>
      <c r="F19" s="258"/>
      <c r="G19" s="258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14"/>
      <c r="Z19" s="214"/>
      <c r="AA19" s="214"/>
      <c r="AB19" s="214"/>
      <c r="AC19" s="214"/>
      <c r="AD19" s="214"/>
      <c r="AE19" s="214"/>
      <c r="AF19" s="214"/>
      <c r="AG19" s="214" t="s">
        <v>140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57" t="str">
        <f>C19</f>
        <v>V položce jsou zakalkulovány náklady na pomocné pracovní lešení o výšce podlahy do 1900 mm a pro zatížení do 1,5 kPa. Položka obsahuje penetraci podkladu a sádrovou omítku tl. 15 mm.</v>
      </c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31"/>
      <c r="B20" s="232"/>
      <c r="C20" s="271" t="s">
        <v>141</v>
      </c>
      <c r="D20" s="237"/>
      <c r="E20" s="238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14"/>
      <c r="Z20" s="214"/>
      <c r="AA20" s="214"/>
      <c r="AB20" s="214"/>
      <c r="AC20" s="214"/>
      <c r="AD20" s="214"/>
      <c r="AE20" s="214"/>
      <c r="AF20" s="214"/>
      <c r="AG20" s="214" t="s">
        <v>142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31"/>
      <c r="B21" s="232"/>
      <c r="C21" s="271" t="s">
        <v>154</v>
      </c>
      <c r="D21" s="237"/>
      <c r="E21" s="238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14"/>
      <c r="Z21" s="214"/>
      <c r="AA21" s="214"/>
      <c r="AB21" s="214"/>
      <c r="AC21" s="214"/>
      <c r="AD21" s="214"/>
      <c r="AE21" s="214"/>
      <c r="AF21" s="214"/>
      <c r="AG21" s="214" t="s">
        <v>142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31"/>
      <c r="B22" s="232"/>
      <c r="C22" s="271" t="s">
        <v>155</v>
      </c>
      <c r="D22" s="237"/>
      <c r="E22" s="238">
        <v>5</v>
      </c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14"/>
      <c r="Z22" s="214"/>
      <c r="AA22" s="214"/>
      <c r="AB22" s="214"/>
      <c r="AC22" s="214"/>
      <c r="AD22" s="214"/>
      <c r="AE22" s="214"/>
      <c r="AF22" s="214"/>
      <c r="AG22" s="214" t="s">
        <v>142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31"/>
      <c r="B23" s="232"/>
      <c r="C23" s="271" t="s">
        <v>156</v>
      </c>
      <c r="D23" s="237"/>
      <c r="E23" s="238">
        <v>5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14"/>
      <c r="Z23" s="214"/>
      <c r="AA23" s="214"/>
      <c r="AB23" s="214"/>
      <c r="AC23" s="214"/>
      <c r="AD23" s="214"/>
      <c r="AE23" s="214"/>
      <c r="AF23" s="214"/>
      <c r="AG23" s="214" t="s">
        <v>142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31"/>
      <c r="B24" s="232"/>
      <c r="C24" s="271" t="s">
        <v>157</v>
      </c>
      <c r="D24" s="237"/>
      <c r="E24" s="238">
        <v>5</v>
      </c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14"/>
      <c r="Z24" s="214"/>
      <c r="AA24" s="214"/>
      <c r="AB24" s="214"/>
      <c r="AC24" s="214"/>
      <c r="AD24" s="214"/>
      <c r="AE24" s="214"/>
      <c r="AF24" s="214"/>
      <c r="AG24" s="214" t="s">
        <v>142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31"/>
      <c r="B25" s="232"/>
      <c r="C25" s="271" t="s">
        <v>158</v>
      </c>
      <c r="D25" s="237"/>
      <c r="E25" s="238">
        <v>5</v>
      </c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14"/>
      <c r="Z25" s="214"/>
      <c r="AA25" s="214"/>
      <c r="AB25" s="214"/>
      <c r="AC25" s="214"/>
      <c r="AD25" s="214"/>
      <c r="AE25" s="214"/>
      <c r="AF25" s="214"/>
      <c r="AG25" s="214" t="s">
        <v>142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31"/>
      <c r="B26" s="232"/>
      <c r="C26" s="271" t="s">
        <v>159</v>
      </c>
      <c r="D26" s="237"/>
      <c r="E26" s="238">
        <v>5</v>
      </c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14"/>
      <c r="Z26" s="214"/>
      <c r="AA26" s="214"/>
      <c r="AB26" s="214"/>
      <c r="AC26" s="214"/>
      <c r="AD26" s="214"/>
      <c r="AE26" s="214"/>
      <c r="AF26" s="214"/>
      <c r="AG26" s="214" t="s">
        <v>142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31"/>
      <c r="B27" s="232"/>
      <c r="C27" s="271" t="s">
        <v>160</v>
      </c>
      <c r="D27" s="237"/>
      <c r="E27" s="238">
        <v>5</v>
      </c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14"/>
      <c r="Z27" s="214"/>
      <c r="AA27" s="214"/>
      <c r="AB27" s="214"/>
      <c r="AC27" s="214"/>
      <c r="AD27" s="214"/>
      <c r="AE27" s="214"/>
      <c r="AF27" s="214"/>
      <c r="AG27" s="214" t="s">
        <v>142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31"/>
      <c r="B28" s="232"/>
      <c r="C28" s="272" t="s">
        <v>148</v>
      </c>
      <c r="D28" s="239"/>
      <c r="E28" s="240">
        <v>30</v>
      </c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14"/>
      <c r="Z28" s="214"/>
      <c r="AA28" s="214"/>
      <c r="AB28" s="214"/>
      <c r="AC28" s="214"/>
      <c r="AD28" s="214"/>
      <c r="AE28" s="214"/>
      <c r="AF28" s="214"/>
      <c r="AG28" s="214" t="s">
        <v>142</v>
      </c>
      <c r="AH28" s="214">
        <v>1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ht="33.75" outlineLevel="1" x14ac:dyDescent="0.2">
      <c r="A29" s="250">
        <v>3</v>
      </c>
      <c r="B29" s="251" t="s">
        <v>161</v>
      </c>
      <c r="C29" s="269" t="s">
        <v>162</v>
      </c>
      <c r="D29" s="252" t="s">
        <v>135</v>
      </c>
      <c r="E29" s="253">
        <v>12.625</v>
      </c>
      <c r="F29" s="254"/>
      <c r="G29" s="255">
        <f>ROUND(E29*F29,2)</f>
        <v>0</v>
      </c>
      <c r="H29" s="254"/>
      <c r="I29" s="255">
        <f>ROUND(E29*H29,2)</f>
        <v>0</v>
      </c>
      <c r="J29" s="254"/>
      <c r="K29" s="255">
        <f>ROUND(E29*J29,2)</f>
        <v>0</v>
      </c>
      <c r="L29" s="255">
        <v>15</v>
      </c>
      <c r="M29" s="255">
        <f>G29*(1+L29/100)</f>
        <v>0</v>
      </c>
      <c r="N29" s="255">
        <v>4.7660000000000001E-2</v>
      </c>
      <c r="O29" s="255">
        <f>ROUND(E29*N29,2)</f>
        <v>0.6</v>
      </c>
      <c r="P29" s="255">
        <v>0</v>
      </c>
      <c r="Q29" s="255">
        <f>ROUND(E29*P29,2)</f>
        <v>0</v>
      </c>
      <c r="R29" s="255"/>
      <c r="S29" s="255" t="s">
        <v>136</v>
      </c>
      <c r="T29" s="256" t="s">
        <v>136</v>
      </c>
      <c r="U29" s="233">
        <v>0.84</v>
      </c>
      <c r="V29" s="233">
        <f>ROUND(E29*U29,2)</f>
        <v>10.61</v>
      </c>
      <c r="W29" s="233"/>
      <c r="X29" s="233" t="s">
        <v>137</v>
      </c>
      <c r="Y29" s="214"/>
      <c r="Z29" s="214"/>
      <c r="AA29" s="214"/>
      <c r="AB29" s="214"/>
      <c r="AC29" s="214"/>
      <c r="AD29" s="214"/>
      <c r="AE29" s="214"/>
      <c r="AF29" s="214"/>
      <c r="AG29" s="214" t="s">
        <v>152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31"/>
      <c r="B30" s="232"/>
      <c r="C30" s="270" t="s">
        <v>163</v>
      </c>
      <c r="D30" s="258"/>
      <c r="E30" s="258"/>
      <c r="F30" s="258"/>
      <c r="G30" s="258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14"/>
      <c r="Z30" s="214"/>
      <c r="AA30" s="214"/>
      <c r="AB30" s="214"/>
      <c r="AC30" s="214"/>
      <c r="AD30" s="214"/>
      <c r="AE30" s="214"/>
      <c r="AF30" s="214"/>
      <c r="AG30" s="214" t="s">
        <v>140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31"/>
      <c r="B31" s="232"/>
      <c r="C31" s="271" t="s">
        <v>141</v>
      </c>
      <c r="D31" s="237"/>
      <c r="E31" s="238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14"/>
      <c r="Z31" s="214"/>
      <c r="AA31" s="214"/>
      <c r="AB31" s="214"/>
      <c r="AC31" s="214"/>
      <c r="AD31" s="214"/>
      <c r="AE31" s="214"/>
      <c r="AF31" s="214"/>
      <c r="AG31" s="214" t="s">
        <v>142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31"/>
      <c r="B32" s="232"/>
      <c r="C32" s="271" t="s">
        <v>164</v>
      </c>
      <c r="D32" s="237"/>
      <c r="E32" s="238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14"/>
      <c r="Z32" s="214"/>
      <c r="AA32" s="214"/>
      <c r="AB32" s="214"/>
      <c r="AC32" s="214"/>
      <c r="AD32" s="214"/>
      <c r="AE32" s="214"/>
      <c r="AF32" s="214"/>
      <c r="AG32" s="214" t="s">
        <v>142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31"/>
      <c r="B33" s="232"/>
      <c r="C33" s="271" t="s">
        <v>165</v>
      </c>
      <c r="D33" s="237"/>
      <c r="E33" s="238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14"/>
      <c r="Z33" s="214"/>
      <c r="AA33" s="214"/>
      <c r="AB33" s="214"/>
      <c r="AC33" s="214"/>
      <c r="AD33" s="214"/>
      <c r="AE33" s="214"/>
      <c r="AF33" s="214"/>
      <c r="AG33" s="214" t="s">
        <v>142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31"/>
      <c r="B34" s="232"/>
      <c r="C34" s="271" t="s">
        <v>166</v>
      </c>
      <c r="D34" s="237"/>
      <c r="E34" s="238">
        <v>6.875</v>
      </c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14"/>
      <c r="Z34" s="214"/>
      <c r="AA34" s="214"/>
      <c r="AB34" s="214"/>
      <c r="AC34" s="214"/>
      <c r="AD34" s="214"/>
      <c r="AE34" s="214"/>
      <c r="AF34" s="214"/>
      <c r="AG34" s="214" t="s">
        <v>142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31"/>
      <c r="B35" s="232"/>
      <c r="C35" s="271" t="s">
        <v>167</v>
      </c>
      <c r="D35" s="237"/>
      <c r="E35" s="238">
        <v>5.75</v>
      </c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14"/>
      <c r="Z35" s="214"/>
      <c r="AA35" s="214"/>
      <c r="AB35" s="214"/>
      <c r="AC35" s="214"/>
      <c r="AD35" s="214"/>
      <c r="AE35" s="214"/>
      <c r="AF35" s="214"/>
      <c r="AG35" s="214" t="s">
        <v>142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31"/>
      <c r="B36" s="232"/>
      <c r="C36" s="272" t="s">
        <v>148</v>
      </c>
      <c r="D36" s="239"/>
      <c r="E36" s="240">
        <v>12.625</v>
      </c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14"/>
      <c r="Z36" s="214"/>
      <c r="AA36" s="214"/>
      <c r="AB36" s="214"/>
      <c r="AC36" s="214"/>
      <c r="AD36" s="214"/>
      <c r="AE36" s="214"/>
      <c r="AF36" s="214"/>
      <c r="AG36" s="214" t="s">
        <v>142</v>
      </c>
      <c r="AH36" s="214">
        <v>1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x14ac:dyDescent="0.2">
      <c r="A37" s="244" t="s">
        <v>131</v>
      </c>
      <c r="B37" s="245" t="s">
        <v>65</v>
      </c>
      <c r="C37" s="268" t="s">
        <v>66</v>
      </c>
      <c r="D37" s="246"/>
      <c r="E37" s="247"/>
      <c r="F37" s="248"/>
      <c r="G37" s="248">
        <f>SUMIF(AG38:AG44,"&lt;&gt;NOR",G38:G44)</f>
        <v>0</v>
      </c>
      <c r="H37" s="248"/>
      <c r="I37" s="248">
        <f>SUM(I38:I44)</f>
        <v>0</v>
      </c>
      <c r="J37" s="248"/>
      <c r="K37" s="248">
        <f>SUM(K38:K44)</f>
        <v>0</v>
      </c>
      <c r="L37" s="248"/>
      <c r="M37" s="248">
        <f>SUM(M38:M44)</f>
        <v>0</v>
      </c>
      <c r="N37" s="248"/>
      <c r="O37" s="248">
        <f>SUM(O38:O44)</f>
        <v>0</v>
      </c>
      <c r="P37" s="248"/>
      <c r="Q37" s="248">
        <f>SUM(Q38:Q44)</f>
        <v>0</v>
      </c>
      <c r="R37" s="248"/>
      <c r="S37" s="248"/>
      <c r="T37" s="249"/>
      <c r="U37" s="243"/>
      <c r="V37" s="243">
        <f>SUM(V38:V44)</f>
        <v>8</v>
      </c>
      <c r="W37" s="243"/>
      <c r="X37" s="243"/>
      <c r="AG37" t="s">
        <v>132</v>
      </c>
    </row>
    <row r="38" spans="1:60" outlineLevel="1" x14ac:dyDescent="0.2">
      <c r="A38" s="250">
        <v>4</v>
      </c>
      <c r="B38" s="251" t="s">
        <v>168</v>
      </c>
      <c r="C38" s="269" t="s">
        <v>169</v>
      </c>
      <c r="D38" s="252" t="s">
        <v>170</v>
      </c>
      <c r="E38" s="253">
        <v>8</v>
      </c>
      <c r="F38" s="254"/>
      <c r="G38" s="255">
        <f>ROUND(E38*F38,2)</f>
        <v>0</v>
      </c>
      <c r="H38" s="254"/>
      <c r="I38" s="255">
        <f>ROUND(E38*H38,2)</f>
        <v>0</v>
      </c>
      <c r="J38" s="254"/>
      <c r="K38" s="255">
        <f>ROUND(E38*J38,2)</f>
        <v>0</v>
      </c>
      <c r="L38" s="255">
        <v>15</v>
      </c>
      <c r="M38" s="255">
        <f>G38*(1+L38/100)</f>
        <v>0</v>
      </c>
      <c r="N38" s="255">
        <v>0</v>
      </c>
      <c r="O38" s="255">
        <f>ROUND(E38*N38,2)</f>
        <v>0</v>
      </c>
      <c r="P38" s="255">
        <v>0</v>
      </c>
      <c r="Q38" s="255">
        <f>ROUND(E38*P38,2)</f>
        <v>0</v>
      </c>
      <c r="R38" s="255"/>
      <c r="S38" s="255" t="s">
        <v>136</v>
      </c>
      <c r="T38" s="256" t="s">
        <v>136</v>
      </c>
      <c r="U38" s="233">
        <v>1</v>
      </c>
      <c r="V38" s="233">
        <f>ROUND(E38*U38,2)</f>
        <v>8</v>
      </c>
      <c r="W38" s="233"/>
      <c r="X38" s="233" t="s">
        <v>137</v>
      </c>
      <c r="Y38" s="214"/>
      <c r="Z38" s="214"/>
      <c r="AA38" s="214"/>
      <c r="AB38" s="214"/>
      <c r="AC38" s="214"/>
      <c r="AD38" s="214"/>
      <c r="AE38" s="214"/>
      <c r="AF38" s="214"/>
      <c r="AG38" s="214" t="s">
        <v>152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31"/>
      <c r="B39" s="232"/>
      <c r="C39" s="270" t="s">
        <v>171</v>
      </c>
      <c r="D39" s="258"/>
      <c r="E39" s="258"/>
      <c r="F39" s="258"/>
      <c r="G39" s="258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14"/>
      <c r="Z39" s="214"/>
      <c r="AA39" s="214"/>
      <c r="AB39" s="214"/>
      <c r="AC39" s="214"/>
      <c r="AD39" s="214"/>
      <c r="AE39" s="214"/>
      <c r="AF39" s="214"/>
      <c r="AG39" s="214" t="s">
        <v>140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31"/>
      <c r="B40" s="232"/>
      <c r="C40" s="273" t="s">
        <v>172</v>
      </c>
      <c r="D40" s="259"/>
      <c r="E40" s="259"/>
      <c r="F40" s="259"/>
      <c r="G40" s="259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14"/>
      <c r="Z40" s="214"/>
      <c r="AA40" s="214"/>
      <c r="AB40" s="214"/>
      <c r="AC40" s="214"/>
      <c r="AD40" s="214"/>
      <c r="AE40" s="214"/>
      <c r="AF40" s="214"/>
      <c r="AG40" s="214" t="s">
        <v>140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31"/>
      <c r="B41" s="232"/>
      <c r="C41" s="271" t="s">
        <v>141</v>
      </c>
      <c r="D41" s="237"/>
      <c r="E41" s="238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14"/>
      <c r="Z41" s="214"/>
      <c r="AA41" s="214"/>
      <c r="AB41" s="214"/>
      <c r="AC41" s="214"/>
      <c r="AD41" s="214"/>
      <c r="AE41" s="214"/>
      <c r="AF41" s="214"/>
      <c r="AG41" s="214" t="s">
        <v>142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31"/>
      <c r="B42" s="232"/>
      <c r="C42" s="271" t="s">
        <v>173</v>
      </c>
      <c r="D42" s="237"/>
      <c r="E42" s="238">
        <v>6</v>
      </c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14"/>
      <c r="Z42" s="214"/>
      <c r="AA42" s="214"/>
      <c r="AB42" s="214"/>
      <c r="AC42" s="214"/>
      <c r="AD42" s="214"/>
      <c r="AE42" s="214"/>
      <c r="AF42" s="214"/>
      <c r="AG42" s="214" t="s">
        <v>142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31"/>
      <c r="B43" s="232"/>
      <c r="C43" s="271" t="s">
        <v>174</v>
      </c>
      <c r="D43" s="237"/>
      <c r="E43" s="238">
        <v>2</v>
      </c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14"/>
      <c r="Z43" s="214"/>
      <c r="AA43" s="214"/>
      <c r="AB43" s="214"/>
      <c r="AC43" s="214"/>
      <c r="AD43" s="214"/>
      <c r="AE43" s="214"/>
      <c r="AF43" s="214"/>
      <c r="AG43" s="214" t="s">
        <v>142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31"/>
      <c r="B44" s="232"/>
      <c r="C44" s="272" t="s">
        <v>148</v>
      </c>
      <c r="D44" s="239"/>
      <c r="E44" s="240">
        <v>8</v>
      </c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14"/>
      <c r="Z44" s="214"/>
      <c r="AA44" s="214"/>
      <c r="AB44" s="214"/>
      <c r="AC44" s="214"/>
      <c r="AD44" s="214"/>
      <c r="AE44" s="214"/>
      <c r="AF44" s="214"/>
      <c r="AG44" s="214" t="s">
        <v>142</v>
      </c>
      <c r="AH44" s="214">
        <v>1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x14ac:dyDescent="0.2">
      <c r="A45" s="244" t="s">
        <v>131</v>
      </c>
      <c r="B45" s="245" t="s">
        <v>67</v>
      </c>
      <c r="C45" s="268" t="s">
        <v>68</v>
      </c>
      <c r="D45" s="246"/>
      <c r="E45" s="247"/>
      <c r="F45" s="248"/>
      <c r="G45" s="248">
        <f>SUMIF(AG46:AG55,"&lt;&gt;NOR",G46:G55)</f>
        <v>0</v>
      </c>
      <c r="H45" s="248"/>
      <c r="I45" s="248">
        <f>SUM(I46:I55)</f>
        <v>0</v>
      </c>
      <c r="J45" s="248"/>
      <c r="K45" s="248">
        <f>SUM(K46:K55)</f>
        <v>0</v>
      </c>
      <c r="L45" s="248"/>
      <c r="M45" s="248">
        <f>SUM(M46:M55)</f>
        <v>0</v>
      </c>
      <c r="N45" s="248"/>
      <c r="O45" s="248">
        <f>SUM(O46:O55)</f>
        <v>0.1</v>
      </c>
      <c r="P45" s="248"/>
      <c r="Q45" s="248">
        <f>SUM(Q46:Q55)</f>
        <v>0</v>
      </c>
      <c r="R45" s="248"/>
      <c r="S45" s="248"/>
      <c r="T45" s="249"/>
      <c r="U45" s="243"/>
      <c r="V45" s="243">
        <f>SUM(V46:V55)</f>
        <v>13.5</v>
      </c>
      <c r="W45" s="243"/>
      <c r="X45" s="243"/>
      <c r="AG45" t="s">
        <v>132</v>
      </c>
    </row>
    <row r="46" spans="1:60" outlineLevel="1" x14ac:dyDescent="0.2">
      <c r="A46" s="250">
        <v>5</v>
      </c>
      <c r="B46" s="251" t="s">
        <v>175</v>
      </c>
      <c r="C46" s="269" t="s">
        <v>176</v>
      </c>
      <c r="D46" s="252" t="s">
        <v>135</v>
      </c>
      <c r="E46" s="253">
        <v>63.1</v>
      </c>
      <c r="F46" s="254"/>
      <c r="G46" s="255">
        <f>ROUND(E46*F46,2)</f>
        <v>0</v>
      </c>
      <c r="H46" s="254"/>
      <c r="I46" s="255">
        <f>ROUND(E46*H46,2)</f>
        <v>0</v>
      </c>
      <c r="J46" s="254"/>
      <c r="K46" s="255">
        <f>ROUND(E46*J46,2)</f>
        <v>0</v>
      </c>
      <c r="L46" s="255">
        <v>15</v>
      </c>
      <c r="M46" s="255">
        <f>G46*(1+L46/100)</f>
        <v>0</v>
      </c>
      <c r="N46" s="255">
        <v>1.58E-3</v>
      </c>
      <c r="O46" s="255">
        <f>ROUND(E46*N46,2)</f>
        <v>0.1</v>
      </c>
      <c r="P46" s="255">
        <v>0</v>
      </c>
      <c r="Q46" s="255">
        <f>ROUND(E46*P46,2)</f>
        <v>0</v>
      </c>
      <c r="R46" s="255"/>
      <c r="S46" s="255" t="s">
        <v>136</v>
      </c>
      <c r="T46" s="256" t="s">
        <v>136</v>
      </c>
      <c r="U46" s="233">
        <v>0.214</v>
      </c>
      <c r="V46" s="233">
        <f>ROUND(E46*U46,2)</f>
        <v>13.5</v>
      </c>
      <c r="W46" s="233"/>
      <c r="X46" s="233" t="s">
        <v>137</v>
      </c>
      <c r="Y46" s="214"/>
      <c r="Z46" s="214"/>
      <c r="AA46" s="214"/>
      <c r="AB46" s="214"/>
      <c r="AC46" s="214"/>
      <c r="AD46" s="214"/>
      <c r="AE46" s="214"/>
      <c r="AF46" s="214"/>
      <c r="AG46" s="214" t="s">
        <v>138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31"/>
      <c r="B47" s="232"/>
      <c r="C47" s="271" t="s">
        <v>141</v>
      </c>
      <c r="D47" s="237"/>
      <c r="E47" s="238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14"/>
      <c r="Z47" s="214"/>
      <c r="AA47" s="214"/>
      <c r="AB47" s="214"/>
      <c r="AC47" s="214"/>
      <c r="AD47" s="214"/>
      <c r="AE47" s="214"/>
      <c r="AF47" s="214"/>
      <c r="AG47" s="214" t="s">
        <v>142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31"/>
      <c r="B48" s="232"/>
      <c r="C48" s="271" t="s">
        <v>177</v>
      </c>
      <c r="D48" s="237"/>
      <c r="E48" s="238">
        <v>12.4</v>
      </c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14"/>
      <c r="Z48" s="214"/>
      <c r="AA48" s="214"/>
      <c r="AB48" s="214"/>
      <c r="AC48" s="214"/>
      <c r="AD48" s="214"/>
      <c r="AE48" s="214"/>
      <c r="AF48" s="214"/>
      <c r="AG48" s="214" t="s">
        <v>142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31"/>
      <c r="B49" s="232"/>
      <c r="C49" s="271" t="s">
        <v>178</v>
      </c>
      <c r="D49" s="237"/>
      <c r="E49" s="238">
        <v>10.3</v>
      </c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14"/>
      <c r="Z49" s="214"/>
      <c r="AA49" s="214"/>
      <c r="AB49" s="214"/>
      <c r="AC49" s="214"/>
      <c r="AD49" s="214"/>
      <c r="AE49" s="214"/>
      <c r="AF49" s="214"/>
      <c r="AG49" s="214" t="s">
        <v>142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31"/>
      <c r="B50" s="232"/>
      <c r="C50" s="271" t="s">
        <v>179</v>
      </c>
      <c r="D50" s="237"/>
      <c r="E50" s="238">
        <v>16.899999999999999</v>
      </c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14"/>
      <c r="Z50" s="214"/>
      <c r="AA50" s="214"/>
      <c r="AB50" s="214"/>
      <c r="AC50" s="214"/>
      <c r="AD50" s="214"/>
      <c r="AE50" s="214"/>
      <c r="AF50" s="214"/>
      <c r="AG50" s="214" t="s">
        <v>142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31"/>
      <c r="B51" s="232"/>
      <c r="C51" s="271" t="s">
        <v>180</v>
      </c>
      <c r="D51" s="237"/>
      <c r="E51" s="238">
        <v>16.7</v>
      </c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14"/>
      <c r="Z51" s="214"/>
      <c r="AA51" s="214"/>
      <c r="AB51" s="214"/>
      <c r="AC51" s="214"/>
      <c r="AD51" s="214"/>
      <c r="AE51" s="214"/>
      <c r="AF51" s="214"/>
      <c r="AG51" s="214" t="s">
        <v>142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31"/>
      <c r="B52" s="232"/>
      <c r="C52" s="271" t="s">
        <v>181</v>
      </c>
      <c r="D52" s="237"/>
      <c r="E52" s="238">
        <v>2.8</v>
      </c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14"/>
      <c r="Z52" s="214"/>
      <c r="AA52" s="214"/>
      <c r="AB52" s="214"/>
      <c r="AC52" s="214"/>
      <c r="AD52" s="214"/>
      <c r="AE52" s="214"/>
      <c r="AF52" s="214"/>
      <c r="AG52" s="214" t="s">
        <v>142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31"/>
      <c r="B53" s="232"/>
      <c r="C53" s="271" t="s">
        <v>182</v>
      </c>
      <c r="D53" s="237"/>
      <c r="E53" s="238">
        <v>1.1000000000000001</v>
      </c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14"/>
      <c r="Z53" s="214"/>
      <c r="AA53" s="214"/>
      <c r="AB53" s="214"/>
      <c r="AC53" s="214"/>
      <c r="AD53" s="214"/>
      <c r="AE53" s="214"/>
      <c r="AF53" s="214"/>
      <c r="AG53" s="214" t="s">
        <v>142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31"/>
      <c r="B54" s="232"/>
      <c r="C54" s="271" t="s">
        <v>183</v>
      </c>
      <c r="D54" s="237"/>
      <c r="E54" s="238">
        <v>2.9</v>
      </c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14"/>
      <c r="Z54" s="214"/>
      <c r="AA54" s="214"/>
      <c r="AB54" s="214"/>
      <c r="AC54" s="214"/>
      <c r="AD54" s="214"/>
      <c r="AE54" s="214"/>
      <c r="AF54" s="214"/>
      <c r="AG54" s="214" t="s">
        <v>142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31"/>
      <c r="B55" s="232"/>
      <c r="C55" s="272" t="s">
        <v>148</v>
      </c>
      <c r="D55" s="239"/>
      <c r="E55" s="240">
        <v>63.1</v>
      </c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14"/>
      <c r="Z55" s="214"/>
      <c r="AA55" s="214"/>
      <c r="AB55" s="214"/>
      <c r="AC55" s="214"/>
      <c r="AD55" s="214"/>
      <c r="AE55" s="214"/>
      <c r="AF55" s="214"/>
      <c r="AG55" s="214" t="s">
        <v>142</v>
      </c>
      <c r="AH55" s="214">
        <v>1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ht="25.5" x14ac:dyDescent="0.2">
      <c r="A56" s="244" t="s">
        <v>131</v>
      </c>
      <c r="B56" s="245" t="s">
        <v>69</v>
      </c>
      <c r="C56" s="268" t="s">
        <v>70</v>
      </c>
      <c r="D56" s="246"/>
      <c r="E56" s="247"/>
      <c r="F56" s="248"/>
      <c r="G56" s="248">
        <f>SUMIF(AG57:AG85,"&lt;&gt;NOR",G57:G85)</f>
        <v>0</v>
      </c>
      <c r="H56" s="248"/>
      <c r="I56" s="248">
        <f>SUM(I57:I85)</f>
        <v>0</v>
      </c>
      <c r="J56" s="248"/>
      <c r="K56" s="248">
        <f>SUM(K57:K85)</f>
        <v>0</v>
      </c>
      <c r="L56" s="248"/>
      <c r="M56" s="248">
        <f>SUM(M57:M85)</f>
        <v>0</v>
      </c>
      <c r="N56" s="248"/>
      <c r="O56" s="248">
        <f>SUM(O57:O85)</f>
        <v>0</v>
      </c>
      <c r="P56" s="248"/>
      <c r="Q56" s="248">
        <f>SUM(Q57:Q85)</f>
        <v>0</v>
      </c>
      <c r="R56" s="248"/>
      <c r="S56" s="248"/>
      <c r="T56" s="249"/>
      <c r="U56" s="243"/>
      <c r="V56" s="243">
        <f>SUM(V57:V85)</f>
        <v>24</v>
      </c>
      <c r="W56" s="243"/>
      <c r="X56" s="243"/>
      <c r="AG56" t="s">
        <v>132</v>
      </c>
    </row>
    <row r="57" spans="1:60" outlineLevel="1" x14ac:dyDescent="0.2">
      <c r="A57" s="250">
        <v>6</v>
      </c>
      <c r="B57" s="251" t="s">
        <v>184</v>
      </c>
      <c r="C57" s="269" t="s">
        <v>185</v>
      </c>
      <c r="D57" s="252" t="s">
        <v>135</v>
      </c>
      <c r="E57" s="253">
        <v>63.1</v>
      </c>
      <c r="F57" s="254"/>
      <c r="G57" s="255">
        <f>ROUND(E57*F57,2)</f>
        <v>0</v>
      </c>
      <c r="H57" s="254"/>
      <c r="I57" s="255">
        <f>ROUND(E57*H57,2)</f>
        <v>0</v>
      </c>
      <c r="J57" s="254"/>
      <c r="K57" s="255">
        <f>ROUND(E57*J57,2)</f>
        <v>0</v>
      </c>
      <c r="L57" s="255">
        <v>15</v>
      </c>
      <c r="M57" s="255">
        <f>G57*(1+L57/100)</f>
        <v>0</v>
      </c>
      <c r="N57" s="255">
        <v>4.0000000000000003E-5</v>
      </c>
      <c r="O57" s="255">
        <f>ROUND(E57*N57,2)</f>
        <v>0</v>
      </c>
      <c r="P57" s="255">
        <v>0</v>
      </c>
      <c r="Q57" s="255">
        <f>ROUND(E57*P57,2)</f>
        <v>0</v>
      </c>
      <c r="R57" s="255"/>
      <c r="S57" s="255" t="s">
        <v>136</v>
      </c>
      <c r="T57" s="256" t="s">
        <v>136</v>
      </c>
      <c r="U57" s="233">
        <v>0.308</v>
      </c>
      <c r="V57" s="233">
        <f>ROUND(E57*U57,2)</f>
        <v>19.43</v>
      </c>
      <c r="W57" s="233"/>
      <c r="X57" s="233" t="s">
        <v>137</v>
      </c>
      <c r="Y57" s="214"/>
      <c r="Z57" s="214"/>
      <c r="AA57" s="214"/>
      <c r="AB57" s="214"/>
      <c r="AC57" s="214"/>
      <c r="AD57" s="214"/>
      <c r="AE57" s="214"/>
      <c r="AF57" s="214"/>
      <c r="AG57" s="214" t="s">
        <v>138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ht="33.75" outlineLevel="1" x14ac:dyDescent="0.2">
      <c r="A58" s="231"/>
      <c r="B58" s="232"/>
      <c r="C58" s="270" t="s">
        <v>186</v>
      </c>
      <c r="D58" s="258"/>
      <c r="E58" s="258"/>
      <c r="F58" s="258"/>
      <c r="G58" s="258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14"/>
      <c r="Z58" s="214"/>
      <c r="AA58" s="214"/>
      <c r="AB58" s="214"/>
      <c r="AC58" s="214"/>
      <c r="AD58" s="214"/>
      <c r="AE58" s="214"/>
      <c r="AF58" s="214"/>
      <c r="AG58" s="214" t="s">
        <v>140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57" t="str">
        <f>C58</f>
        <v>Zametení a umytí podlah, dlažeb, obkladů, chodbách a schodištích, vyčištění a umytí oken, dveří s rámy, zárubněmi, umytí a vyčistění jiných zasklených a natíraných ploch a zařizovacích předmětů před předáním do užívání.</v>
      </c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31"/>
      <c r="B59" s="232"/>
      <c r="C59" s="271" t="s">
        <v>141</v>
      </c>
      <c r="D59" s="237"/>
      <c r="E59" s="238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14"/>
      <c r="Z59" s="214"/>
      <c r="AA59" s="214"/>
      <c r="AB59" s="214"/>
      <c r="AC59" s="214"/>
      <c r="AD59" s="214"/>
      <c r="AE59" s="214"/>
      <c r="AF59" s="214"/>
      <c r="AG59" s="214" t="s">
        <v>142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31"/>
      <c r="B60" s="232"/>
      <c r="C60" s="271" t="s">
        <v>177</v>
      </c>
      <c r="D60" s="237"/>
      <c r="E60" s="238">
        <v>12.4</v>
      </c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14"/>
      <c r="Z60" s="214"/>
      <c r="AA60" s="214"/>
      <c r="AB60" s="214"/>
      <c r="AC60" s="214"/>
      <c r="AD60" s="214"/>
      <c r="AE60" s="214"/>
      <c r="AF60" s="214"/>
      <c r="AG60" s="214" t="s">
        <v>142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31"/>
      <c r="B61" s="232"/>
      <c r="C61" s="271" t="s">
        <v>178</v>
      </c>
      <c r="D61" s="237"/>
      <c r="E61" s="238">
        <v>10.3</v>
      </c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14"/>
      <c r="Z61" s="214"/>
      <c r="AA61" s="214"/>
      <c r="AB61" s="214"/>
      <c r="AC61" s="214"/>
      <c r="AD61" s="214"/>
      <c r="AE61" s="214"/>
      <c r="AF61" s="214"/>
      <c r="AG61" s="214" t="s">
        <v>142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31"/>
      <c r="B62" s="232"/>
      <c r="C62" s="271" t="s">
        <v>179</v>
      </c>
      <c r="D62" s="237"/>
      <c r="E62" s="238">
        <v>16.899999999999999</v>
      </c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14"/>
      <c r="Z62" s="214"/>
      <c r="AA62" s="214"/>
      <c r="AB62" s="214"/>
      <c r="AC62" s="214"/>
      <c r="AD62" s="214"/>
      <c r="AE62" s="214"/>
      <c r="AF62" s="214"/>
      <c r="AG62" s="214" t="s">
        <v>142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31"/>
      <c r="B63" s="232"/>
      <c r="C63" s="271" t="s">
        <v>180</v>
      </c>
      <c r="D63" s="237"/>
      <c r="E63" s="238">
        <v>16.7</v>
      </c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14"/>
      <c r="Z63" s="214"/>
      <c r="AA63" s="214"/>
      <c r="AB63" s="214"/>
      <c r="AC63" s="214"/>
      <c r="AD63" s="214"/>
      <c r="AE63" s="214"/>
      <c r="AF63" s="214"/>
      <c r="AG63" s="214" t="s">
        <v>142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31"/>
      <c r="B64" s="232"/>
      <c r="C64" s="271" t="s">
        <v>181</v>
      </c>
      <c r="D64" s="237"/>
      <c r="E64" s="238">
        <v>2.8</v>
      </c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14"/>
      <c r="Z64" s="214"/>
      <c r="AA64" s="214"/>
      <c r="AB64" s="214"/>
      <c r="AC64" s="214"/>
      <c r="AD64" s="214"/>
      <c r="AE64" s="214"/>
      <c r="AF64" s="214"/>
      <c r="AG64" s="214" t="s">
        <v>142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31"/>
      <c r="B65" s="232"/>
      <c r="C65" s="271" t="s">
        <v>182</v>
      </c>
      <c r="D65" s="237"/>
      <c r="E65" s="238">
        <v>1.1000000000000001</v>
      </c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14"/>
      <c r="Z65" s="214"/>
      <c r="AA65" s="214"/>
      <c r="AB65" s="214"/>
      <c r="AC65" s="214"/>
      <c r="AD65" s="214"/>
      <c r="AE65" s="214"/>
      <c r="AF65" s="214"/>
      <c r="AG65" s="214" t="s">
        <v>142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31"/>
      <c r="B66" s="232"/>
      <c r="C66" s="271" t="s">
        <v>183</v>
      </c>
      <c r="D66" s="237"/>
      <c r="E66" s="238">
        <v>2.9</v>
      </c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14"/>
      <c r="Z66" s="214"/>
      <c r="AA66" s="214"/>
      <c r="AB66" s="214"/>
      <c r="AC66" s="214"/>
      <c r="AD66" s="214"/>
      <c r="AE66" s="214"/>
      <c r="AF66" s="214"/>
      <c r="AG66" s="214" t="s">
        <v>142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31"/>
      <c r="B67" s="232"/>
      <c r="C67" s="272" t="s">
        <v>148</v>
      </c>
      <c r="D67" s="239"/>
      <c r="E67" s="240">
        <v>63.1</v>
      </c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14"/>
      <c r="Z67" s="214"/>
      <c r="AA67" s="214"/>
      <c r="AB67" s="214"/>
      <c r="AC67" s="214"/>
      <c r="AD67" s="214"/>
      <c r="AE67" s="214"/>
      <c r="AF67" s="214"/>
      <c r="AG67" s="214" t="s">
        <v>142</v>
      </c>
      <c r="AH67" s="214">
        <v>1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50">
        <v>7</v>
      </c>
      <c r="B68" s="251" t="s">
        <v>187</v>
      </c>
      <c r="C68" s="269" t="s">
        <v>188</v>
      </c>
      <c r="D68" s="252" t="s">
        <v>135</v>
      </c>
      <c r="E68" s="253">
        <v>63.1</v>
      </c>
      <c r="F68" s="254"/>
      <c r="G68" s="255">
        <f>ROUND(E68*F68,2)</f>
        <v>0</v>
      </c>
      <c r="H68" s="254"/>
      <c r="I68" s="255">
        <f>ROUND(E68*H68,2)</f>
        <v>0</v>
      </c>
      <c r="J68" s="254"/>
      <c r="K68" s="255">
        <f>ROUND(E68*J68,2)</f>
        <v>0</v>
      </c>
      <c r="L68" s="255">
        <v>15</v>
      </c>
      <c r="M68" s="255">
        <f>G68*(1+L68/100)</f>
        <v>0</v>
      </c>
      <c r="N68" s="255">
        <v>0</v>
      </c>
      <c r="O68" s="255">
        <f>ROUND(E68*N68,2)</f>
        <v>0</v>
      </c>
      <c r="P68" s="255">
        <v>0</v>
      </c>
      <c r="Q68" s="255">
        <f>ROUND(E68*P68,2)</f>
        <v>0</v>
      </c>
      <c r="R68" s="255"/>
      <c r="S68" s="255" t="s">
        <v>136</v>
      </c>
      <c r="T68" s="256" t="s">
        <v>136</v>
      </c>
      <c r="U68" s="233">
        <v>1.4999999999999999E-2</v>
      </c>
      <c r="V68" s="233">
        <f>ROUND(E68*U68,2)</f>
        <v>0.95</v>
      </c>
      <c r="W68" s="233"/>
      <c r="X68" s="233" t="s">
        <v>137</v>
      </c>
      <c r="Y68" s="214"/>
      <c r="Z68" s="214"/>
      <c r="AA68" s="214"/>
      <c r="AB68" s="214"/>
      <c r="AC68" s="214"/>
      <c r="AD68" s="214"/>
      <c r="AE68" s="214"/>
      <c r="AF68" s="214"/>
      <c r="AG68" s="214" t="s">
        <v>152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31"/>
      <c r="B69" s="232"/>
      <c r="C69" s="271" t="s">
        <v>141</v>
      </c>
      <c r="D69" s="237"/>
      <c r="E69" s="238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14"/>
      <c r="Z69" s="214"/>
      <c r="AA69" s="214"/>
      <c r="AB69" s="214"/>
      <c r="AC69" s="214"/>
      <c r="AD69" s="214"/>
      <c r="AE69" s="214"/>
      <c r="AF69" s="214"/>
      <c r="AG69" s="214" t="s">
        <v>142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31"/>
      <c r="B70" s="232"/>
      <c r="C70" s="271" t="s">
        <v>177</v>
      </c>
      <c r="D70" s="237"/>
      <c r="E70" s="238">
        <v>12.4</v>
      </c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14"/>
      <c r="Z70" s="214"/>
      <c r="AA70" s="214"/>
      <c r="AB70" s="214"/>
      <c r="AC70" s="214"/>
      <c r="AD70" s="214"/>
      <c r="AE70" s="214"/>
      <c r="AF70" s="214"/>
      <c r="AG70" s="214" t="s">
        <v>142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31"/>
      <c r="B71" s="232"/>
      <c r="C71" s="271" t="s">
        <v>178</v>
      </c>
      <c r="D71" s="237"/>
      <c r="E71" s="238">
        <v>10.3</v>
      </c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14"/>
      <c r="Z71" s="214"/>
      <c r="AA71" s="214"/>
      <c r="AB71" s="214"/>
      <c r="AC71" s="214"/>
      <c r="AD71" s="214"/>
      <c r="AE71" s="214"/>
      <c r="AF71" s="214"/>
      <c r="AG71" s="214" t="s">
        <v>142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31"/>
      <c r="B72" s="232"/>
      <c r="C72" s="271" t="s">
        <v>179</v>
      </c>
      <c r="D72" s="237"/>
      <c r="E72" s="238">
        <v>16.899999999999999</v>
      </c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14"/>
      <c r="Z72" s="214"/>
      <c r="AA72" s="214"/>
      <c r="AB72" s="214"/>
      <c r="AC72" s="214"/>
      <c r="AD72" s="214"/>
      <c r="AE72" s="214"/>
      <c r="AF72" s="214"/>
      <c r="AG72" s="214" t="s">
        <v>142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31"/>
      <c r="B73" s="232"/>
      <c r="C73" s="271" t="s">
        <v>180</v>
      </c>
      <c r="D73" s="237"/>
      <c r="E73" s="238">
        <v>16.7</v>
      </c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14"/>
      <c r="Z73" s="214"/>
      <c r="AA73" s="214"/>
      <c r="AB73" s="214"/>
      <c r="AC73" s="214"/>
      <c r="AD73" s="214"/>
      <c r="AE73" s="214"/>
      <c r="AF73" s="214"/>
      <c r="AG73" s="214" t="s">
        <v>142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31"/>
      <c r="B74" s="232"/>
      <c r="C74" s="271" t="s">
        <v>181</v>
      </c>
      <c r="D74" s="237"/>
      <c r="E74" s="238">
        <v>2.8</v>
      </c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14"/>
      <c r="Z74" s="214"/>
      <c r="AA74" s="214"/>
      <c r="AB74" s="214"/>
      <c r="AC74" s="214"/>
      <c r="AD74" s="214"/>
      <c r="AE74" s="214"/>
      <c r="AF74" s="214"/>
      <c r="AG74" s="214" t="s">
        <v>142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31"/>
      <c r="B75" s="232"/>
      <c r="C75" s="271" t="s">
        <v>182</v>
      </c>
      <c r="D75" s="237"/>
      <c r="E75" s="238">
        <v>1.1000000000000001</v>
      </c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14"/>
      <c r="Z75" s="214"/>
      <c r="AA75" s="214"/>
      <c r="AB75" s="214"/>
      <c r="AC75" s="214"/>
      <c r="AD75" s="214"/>
      <c r="AE75" s="214"/>
      <c r="AF75" s="214"/>
      <c r="AG75" s="214" t="s">
        <v>142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31"/>
      <c r="B76" s="232"/>
      <c r="C76" s="271" t="s">
        <v>183</v>
      </c>
      <c r="D76" s="237"/>
      <c r="E76" s="238">
        <v>2.9</v>
      </c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14"/>
      <c r="Z76" s="214"/>
      <c r="AA76" s="214"/>
      <c r="AB76" s="214"/>
      <c r="AC76" s="214"/>
      <c r="AD76" s="214"/>
      <c r="AE76" s="214"/>
      <c r="AF76" s="214"/>
      <c r="AG76" s="214" t="s">
        <v>142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31"/>
      <c r="B77" s="232"/>
      <c r="C77" s="272" t="s">
        <v>148</v>
      </c>
      <c r="D77" s="239"/>
      <c r="E77" s="240">
        <v>63.1</v>
      </c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14"/>
      <c r="Z77" s="214"/>
      <c r="AA77" s="214"/>
      <c r="AB77" s="214"/>
      <c r="AC77" s="214"/>
      <c r="AD77" s="214"/>
      <c r="AE77" s="214"/>
      <c r="AF77" s="214"/>
      <c r="AG77" s="214" t="s">
        <v>142</v>
      </c>
      <c r="AH77" s="214">
        <v>1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50">
        <v>8</v>
      </c>
      <c r="B78" s="251" t="s">
        <v>189</v>
      </c>
      <c r="C78" s="269" t="s">
        <v>190</v>
      </c>
      <c r="D78" s="252" t="s">
        <v>135</v>
      </c>
      <c r="E78" s="253">
        <v>27.88</v>
      </c>
      <c r="F78" s="254"/>
      <c r="G78" s="255">
        <f>ROUND(E78*F78,2)</f>
        <v>0</v>
      </c>
      <c r="H78" s="254"/>
      <c r="I78" s="255">
        <f>ROUND(E78*H78,2)</f>
        <v>0</v>
      </c>
      <c r="J78" s="254"/>
      <c r="K78" s="255">
        <f>ROUND(E78*J78,2)</f>
        <v>0</v>
      </c>
      <c r="L78" s="255">
        <v>15</v>
      </c>
      <c r="M78" s="255">
        <f>G78*(1+L78/100)</f>
        <v>0</v>
      </c>
      <c r="N78" s="255">
        <v>1.0000000000000001E-5</v>
      </c>
      <c r="O78" s="255">
        <f>ROUND(E78*N78,2)</f>
        <v>0</v>
      </c>
      <c r="P78" s="255">
        <v>0</v>
      </c>
      <c r="Q78" s="255">
        <f>ROUND(E78*P78,2)</f>
        <v>0</v>
      </c>
      <c r="R78" s="255"/>
      <c r="S78" s="255" t="s">
        <v>136</v>
      </c>
      <c r="T78" s="256" t="s">
        <v>136</v>
      </c>
      <c r="U78" s="233">
        <v>0.13</v>
      </c>
      <c r="V78" s="233">
        <f>ROUND(E78*U78,2)</f>
        <v>3.62</v>
      </c>
      <c r="W78" s="233"/>
      <c r="X78" s="233" t="s">
        <v>137</v>
      </c>
      <c r="Y78" s="214"/>
      <c r="Z78" s="214"/>
      <c r="AA78" s="214"/>
      <c r="AB78" s="214"/>
      <c r="AC78" s="214"/>
      <c r="AD78" s="214"/>
      <c r="AE78" s="214"/>
      <c r="AF78" s="214"/>
      <c r="AG78" s="214" t="s">
        <v>152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31"/>
      <c r="B79" s="232"/>
      <c r="C79" s="271" t="s">
        <v>141</v>
      </c>
      <c r="D79" s="237"/>
      <c r="E79" s="238"/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14"/>
      <c r="Z79" s="214"/>
      <c r="AA79" s="214"/>
      <c r="AB79" s="214"/>
      <c r="AC79" s="214"/>
      <c r="AD79" s="214"/>
      <c r="AE79" s="214"/>
      <c r="AF79" s="214"/>
      <c r="AG79" s="214" t="s">
        <v>142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31"/>
      <c r="B80" s="232"/>
      <c r="C80" s="271" t="s">
        <v>143</v>
      </c>
      <c r="D80" s="237"/>
      <c r="E80" s="238">
        <v>6.75</v>
      </c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14"/>
      <c r="Z80" s="214"/>
      <c r="AA80" s="214"/>
      <c r="AB80" s="214"/>
      <c r="AC80" s="214"/>
      <c r="AD80" s="214"/>
      <c r="AE80" s="214"/>
      <c r="AF80" s="214"/>
      <c r="AG80" s="214" t="s">
        <v>142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31"/>
      <c r="B81" s="232"/>
      <c r="C81" s="271" t="s">
        <v>144</v>
      </c>
      <c r="D81" s="237"/>
      <c r="E81" s="238">
        <v>1.8</v>
      </c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14"/>
      <c r="Z81" s="214"/>
      <c r="AA81" s="214"/>
      <c r="AB81" s="214"/>
      <c r="AC81" s="214"/>
      <c r="AD81" s="214"/>
      <c r="AE81" s="214"/>
      <c r="AF81" s="214"/>
      <c r="AG81" s="214" t="s">
        <v>142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31"/>
      <c r="B82" s="232"/>
      <c r="C82" s="271" t="s">
        <v>145</v>
      </c>
      <c r="D82" s="237"/>
      <c r="E82" s="238">
        <v>9.6</v>
      </c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14"/>
      <c r="Z82" s="214"/>
      <c r="AA82" s="214"/>
      <c r="AB82" s="214"/>
      <c r="AC82" s="214"/>
      <c r="AD82" s="214"/>
      <c r="AE82" s="214"/>
      <c r="AF82" s="214"/>
      <c r="AG82" s="214" t="s">
        <v>142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31"/>
      <c r="B83" s="232"/>
      <c r="C83" s="271" t="s">
        <v>146</v>
      </c>
      <c r="D83" s="237"/>
      <c r="E83" s="238">
        <v>7.2</v>
      </c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14"/>
      <c r="Z83" s="214"/>
      <c r="AA83" s="214"/>
      <c r="AB83" s="214"/>
      <c r="AC83" s="214"/>
      <c r="AD83" s="214"/>
      <c r="AE83" s="214"/>
      <c r="AF83" s="214"/>
      <c r="AG83" s="214" t="s">
        <v>142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31"/>
      <c r="B84" s="232"/>
      <c r="C84" s="271" t="s">
        <v>147</v>
      </c>
      <c r="D84" s="237"/>
      <c r="E84" s="238">
        <v>2.5299999999999998</v>
      </c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14"/>
      <c r="Z84" s="214"/>
      <c r="AA84" s="214"/>
      <c r="AB84" s="214"/>
      <c r="AC84" s="214"/>
      <c r="AD84" s="214"/>
      <c r="AE84" s="214"/>
      <c r="AF84" s="214"/>
      <c r="AG84" s="214" t="s">
        <v>142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31"/>
      <c r="B85" s="232"/>
      <c r="C85" s="272" t="s">
        <v>148</v>
      </c>
      <c r="D85" s="239"/>
      <c r="E85" s="240">
        <v>27.88</v>
      </c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14"/>
      <c r="Z85" s="214"/>
      <c r="AA85" s="214"/>
      <c r="AB85" s="214"/>
      <c r="AC85" s="214"/>
      <c r="AD85" s="214"/>
      <c r="AE85" s="214"/>
      <c r="AF85" s="214"/>
      <c r="AG85" s="214" t="s">
        <v>142</v>
      </c>
      <c r="AH85" s="214">
        <v>1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x14ac:dyDescent="0.2">
      <c r="A86" s="244" t="s">
        <v>131</v>
      </c>
      <c r="B86" s="245" t="s">
        <v>71</v>
      </c>
      <c r="C86" s="268" t="s">
        <v>72</v>
      </c>
      <c r="D86" s="246"/>
      <c r="E86" s="247"/>
      <c r="F86" s="248"/>
      <c r="G86" s="248">
        <f>SUMIF(AG87:AG91,"&lt;&gt;NOR",G87:G91)</f>
        <v>0</v>
      </c>
      <c r="H86" s="248"/>
      <c r="I86" s="248">
        <f>SUM(I87:I91)</f>
        <v>0</v>
      </c>
      <c r="J86" s="248"/>
      <c r="K86" s="248">
        <f>SUM(K87:K91)</f>
        <v>0</v>
      </c>
      <c r="L86" s="248"/>
      <c r="M86" s="248">
        <f>SUM(M87:M91)</f>
        <v>0</v>
      </c>
      <c r="N86" s="248"/>
      <c r="O86" s="248">
        <f>SUM(O87:O91)</f>
        <v>0</v>
      </c>
      <c r="P86" s="248"/>
      <c r="Q86" s="248">
        <f>SUM(Q87:Q91)</f>
        <v>0.12</v>
      </c>
      <c r="R86" s="248"/>
      <c r="S86" s="248"/>
      <c r="T86" s="249"/>
      <c r="U86" s="243"/>
      <c r="V86" s="243">
        <f>SUM(V87:V91)</f>
        <v>0.3</v>
      </c>
      <c r="W86" s="243"/>
      <c r="X86" s="243"/>
      <c r="AG86" t="s">
        <v>132</v>
      </c>
    </row>
    <row r="87" spans="1:60" outlineLevel="1" x14ac:dyDescent="0.2">
      <c r="A87" s="250">
        <v>9</v>
      </c>
      <c r="B87" s="251" t="s">
        <v>191</v>
      </c>
      <c r="C87" s="269" t="s">
        <v>192</v>
      </c>
      <c r="D87" s="252" t="s">
        <v>151</v>
      </c>
      <c r="E87" s="253">
        <v>6</v>
      </c>
      <c r="F87" s="254"/>
      <c r="G87" s="255">
        <f>ROUND(E87*F87,2)</f>
        <v>0</v>
      </c>
      <c r="H87" s="254"/>
      <c r="I87" s="255">
        <f>ROUND(E87*H87,2)</f>
        <v>0</v>
      </c>
      <c r="J87" s="254"/>
      <c r="K87" s="255">
        <f>ROUND(E87*J87,2)</f>
        <v>0</v>
      </c>
      <c r="L87" s="255">
        <v>15</v>
      </c>
      <c r="M87" s="255">
        <f>G87*(1+L87/100)</f>
        <v>0</v>
      </c>
      <c r="N87" s="255">
        <v>0</v>
      </c>
      <c r="O87" s="255">
        <f>ROUND(E87*N87,2)</f>
        <v>0</v>
      </c>
      <c r="P87" s="255">
        <v>0.02</v>
      </c>
      <c r="Q87" s="255">
        <f>ROUND(E87*P87,2)</f>
        <v>0.12</v>
      </c>
      <c r="R87" s="255"/>
      <c r="S87" s="255" t="s">
        <v>136</v>
      </c>
      <c r="T87" s="256" t="s">
        <v>136</v>
      </c>
      <c r="U87" s="233">
        <v>0.05</v>
      </c>
      <c r="V87" s="233">
        <f>ROUND(E87*U87,2)</f>
        <v>0.3</v>
      </c>
      <c r="W87" s="233"/>
      <c r="X87" s="233" t="s">
        <v>137</v>
      </c>
      <c r="Y87" s="214"/>
      <c r="Z87" s="214"/>
      <c r="AA87" s="214"/>
      <c r="AB87" s="214"/>
      <c r="AC87" s="214"/>
      <c r="AD87" s="214"/>
      <c r="AE87" s="214"/>
      <c r="AF87" s="214"/>
      <c r="AG87" s="214" t="s">
        <v>152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31"/>
      <c r="B88" s="232"/>
      <c r="C88" s="271" t="s">
        <v>193</v>
      </c>
      <c r="D88" s="237"/>
      <c r="E88" s="238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14"/>
      <c r="Z88" s="214"/>
      <c r="AA88" s="214"/>
      <c r="AB88" s="214"/>
      <c r="AC88" s="214"/>
      <c r="AD88" s="214"/>
      <c r="AE88" s="214"/>
      <c r="AF88" s="214"/>
      <c r="AG88" s="214" t="s">
        <v>142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31"/>
      <c r="B89" s="232"/>
      <c r="C89" s="271" t="s">
        <v>194</v>
      </c>
      <c r="D89" s="237"/>
      <c r="E89" s="238">
        <v>3</v>
      </c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14"/>
      <c r="Z89" s="214"/>
      <c r="AA89" s="214"/>
      <c r="AB89" s="214"/>
      <c r="AC89" s="214"/>
      <c r="AD89" s="214"/>
      <c r="AE89" s="214"/>
      <c r="AF89" s="214"/>
      <c r="AG89" s="214" t="s">
        <v>142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31"/>
      <c r="B90" s="232"/>
      <c r="C90" s="271" t="s">
        <v>195</v>
      </c>
      <c r="D90" s="237"/>
      <c r="E90" s="238">
        <v>3</v>
      </c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14"/>
      <c r="Z90" s="214"/>
      <c r="AA90" s="214"/>
      <c r="AB90" s="214"/>
      <c r="AC90" s="214"/>
      <c r="AD90" s="214"/>
      <c r="AE90" s="214"/>
      <c r="AF90" s="214"/>
      <c r="AG90" s="214" t="s">
        <v>142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31"/>
      <c r="B91" s="232"/>
      <c r="C91" s="272" t="s">
        <v>148</v>
      </c>
      <c r="D91" s="239"/>
      <c r="E91" s="240">
        <v>6</v>
      </c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14"/>
      <c r="Z91" s="214"/>
      <c r="AA91" s="214"/>
      <c r="AB91" s="214"/>
      <c r="AC91" s="214"/>
      <c r="AD91" s="214"/>
      <c r="AE91" s="214"/>
      <c r="AF91" s="214"/>
      <c r="AG91" s="214" t="s">
        <v>142</v>
      </c>
      <c r="AH91" s="214">
        <v>1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x14ac:dyDescent="0.2">
      <c r="A92" s="244" t="s">
        <v>131</v>
      </c>
      <c r="B92" s="245" t="s">
        <v>73</v>
      </c>
      <c r="C92" s="268" t="s">
        <v>74</v>
      </c>
      <c r="D92" s="246"/>
      <c r="E92" s="247"/>
      <c r="F92" s="248"/>
      <c r="G92" s="248">
        <f>SUMIF(AG93:AG93,"&lt;&gt;NOR",G93:G93)</f>
        <v>0</v>
      </c>
      <c r="H92" s="248"/>
      <c r="I92" s="248">
        <f>SUM(I93:I93)</f>
        <v>0</v>
      </c>
      <c r="J92" s="248"/>
      <c r="K92" s="248">
        <f>SUM(K93:K93)</f>
        <v>0</v>
      </c>
      <c r="L92" s="248"/>
      <c r="M92" s="248">
        <f>SUM(M93:M93)</f>
        <v>0</v>
      </c>
      <c r="N92" s="248"/>
      <c r="O92" s="248">
        <f>SUM(O93:O93)</f>
        <v>0</v>
      </c>
      <c r="P92" s="248"/>
      <c r="Q92" s="248">
        <f>SUM(Q93:Q93)</f>
        <v>0</v>
      </c>
      <c r="R92" s="248"/>
      <c r="S92" s="248"/>
      <c r="T92" s="249"/>
      <c r="U92" s="243"/>
      <c r="V92" s="243">
        <f>SUM(V93:V93)</f>
        <v>4.29</v>
      </c>
      <c r="W92" s="243"/>
      <c r="X92" s="243"/>
      <c r="AG92" t="s">
        <v>132</v>
      </c>
    </row>
    <row r="93" spans="1:60" outlineLevel="1" x14ac:dyDescent="0.2">
      <c r="A93" s="260">
        <v>10</v>
      </c>
      <c r="B93" s="261" t="s">
        <v>196</v>
      </c>
      <c r="C93" s="274" t="s">
        <v>197</v>
      </c>
      <c r="D93" s="262" t="s">
        <v>198</v>
      </c>
      <c r="E93" s="263">
        <v>0.78002000000000005</v>
      </c>
      <c r="F93" s="264"/>
      <c r="G93" s="265">
        <f>ROUND(E93*F93,2)</f>
        <v>0</v>
      </c>
      <c r="H93" s="264"/>
      <c r="I93" s="265">
        <f>ROUND(E93*H93,2)</f>
        <v>0</v>
      </c>
      <c r="J93" s="264"/>
      <c r="K93" s="265">
        <f>ROUND(E93*J93,2)</f>
        <v>0</v>
      </c>
      <c r="L93" s="265">
        <v>15</v>
      </c>
      <c r="M93" s="265">
        <f>G93*(1+L93/100)</f>
        <v>0</v>
      </c>
      <c r="N93" s="265">
        <v>0</v>
      </c>
      <c r="O93" s="265">
        <f>ROUND(E93*N93,2)</f>
        <v>0</v>
      </c>
      <c r="P93" s="265">
        <v>0</v>
      </c>
      <c r="Q93" s="265">
        <f>ROUND(E93*P93,2)</f>
        <v>0</v>
      </c>
      <c r="R93" s="265"/>
      <c r="S93" s="265" t="s">
        <v>136</v>
      </c>
      <c r="T93" s="266" t="s">
        <v>136</v>
      </c>
      <c r="U93" s="233">
        <v>5.5</v>
      </c>
      <c r="V93" s="233">
        <f>ROUND(E93*U93,2)</f>
        <v>4.29</v>
      </c>
      <c r="W93" s="233"/>
      <c r="X93" s="233" t="s">
        <v>199</v>
      </c>
      <c r="Y93" s="214"/>
      <c r="Z93" s="214"/>
      <c r="AA93" s="214"/>
      <c r="AB93" s="214"/>
      <c r="AC93" s="214"/>
      <c r="AD93" s="214"/>
      <c r="AE93" s="214"/>
      <c r="AF93" s="214"/>
      <c r="AG93" s="214" t="s">
        <v>200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x14ac:dyDescent="0.2">
      <c r="A94" s="244" t="s">
        <v>131</v>
      </c>
      <c r="B94" s="245" t="s">
        <v>75</v>
      </c>
      <c r="C94" s="268" t="s">
        <v>76</v>
      </c>
      <c r="D94" s="246"/>
      <c r="E94" s="247"/>
      <c r="F94" s="248"/>
      <c r="G94" s="248">
        <f>SUMIF(AG95:AG96,"&lt;&gt;NOR",G95:G96)</f>
        <v>0</v>
      </c>
      <c r="H94" s="248"/>
      <c r="I94" s="248">
        <f>SUM(I95:I96)</f>
        <v>0</v>
      </c>
      <c r="J94" s="248"/>
      <c r="K94" s="248">
        <f>SUM(K95:K96)</f>
        <v>0</v>
      </c>
      <c r="L94" s="248"/>
      <c r="M94" s="248">
        <f>SUM(M95:M96)</f>
        <v>0</v>
      </c>
      <c r="N94" s="248"/>
      <c r="O94" s="248">
        <f>SUM(O95:O96)</f>
        <v>0.01</v>
      </c>
      <c r="P94" s="248"/>
      <c r="Q94" s="248">
        <f>SUM(Q95:Q96)</f>
        <v>0</v>
      </c>
      <c r="R94" s="248"/>
      <c r="S94" s="248"/>
      <c r="T94" s="249"/>
      <c r="U94" s="243"/>
      <c r="V94" s="243">
        <f>SUM(V95:V96)</f>
        <v>0.71</v>
      </c>
      <c r="W94" s="243"/>
      <c r="X94" s="243"/>
      <c r="AG94" t="s">
        <v>132</v>
      </c>
    </row>
    <row r="95" spans="1:60" ht="22.5" outlineLevel="1" x14ac:dyDescent="0.2">
      <c r="A95" s="250">
        <v>11</v>
      </c>
      <c r="B95" s="251" t="s">
        <v>201</v>
      </c>
      <c r="C95" s="269" t="s">
        <v>202</v>
      </c>
      <c r="D95" s="252" t="s">
        <v>203</v>
      </c>
      <c r="E95" s="253">
        <v>1</v>
      </c>
      <c r="F95" s="254"/>
      <c r="G95" s="255">
        <f>ROUND(E95*F95,2)</f>
        <v>0</v>
      </c>
      <c r="H95" s="254"/>
      <c r="I95" s="255">
        <f>ROUND(E95*H95,2)</f>
        <v>0</v>
      </c>
      <c r="J95" s="254"/>
      <c r="K95" s="255">
        <f>ROUND(E95*J95,2)</f>
        <v>0</v>
      </c>
      <c r="L95" s="255">
        <v>15</v>
      </c>
      <c r="M95" s="255">
        <f>G95*(1+L95/100)</f>
        <v>0</v>
      </c>
      <c r="N95" s="255">
        <v>6.7499999999999999E-3</v>
      </c>
      <c r="O95" s="255">
        <f>ROUND(E95*N95,2)</f>
        <v>0.01</v>
      </c>
      <c r="P95" s="255">
        <v>0</v>
      </c>
      <c r="Q95" s="255">
        <f>ROUND(E95*P95,2)</f>
        <v>0</v>
      </c>
      <c r="R95" s="255"/>
      <c r="S95" s="255" t="s">
        <v>204</v>
      </c>
      <c r="T95" s="256" t="s">
        <v>205</v>
      </c>
      <c r="U95" s="233">
        <v>0.70899999999999996</v>
      </c>
      <c r="V95" s="233">
        <f>ROUND(E95*U95,2)</f>
        <v>0.71</v>
      </c>
      <c r="W95" s="233"/>
      <c r="X95" s="233" t="s">
        <v>137</v>
      </c>
      <c r="Y95" s="214"/>
      <c r="Z95" s="214"/>
      <c r="AA95" s="214"/>
      <c r="AB95" s="214"/>
      <c r="AC95" s="214"/>
      <c r="AD95" s="214"/>
      <c r="AE95" s="214"/>
      <c r="AF95" s="214"/>
      <c r="AG95" s="214" t="s">
        <v>152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ht="22.5" outlineLevel="1" x14ac:dyDescent="0.2">
      <c r="A96" s="231"/>
      <c r="B96" s="232"/>
      <c r="C96" s="270" t="s">
        <v>206</v>
      </c>
      <c r="D96" s="258"/>
      <c r="E96" s="258"/>
      <c r="F96" s="258"/>
      <c r="G96" s="258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14"/>
      <c r="Z96" s="214"/>
      <c r="AA96" s="214"/>
      <c r="AB96" s="214"/>
      <c r="AC96" s="214"/>
      <c r="AD96" s="214"/>
      <c r="AE96" s="214"/>
      <c r="AF96" s="214"/>
      <c r="AG96" s="214" t="s">
        <v>140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57" t="str">
        <f>C96</f>
        <v>Kompletní dodávka a montáž včetně uvedení do provozu, prostupů, zaškolení, seřízení, zkoušek dle příslušných ČSN a dalších pomocných prací a zednických přípomocí</v>
      </c>
      <c r="BB96" s="214"/>
      <c r="BC96" s="214"/>
      <c r="BD96" s="214"/>
      <c r="BE96" s="214"/>
      <c r="BF96" s="214"/>
      <c r="BG96" s="214"/>
      <c r="BH96" s="214"/>
    </row>
    <row r="97" spans="1:60" x14ac:dyDescent="0.2">
      <c r="A97" s="244" t="s">
        <v>131</v>
      </c>
      <c r="B97" s="245" t="s">
        <v>77</v>
      </c>
      <c r="C97" s="268" t="s">
        <v>78</v>
      </c>
      <c r="D97" s="246"/>
      <c r="E97" s="247"/>
      <c r="F97" s="248"/>
      <c r="G97" s="248">
        <f>SUMIF(AG98:AG99,"&lt;&gt;NOR",G98:G99)</f>
        <v>0</v>
      </c>
      <c r="H97" s="248"/>
      <c r="I97" s="248">
        <f>SUM(I98:I99)</f>
        <v>0</v>
      </c>
      <c r="J97" s="248"/>
      <c r="K97" s="248">
        <f>SUM(K98:K99)</f>
        <v>0</v>
      </c>
      <c r="L97" s="248"/>
      <c r="M97" s="248">
        <f>SUM(M98:M99)</f>
        <v>0</v>
      </c>
      <c r="N97" s="248"/>
      <c r="O97" s="248">
        <f>SUM(O98:O99)</f>
        <v>0</v>
      </c>
      <c r="P97" s="248"/>
      <c r="Q97" s="248">
        <f>SUM(Q98:Q99)</f>
        <v>0</v>
      </c>
      <c r="R97" s="248"/>
      <c r="S97" s="248"/>
      <c r="T97" s="249"/>
      <c r="U97" s="243"/>
      <c r="V97" s="243">
        <f>SUM(V98:V99)</f>
        <v>0.59</v>
      </c>
      <c r="W97" s="243"/>
      <c r="X97" s="243"/>
      <c r="AG97" t="s">
        <v>132</v>
      </c>
    </row>
    <row r="98" spans="1:60" ht="22.5" outlineLevel="1" x14ac:dyDescent="0.2">
      <c r="A98" s="250">
        <v>12</v>
      </c>
      <c r="B98" s="251" t="s">
        <v>207</v>
      </c>
      <c r="C98" s="269" t="s">
        <v>202</v>
      </c>
      <c r="D98" s="252" t="s">
        <v>203</v>
      </c>
      <c r="E98" s="253">
        <v>1</v>
      </c>
      <c r="F98" s="254"/>
      <c r="G98" s="255">
        <f>ROUND(E98*F98,2)</f>
        <v>0</v>
      </c>
      <c r="H98" s="254"/>
      <c r="I98" s="255">
        <f>ROUND(E98*H98,2)</f>
        <v>0</v>
      </c>
      <c r="J98" s="254"/>
      <c r="K98" s="255">
        <f>ROUND(E98*J98,2)</f>
        <v>0</v>
      </c>
      <c r="L98" s="255">
        <v>15</v>
      </c>
      <c r="M98" s="255">
        <f>G98*(1+L98/100)</f>
        <v>0</v>
      </c>
      <c r="N98" s="255">
        <v>8.0000000000000004E-4</v>
      </c>
      <c r="O98" s="255">
        <f>ROUND(E98*N98,2)</f>
        <v>0</v>
      </c>
      <c r="P98" s="255">
        <v>0</v>
      </c>
      <c r="Q98" s="255">
        <f>ROUND(E98*P98,2)</f>
        <v>0</v>
      </c>
      <c r="R98" s="255"/>
      <c r="S98" s="255" t="s">
        <v>204</v>
      </c>
      <c r="T98" s="256" t="s">
        <v>205</v>
      </c>
      <c r="U98" s="233">
        <v>0.59399999999999997</v>
      </c>
      <c r="V98" s="233">
        <f>ROUND(E98*U98,2)</f>
        <v>0.59</v>
      </c>
      <c r="W98" s="233"/>
      <c r="X98" s="233" t="s">
        <v>137</v>
      </c>
      <c r="Y98" s="214"/>
      <c r="Z98" s="214"/>
      <c r="AA98" s="214"/>
      <c r="AB98" s="214"/>
      <c r="AC98" s="214"/>
      <c r="AD98" s="214"/>
      <c r="AE98" s="214"/>
      <c r="AF98" s="214"/>
      <c r="AG98" s="214" t="s">
        <v>152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ht="22.5" outlineLevel="1" x14ac:dyDescent="0.2">
      <c r="A99" s="231"/>
      <c r="B99" s="232"/>
      <c r="C99" s="270" t="s">
        <v>206</v>
      </c>
      <c r="D99" s="258"/>
      <c r="E99" s="258"/>
      <c r="F99" s="258"/>
      <c r="G99" s="258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14"/>
      <c r="Z99" s="214"/>
      <c r="AA99" s="214"/>
      <c r="AB99" s="214"/>
      <c r="AC99" s="214"/>
      <c r="AD99" s="214"/>
      <c r="AE99" s="214"/>
      <c r="AF99" s="214"/>
      <c r="AG99" s="214" t="s">
        <v>140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57" t="str">
        <f>C99</f>
        <v>Kompletní dodávka a montáž včetně uvedení do provozu, prostupů, zaškolení, seřízení, zkoušek dle příslušných ČSN a dalších pomocných prací a zednických přípomocí</v>
      </c>
      <c r="BB99" s="214"/>
      <c r="BC99" s="214"/>
      <c r="BD99" s="214"/>
      <c r="BE99" s="214"/>
      <c r="BF99" s="214"/>
      <c r="BG99" s="214"/>
      <c r="BH99" s="214"/>
    </row>
    <row r="100" spans="1:60" x14ac:dyDescent="0.2">
      <c r="A100" s="244" t="s">
        <v>131</v>
      </c>
      <c r="B100" s="245" t="s">
        <v>79</v>
      </c>
      <c r="C100" s="268" t="s">
        <v>80</v>
      </c>
      <c r="D100" s="246"/>
      <c r="E100" s="247"/>
      <c r="F100" s="248"/>
      <c r="G100" s="248">
        <f>SUMIF(AG101:AG102,"&lt;&gt;NOR",G101:G102)</f>
        <v>0</v>
      </c>
      <c r="H100" s="248"/>
      <c r="I100" s="248">
        <f>SUM(I101:I102)</f>
        <v>0</v>
      </c>
      <c r="J100" s="248"/>
      <c r="K100" s="248">
        <f>SUM(K101:K102)</f>
        <v>0</v>
      </c>
      <c r="L100" s="248"/>
      <c r="M100" s="248">
        <f>SUM(M101:M102)</f>
        <v>0</v>
      </c>
      <c r="N100" s="248"/>
      <c r="O100" s="248">
        <f>SUM(O101:O102)</f>
        <v>0.01</v>
      </c>
      <c r="P100" s="248"/>
      <c r="Q100" s="248">
        <f>SUM(Q101:Q102)</f>
        <v>0</v>
      </c>
      <c r="R100" s="248"/>
      <c r="S100" s="248"/>
      <c r="T100" s="249"/>
      <c r="U100" s="243"/>
      <c r="V100" s="243">
        <f>SUM(V101:V102)</f>
        <v>1.76</v>
      </c>
      <c r="W100" s="243"/>
      <c r="X100" s="243"/>
      <c r="AG100" t="s">
        <v>132</v>
      </c>
    </row>
    <row r="101" spans="1:60" outlineLevel="1" x14ac:dyDescent="0.2">
      <c r="A101" s="250">
        <v>13</v>
      </c>
      <c r="B101" s="251" t="s">
        <v>208</v>
      </c>
      <c r="C101" s="269" t="s">
        <v>209</v>
      </c>
      <c r="D101" s="252" t="s">
        <v>203</v>
      </c>
      <c r="E101" s="253">
        <v>1</v>
      </c>
      <c r="F101" s="254"/>
      <c r="G101" s="255">
        <f>ROUND(E101*F101,2)</f>
        <v>0</v>
      </c>
      <c r="H101" s="254"/>
      <c r="I101" s="255">
        <f>ROUND(E101*H101,2)</f>
        <v>0</v>
      </c>
      <c r="J101" s="254"/>
      <c r="K101" s="255">
        <f>ROUND(E101*J101,2)</f>
        <v>0</v>
      </c>
      <c r="L101" s="255">
        <v>15</v>
      </c>
      <c r="M101" s="255">
        <f>G101*(1+L101/100)</f>
        <v>0</v>
      </c>
      <c r="N101" s="255">
        <v>6.3699999999999998E-3</v>
      </c>
      <c r="O101" s="255">
        <f>ROUND(E101*N101,2)</f>
        <v>0.01</v>
      </c>
      <c r="P101" s="255">
        <v>0</v>
      </c>
      <c r="Q101" s="255">
        <f>ROUND(E101*P101,2)</f>
        <v>0</v>
      </c>
      <c r="R101" s="255"/>
      <c r="S101" s="255" t="s">
        <v>204</v>
      </c>
      <c r="T101" s="256" t="s">
        <v>205</v>
      </c>
      <c r="U101" s="233">
        <v>1.756</v>
      </c>
      <c r="V101" s="233">
        <f>ROUND(E101*U101,2)</f>
        <v>1.76</v>
      </c>
      <c r="W101" s="233"/>
      <c r="X101" s="233" t="s">
        <v>137</v>
      </c>
      <c r="Y101" s="214"/>
      <c r="Z101" s="214"/>
      <c r="AA101" s="214"/>
      <c r="AB101" s="214"/>
      <c r="AC101" s="214"/>
      <c r="AD101" s="214"/>
      <c r="AE101" s="214"/>
      <c r="AF101" s="214"/>
      <c r="AG101" s="214" t="s">
        <v>152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ht="22.5" outlineLevel="1" x14ac:dyDescent="0.2">
      <c r="A102" s="231"/>
      <c r="B102" s="232"/>
      <c r="C102" s="270" t="s">
        <v>206</v>
      </c>
      <c r="D102" s="258"/>
      <c r="E102" s="258"/>
      <c r="F102" s="258"/>
      <c r="G102" s="258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140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57" t="str">
        <f>C102</f>
        <v>Kompletní dodávka a montáž včetně uvedení do provozu, prostupů, zaškolení, seřízení, zkoušek dle příslušných ČSN a dalších pomocných prací a zednických přípomocí</v>
      </c>
      <c r="BB102" s="214"/>
      <c r="BC102" s="214"/>
      <c r="BD102" s="214"/>
      <c r="BE102" s="214"/>
      <c r="BF102" s="214"/>
      <c r="BG102" s="214"/>
      <c r="BH102" s="214"/>
    </row>
    <row r="103" spans="1:60" x14ac:dyDescent="0.2">
      <c r="A103" s="244" t="s">
        <v>131</v>
      </c>
      <c r="B103" s="245" t="s">
        <v>81</v>
      </c>
      <c r="C103" s="268" t="s">
        <v>82</v>
      </c>
      <c r="D103" s="246"/>
      <c r="E103" s="247"/>
      <c r="F103" s="248"/>
      <c r="G103" s="248">
        <f>SUMIF(AG104:AG116,"&lt;&gt;NOR",G104:G116)</f>
        <v>0</v>
      </c>
      <c r="H103" s="248"/>
      <c r="I103" s="248">
        <f>SUM(I104:I116)</f>
        <v>0</v>
      </c>
      <c r="J103" s="248"/>
      <c r="K103" s="248">
        <f>SUM(K104:K116)</f>
        <v>0</v>
      </c>
      <c r="L103" s="248"/>
      <c r="M103" s="248">
        <f>SUM(M104:M116)</f>
        <v>0</v>
      </c>
      <c r="N103" s="248"/>
      <c r="O103" s="248">
        <f>SUM(O104:O116)</f>
        <v>0.01</v>
      </c>
      <c r="P103" s="248"/>
      <c r="Q103" s="248">
        <f>SUM(Q104:Q116)</f>
        <v>0.08</v>
      </c>
      <c r="R103" s="248"/>
      <c r="S103" s="248"/>
      <c r="T103" s="249"/>
      <c r="U103" s="243"/>
      <c r="V103" s="243">
        <f>SUM(V104:V116)</f>
        <v>1.01</v>
      </c>
      <c r="W103" s="243"/>
      <c r="X103" s="243"/>
      <c r="AG103" t="s">
        <v>132</v>
      </c>
    </row>
    <row r="104" spans="1:60" outlineLevel="1" x14ac:dyDescent="0.2">
      <c r="A104" s="250">
        <v>14</v>
      </c>
      <c r="B104" s="251" t="s">
        <v>210</v>
      </c>
      <c r="C104" s="269" t="s">
        <v>211</v>
      </c>
      <c r="D104" s="252" t="s">
        <v>203</v>
      </c>
      <c r="E104" s="253">
        <v>1</v>
      </c>
      <c r="F104" s="254"/>
      <c r="G104" s="255">
        <f>ROUND(E104*F104,2)</f>
        <v>0</v>
      </c>
      <c r="H104" s="254"/>
      <c r="I104" s="255">
        <f>ROUND(E104*H104,2)</f>
        <v>0</v>
      </c>
      <c r="J104" s="254"/>
      <c r="K104" s="255">
        <f>ROUND(E104*J104,2)</f>
        <v>0</v>
      </c>
      <c r="L104" s="255">
        <v>15</v>
      </c>
      <c r="M104" s="255">
        <f>G104*(1+L104/100)</f>
        <v>0</v>
      </c>
      <c r="N104" s="255">
        <v>0</v>
      </c>
      <c r="O104" s="255">
        <f>ROUND(E104*N104,2)</f>
        <v>0</v>
      </c>
      <c r="P104" s="255">
        <v>1.56E-3</v>
      </c>
      <c r="Q104" s="255">
        <f>ROUND(E104*P104,2)</f>
        <v>0</v>
      </c>
      <c r="R104" s="255"/>
      <c r="S104" s="255" t="s">
        <v>136</v>
      </c>
      <c r="T104" s="256" t="s">
        <v>136</v>
      </c>
      <c r="U104" s="233">
        <v>0.217</v>
      </c>
      <c r="V104" s="233">
        <f>ROUND(E104*U104,2)</f>
        <v>0.22</v>
      </c>
      <c r="W104" s="233"/>
      <c r="X104" s="233" t="s">
        <v>137</v>
      </c>
      <c r="Y104" s="214"/>
      <c r="Z104" s="214"/>
      <c r="AA104" s="214"/>
      <c r="AB104" s="214"/>
      <c r="AC104" s="214"/>
      <c r="AD104" s="214"/>
      <c r="AE104" s="214"/>
      <c r="AF104" s="214"/>
      <c r="AG104" s="214" t="s">
        <v>152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31"/>
      <c r="B105" s="232"/>
      <c r="C105" s="271" t="s">
        <v>141</v>
      </c>
      <c r="D105" s="237"/>
      <c r="E105" s="238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142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31"/>
      <c r="B106" s="232"/>
      <c r="C106" s="271" t="s">
        <v>212</v>
      </c>
      <c r="D106" s="237"/>
      <c r="E106" s="238">
        <v>1</v>
      </c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142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31"/>
      <c r="B107" s="232"/>
      <c r="C107" s="272" t="s">
        <v>148</v>
      </c>
      <c r="D107" s="239"/>
      <c r="E107" s="240">
        <v>1</v>
      </c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142</v>
      </c>
      <c r="AH107" s="214">
        <v>1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50">
        <v>15</v>
      </c>
      <c r="B108" s="251" t="s">
        <v>213</v>
      </c>
      <c r="C108" s="269" t="s">
        <v>214</v>
      </c>
      <c r="D108" s="252" t="s">
        <v>203</v>
      </c>
      <c r="E108" s="253">
        <v>1</v>
      </c>
      <c r="F108" s="254"/>
      <c r="G108" s="255">
        <f>ROUND(E108*F108,2)</f>
        <v>0</v>
      </c>
      <c r="H108" s="254"/>
      <c r="I108" s="255">
        <f>ROUND(E108*H108,2)</f>
        <v>0</v>
      </c>
      <c r="J108" s="254"/>
      <c r="K108" s="255">
        <f>ROUND(E108*J108,2)</f>
        <v>0</v>
      </c>
      <c r="L108" s="255">
        <v>15</v>
      </c>
      <c r="M108" s="255">
        <f>G108*(1+L108/100)</f>
        <v>0</v>
      </c>
      <c r="N108" s="255">
        <v>0</v>
      </c>
      <c r="O108" s="255">
        <f>ROUND(E108*N108,2)</f>
        <v>0</v>
      </c>
      <c r="P108" s="255">
        <v>9.1999999999999998E-3</v>
      </c>
      <c r="Q108" s="255">
        <f>ROUND(E108*P108,2)</f>
        <v>0.01</v>
      </c>
      <c r="R108" s="255"/>
      <c r="S108" s="255" t="s">
        <v>136</v>
      </c>
      <c r="T108" s="256" t="s">
        <v>136</v>
      </c>
      <c r="U108" s="233">
        <v>0.46500000000000002</v>
      </c>
      <c r="V108" s="233">
        <f>ROUND(E108*U108,2)</f>
        <v>0.47</v>
      </c>
      <c r="W108" s="233"/>
      <c r="X108" s="233" t="s">
        <v>137</v>
      </c>
      <c r="Y108" s="214"/>
      <c r="Z108" s="214"/>
      <c r="AA108" s="214"/>
      <c r="AB108" s="214"/>
      <c r="AC108" s="214"/>
      <c r="AD108" s="214"/>
      <c r="AE108" s="214"/>
      <c r="AF108" s="214"/>
      <c r="AG108" s="214" t="s">
        <v>152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31"/>
      <c r="B109" s="232"/>
      <c r="C109" s="271" t="s">
        <v>141</v>
      </c>
      <c r="D109" s="237"/>
      <c r="E109" s="238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142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31"/>
      <c r="B110" s="232"/>
      <c r="C110" s="271" t="s">
        <v>212</v>
      </c>
      <c r="D110" s="237"/>
      <c r="E110" s="238">
        <v>1</v>
      </c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142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">
      <c r="A111" s="231"/>
      <c r="B111" s="232"/>
      <c r="C111" s="272" t="s">
        <v>148</v>
      </c>
      <c r="D111" s="239"/>
      <c r="E111" s="240">
        <v>1</v>
      </c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3"/>
      <c r="X111" s="233"/>
      <c r="Y111" s="214"/>
      <c r="Z111" s="214"/>
      <c r="AA111" s="214"/>
      <c r="AB111" s="214"/>
      <c r="AC111" s="214"/>
      <c r="AD111" s="214"/>
      <c r="AE111" s="214"/>
      <c r="AF111" s="214"/>
      <c r="AG111" s="214" t="s">
        <v>142</v>
      </c>
      <c r="AH111" s="214">
        <v>1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">
      <c r="A112" s="250">
        <v>16</v>
      </c>
      <c r="B112" s="251" t="s">
        <v>215</v>
      </c>
      <c r="C112" s="269" t="s">
        <v>216</v>
      </c>
      <c r="D112" s="252" t="s">
        <v>203</v>
      </c>
      <c r="E112" s="253">
        <v>1</v>
      </c>
      <c r="F112" s="254"/>
      <c r="G112" s="255">
        <f>ROUND(E112*F112,2)</f>
        <v>0</v>
      </c>
      <c r="H112" s="254"/>
      <c r="I112" s="255">
        <f>ROUND(E112*H112,2)</f>
        <v>0</v>
      </c>
      <c r="J112" s="254"/>
      <c r="K112" s="255">
        <f>ROUND(E112*J112,2)</f>
        <v>0</v>
      </c>
      <c r="L112" s="255">
        <v>15</v>
      </c>
      <c r="M112" s="255">
        <f>G112*(1+L112/100)</f>
        <v>0</v>
      </c>
      <c r="N112" s="255">
        <v>5.0000000000000001E-3</v>
      </c>
      <c r="O112" s="255">
        <f>ROUND(E112*N112,2)</f>
        <v>0.01</v>
      </c>
      <c r="P112" s="255">
        <v>6.7000000000000004E-2</v>
      </c>
      <c r="Q112" s="255">
        <f>ROUND(E112*P112,2)</f>
        <v>7.0000000000000007E-2</v>
      </c>
      <c r="R112" s="255"/>
      <c r="S112" s="255" t="s">
        <v>136</v>
      </c>
      <c r="T112" s="256" t="s">
        <v>136</v>
      </c>
      <c r="U112" s="233">
        <v>0.31</v>
      </c>
      <c r="V112" s="233">
        <f>ROUND(E112*U112,2)</f>
        <v>0.31</v>
      </c>
      <c r="W112" s="233"/>
      <c r="X112" s="233" t="s">
        <v>137</v>
      </c>
      <c r="Y112" s="214"/>
      <c r="Z112" s="214"/>
      <c r="AA112" s="214"/>
      <c r="AB112" s="214"/>
      <c r="AC112" s="214"/>
      <c r="AD112" s="214"/>
      <c r="AE112" s="214"/>
      <c r="AF112" s="214"/>
      <c r="AG112" s="214" t="s">
        <v>152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">
      <c r="A113" s="231"/>
      <c r="B113" s="232"/>
      <c r="C113" s="271" t="s">
        <v>141</v>
      </c>
      <c r="D113" s="237"/>
      <c r="E113" s="238"/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3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142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31"/>
      <c r="B114" s="232"/>
      <c r="C114" s="271" t="s">
        <v>212</v>
      </c>
      <c r="D114" s="237"/>
      <c r="E114" s="238">
        <v>1</v>
      </c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142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31"/>
      <c r="B115" s="232"/>
      <c r="C115" s="272" t="s">
        <v>148</v>
      </c>
      <c r="D115" s="239"/>
      <c r="E115" s="240">
        <v>1</v>
      </c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142</v>
      </c>
      <c r="AH115" s="214">
        <v>1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ht="22.5" outlineLevel="1" x14ac:dyDescent="0.2">
      <c r="A116" s="260">
        <v>17</v>
      </c>
      <c r="B116" s="261" t="s">
        <v>217</v>
      </c>
      <c r="C116" s="274" t="s">
        <v>218</v>
      </c>
      <c r="D116" s="262" t="s">
        <v>198</v>
      </c>
      <c r="E116" s="263">
        <v>5.0000000000000001E-3</v>
      </c>
      <c r="F116" s="264"/>
      <c r="G116" s="265">
        <f>ROUND(E116*F116,2)</f>
        <v>0</v>
      </c>
      <c r="H116" s="264"/>
      <c r="I116" s="265">
        <f>ROUND(E116*H116,2)</f>
        <v>0</v>
      </c>
      <c r="J116" s="264"/>
      <c r="K116" s="265">
        <f>ROUND(E116*J116,2)</f>
        <v>0</v>
      </c>
      <c r="L116" s="265">
        <v>15</v>
      </c>
      <c r="M116" s="265">
        <f>G116*(1+L116/100)</f>
        <v>0</v>
      </c>
      <c r="N116" s="265">
        <v>0</v>
      </c>
      <c r="O116" s="265">
        <f>ROUND(E116*N116,2)</f>
        <v>0</v>
      </c>
      <c r="P116" s="265">
        <v>0</v>
      </c>
      <c r="Q116" s="265">
        <f>ROUND(E116*P116,2)</f>
        <v>0</v>
      </c>
      <c r="R116" s="265"/>
      <c r="S116" s="265" t="s">
        <v>136</v>
      </c>
      <c r="T116" s="266" t="s">
        <v>136</v>
      </c>
      <c r="U116" s="233">
        <v>1.7430000000000001</v>
      </c>
      <c r="V116" s="233">
        <f>ROUND(E116*U116,2)</f>
        <v>0.01</v>
      </c>
      <c r="W116" s="233"/>
      <c r="X116" s="233" t="s">
        <v>199</v>
      </c>
      <c r="Y116" s="214"/>
      <c r="Z116" s="214"/>
      <c r="AA116" s="214"/>
      <c r="AB116" s="214"/>
      <c r="AC116" s="214"/>
      <c r="AD116" s="214"/>
      <c r="AE116" s="214"/>
      <c r="AF116" s="214"/>
      <c r="AG116" s="214" t="s">
        <v>200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x14ac:dyDescent="0.2">
      <c r="A117" s="244" t="s">
        <v>131</v>
      </c>
      <c r="B117" s="245" t="s">
        <v>83</v>
      </c>
      <c r="C117" s="268" t="s">
        <v>84</v>
      </c>
      <c r="D117" s="246"/>
      <c r="E117" s="247"/>
      <c r="F117" s="248"/>
      <c r="G117" s="248">
        <f>SUMIF(AG118:AG124,"&lt;&gt;NOR",G118:G124)</f>
        <v>0</v>
      </c>
      <c r="H117" s="248"/>
      <c r="I117" s="248">
        <f>SUM(I118:I124)</f>
        <v>0</v>
      </c>
      <c r="J117" s="248"/>
      <c r="K117" s="248">
        <f>SUM(K118:K124)</f>
        <v>0</v>
      </c>
      <c r="L117" s="248"/>
      <c r="M117" s="248">
        <f>SUM(M118:M124)</f>
        <v>0</v>
      </c>
      <c r="N117" s="248"/>
      <c r="O117" s="248">
        <f>SUM(O118:O124)</f>
        <v>0</v>
      </c>
      <c r="P117" s="248"/>
      <c r="Q117" s="248">
        <f>SUM(Q118:Q124)</f>
        <v>0</v>
      </c>
      <c r="R117" s="248"/>
      <c r="S117" s="248"/>
      <c r="T117" s="249"/>
      <c r="U117" s="243"/>
      <c r="V117" s="243">
        <f>SUM(V118:V124)</f>
        <v>0.59</v>
      </c>
      <c r="W117" s="243"/>
      <c r="X117" s="243"/>
      <c r="AG117" t="s">
        <v>132</v>
      </c>
    </row>
    <row r="118" spans="1:60" ht="33.75" outlineLevel="1" x14ac:dyDescent="0.2">
      <c r="A118" s="250">
        <v>18</v>
      </c>
      <c r="B118" s="251" t="s">
        <v>219</v>
      </c>
      <c r="C118" s="269" t="s">
        <v>220</v>
      </c>
      <c r="D118" s="252" t="s">
        <v>203</v>
      </c>
      <c r="E118" s="253">
        <v>1</v>
      </c>
      <c r="F118" s="254"/>
      <c r="G118" s="255">
        <f>ROUND(E118*F118,2)</f>
        <v>0</v>
      </c>
      <c r="H118" s="254"/>
      <c r="I118" s="255">
        <f>ROUND(E118*H118,2)</f>
        <v>0</v>
      </c>
      <c r="J118" s="254"/>
      <c r="K118" s="255">
        <f>ROUND(E118*J118,2)</f>
        <v>0</v>
      </c>
      <c r="L118" s="255">
        <v>15</v>
      </c>
      <c r="M118" s="255">
        <f>G118*(1+L118/100)</f>
        <v>0</v>
      </c>
      <c r="N118" s="255">
        <v>8.0000000000000004E-4</v>
      </c>
      <c r="O118" s="255">
        <f>ROUND(E118*N118,2)</f>
        <v>0</v>
      </c>
      <c r="P118" s="255">
        <v>0</v>
      </c>
      <c r="Q118" s="255">
        <f>ROUND(E118*P118,2)</f>
        <v>0</v>
      </c>
      <c r="R118" s="255"/>
      <c r="S118" s="255" t="s">
        <v>204</v>
      </c>
      <c r="T118" s="256" t="s">
        <v>205</v>
      </c>
      <c r="U118" s="233">
        <v>0.59399999999999997</v>
      </c>
      <c r="V118" s="233">
        <f>ROUND(E118*U118,2)</f>
        <v>0.59</v>
      </c>
      <c r="W118" s="233"/>
      <c r="X118" s="233" t="s">
        <v>137</v>
      </c>
      <c r="Y118" s="214"/>
      <c r="Z118" s="214"/>
      <c r="AA118" s="214"/>
      <c r="AB118" s="214"/>
      <c r="AC118" s="214"/>
      <c r="AD118" s="214"/>
      <c r="AE118" s="214"/>
      <c r="AF118" s="214"/>
      <c r="AG118" s="214" t="s">
        <v>152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ht="22.5" outlineLevel="1" x14ac:dyDescent="0.2">
      <c r="A119" s="231"/>
      <c r="B119" s="232"/>
      <c r="C119" s="270" t="s">
        <v>206</v>
      </c>
      <c r="D119" s="258"/>
      <c r="E119" s="258"/>
      <c r="F119" s="258"/>
      <c r="G119" s="258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3"/>
      <c r="Y119" s="214"/>
      <c r="Z119" s="214"/>
      <c r="AA119" s="214"/>
      <c r="AB119" s="214"/>
      <c r="AC119" s="214"/>
      <c r="AD119" s="214"/>
      <c r="AE119" s="214"/>
      <c r="AF119" s="214"/>
      <c r="AG119" s="214" t="s">
        <v>140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57" t="str">
        <f>C119</f>
        <v>Kompletní dodávka a montáž včetně uvedení do provozu, prostupů, zaškolení, seřízení, zkoušek dle příslušných ČSN a dalších pomocných prací a zednických přípomocí</v>
      </c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31"/>
      <c r="B120" s="232"/>
      <c r="C120" s="275" t="s">
        <v>221</v>
      </c>
      <c r="D120" s="234"/>
      <c r="E120" s="235"/>
      <c r="F120" s="236"/>
      <c r="G120" s="236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140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31"/>
      <c r="B121" s="232"/>
      <c r="C121" s="273" t="s">
        <v>222</v>
      </c>
      <c r="D121" s="259"/>
      <c r="E121" s="259"/>
      <c r="F121" s="259"/>
      <c r="G121" s="259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140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31"/>
      <c r="B122" s="232"/>
      <c r="C122" s="271" t="s">
        <v>141</v>
      </c>
      <c r="D122" s="237"/>
      <c r="E122" s="238"/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142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">
      <c r="A123" s="231"/>
      <c r="B123" s="232"/>
      <c r="C123" s="271" t="s">
        <v>223</v>
      </c>
      <c r="D123" s="237"/>
      <c r="E123" s="238">
        <v>1</v>
      </c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14"/>
      <c r="Z123" s="214"/>
      <c r="AA123" s="214"/>
      <c r="AB123" s="214"/>
      <c r="AC123" s="214"/>
      <c r="AD123" s="214"/>
      <c r="AE123" s="214"/>
      <c r="AF123" s="214"/>
      <c r="AG123" s="214" t="s">
        <v>142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">
      <c r="A124" s="231"/>
      <c r="B124" s="232"/>
      <c r="C124" s="272" t="s">
        <v>148</v>
      </c>
      <c r="D124" s="239"/>
      <c r="E124" s="240">
        <v>1</v>
      </c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  <c r="X124" s="233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142</v>
      </c>
      <c r="AH124" s="214">
        <v>1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x14ac:dyDescent="0.2">
      <c r="A125" s="244" t="s">
        <v>131</v>
      </c>
      <c r="B125" s="245" t="s">
        <v>85</v>
      </c>
      <c r="C125" s="268" t="s">
        <v>86</v>
      </c>
      <c r="D125" s="246"/>
      <c r="E125" s="247"/>
      <c r="F125" s="248"/>
      <c r="G125" s="248">
        <f>SUMIF(AG126:AG184,"&lt;&gt;NOR",G126:G184)</f>
        <v>0</v>
      </c>
      <c r="H125" s="248"/>
      <c r="I125" s="248">
        <f>SUM(I126:I184)</f>
        <v>0</v>
      </c>
      <c r="J125" s="248"/>
      <c r="K125" s="248">
        <f>SUM(K126:K184)</f>
        <v>0</v>
      </c>
      <c r="L125" s="248"/>
      <c r="M125" s="248">
        <f>SUM(M126:M184)</f>
        <v>0</v>
      </c>
      <c r="N125" s="248"/>
      <c r="O125" s="248">
        <f>SUM(O126:O184)</f>
        <v>0.09</v>
      </c>
      <c r="P125" s="248"/>
      <c r="Q125" s="248">
        <f>SUM(Q126:Q184)</f>
        <v>0.66999999999999993</v>
      </c>
      <c r="R125" s="248"/>
      <c r="S125" s="248"/>
      <c r="T125" s="249"/>
      <c r="U125" s="243"/>
      <c r="V125" s="243">
        <f>SUM(V126:V184)</f>
        <v>18.079999999999998</v>
      </c>
      <c r="W125" s="243"/>
      <c r="X125" s="243"/>
      <c r="AG125" t="s">
        <v>132</v>
      </c>
    </row>
    <row r="126" spans="1:60" outlineLevel="1" x14ac:dyDescent="0.2">
      <c r="A126" s="250">
        <v>19</v>
      </c>
      <c r="B126" s="251" t="s">
        <v>224</v>
      </c>
      <c r="C126" s="269" t="s">
        <v>225</v>
      </c>
      <c r="D126" s="252" t="s">
        <v>151</v>
      </c>
      <c r="E126" s="253">
        <v>7</v>
      </c>
      <c r="F126" s="254"/>
      <c r="G126" s="255">
        <f>ROUND(E126*F126,2)</f>
        <v>0</v>
      </c>
      <c r="H126" s="254"/>
      <c r="I126" s="255">
        <f>ROUND(E126*H126,2)</f>
        <v>0</v>
      </c>
      <c r="J126" s="254"/>
      <c r="K126" s="255">
        <f>ROUND(E126*J126,2)</f>
        <v>0</v>
      </c>
      <c r="L126" s="255">
        <v>15</v>
      </c>
      <c r="M126" s="255">
        <f>G126*(1+L126/100)</f>
        <v>0</v>
      </c>
      <c r="N126" s="255">
        <v>0</v>
      </c>
      <c r="O126" s="255">
        <f>ROUND(E126*N126,2)</f>
        <v>0</v>
      </c>
      <c r="P126" s="255">
        <v>0.01</v>
      </c>
      <c r="Q126" s="255">
        <f>ROUND(E126*P126,2)</f>
        <v>7.0000000000000007E-2</v>
      </c>
      <c r="R126" s="255"/>
      <c r="S126" s="255" t="s">
        <v>136</v>
      </c>
      <c r="T126" s="256" t="s">
        <v>136</v>
      </c>
      <c r="U126" s="233">
        <v>0.11</v>
      </c>
      <c r="V126" s="233">
        <f>ROUND(E126*U126,2)</f>
        <v>0.77</v>
      </c>
      <c r="W126" s="233"/>
      <c r="X126" s="233" t="s">
        <v>137</v>
      </c>
      <c r="Y126" s="214"/>
      <c r="Z126" s="214"/>
      <c r="AA126" s="214"/>
      <c r="AB126" s="214"/>
      <c r="AC126" s="214"/>
      <c r="AD126" s="214"/>
      <c r="AE126" s="214"/>
      <c r="AF126" s="214"/>
      <c r="AG126" s="214" t="s">
        <v>152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">
      <c r="A127" s="231"/>
      <c r="B127" s="232"/>
      <c r="C127" s="271" t="s">
        <v>141</v>
      </c>
      <c r="D127" s="237"/>
      <c r="E127" s="238"/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142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">
      <c r="A128" s="231"/>
      <c r="B128" s="232"/>
      <c r="C128" s="271" t="s">
        <v>226</v>
      </c>
      <c r="D128" s="237"/>
      <c r="E128" s="238">
        <v>3</v>
      </c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142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">
      <c r="A129" s="231"/>
      <c r="B129" s="232"/>
      <c r="C129" s="271" t="s">
        <v>227</v>
      </c>
      <c r="D129" s="237"/>
      <c r="E129" s="238">
        <v>3</v>
      </c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142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">
      <c r="A130" s="231"/>
      <c r="B130" s="232"/>
      <c r="C130" s="271" t="s">
        <v>228</v>
      </c>
      <c r="D130" s="237"/>
      <c r="E130" s="238">
        <v>1</v>
      </c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142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">
      <c r="A131" s="231"/>
      <c r="B131" s="232"/>
      <c r="C131" s="272" t="s">
        <v>148</v>
      </c>
      <c r="D131" s="239"/>
      <c r="E131" s="240">
        <v>7</v>
      </c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142</v>
      </c>
      <c r="AH131" s="214">
        <v>1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50">
        <v>20</v>
      </c>
      <c r="B132" s="251" t="s">
        <v>229</v>
      </c>
      <c r="C132" s="269" t="s">
        <v>230</v>
      </c>
      <c r="D132" s="252" t="s">
        <v>151</v>
      </c>
      <c r="E132" s="253">
        <v>1</v>
      </c>
      <c r="F132" s="254"/>
      <c r="G132" s="255">
        <f>ROUND(E132*F132,2)</f>
        <v>0</v>
      </c>
      <c r="H132" s="254"/>
      <c r="I132" s="255">
        <f>ROUND(E132*H132,2)</f>
        <v>0</v>
      </c>
      <c r="J132" s="254"/>
      <c r="K132" s="255">
        <f>ROUND(E132*J132,2)</f>
        <v>0</v>
      </c>
      <c r="L132" s="255">
        <v>15</v>
      </c>
      <c r="M132" s="255">
        <f>G132*(1+L132/100)</f>
        <v>0</v>
      </c>
      <c r="N132" s="255">
        <v>0</v>
      </c>
      <c r="O132" s="255">
        <f>ROUND(E132*N132,2)</f>
        <v>0</v>
      </c>
      <c r="P132" s="255">
        <v>0.3</v>
      </c>
      <c r="Q132" s="255">
        <f>ROUND(E132*P132,2)</f>
        <v>0.3</v>
      </c>
      <c r="R132" s="255"/>
      <c r="S132" s="255" t="s">
        <v>136</v>
      </c>
      <c r="T132" s="256" t="s">
        <v>136</v>
      </c>
      <c r="U132" s="233">
        <v>0.95</v>
      </c>
      <c r="V132" s="233">
        <f>ROUND(E132*U132,2)</f>
        <v>0.95</v>
      </c>
      <c r="W132" s="233"/>
      <c r="X132" s="233" t="s">
        <v>137</v>
      </c>
      <c r="Y132" s="214"/>
      <c r="Z132" s="214"/>
      <c r="AA132" s="214"/>
      <c r="AB132" s="214"/>
      <c r="AC132" s="214"/>
      <c r="AD132" s="214"/>
      <c r="AE132" s="214"/>
      <c r="AF132" s="214"/>
      <c r="AG132" s="214" t="s">
        <v>152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31"/>
      <c r="B133" s="232"/>
      <c r="C133" s="271" t="s">
        <v>141</v>
      </c>
      <c r="D133" s="237"/>
      <c r="E133" s="238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142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">
      <c r="A134" s="231"/>
      <c r="B134" s="232"/>
      <c r="C134" s="271" t="s">
        <v>212</v>
      </c>
      <c r="D134" s="237"/>
      <c r="E134" s="238">
        <v>1</v>
      </c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14"/>
      <c r="Z134" s="214"/>
      <c r="AA134" s="214"/>
      <c r="AB134" s="214"/>
      <c r="AC134" s="214"/>
      <c r="AD134" s="214"/>
      <c r="AE134" s="214"/>
      <c r="AF134" s="214"/>
      <c r="AG134" s="214" t="s">
        <v>142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">
      <c r="A135" s="231"/>
      <c r="B135" s="232"/>
      <c r="C135" s="272" t="s">
        <v>148</v>
      </c>
      <c r="D135" s="239"/>
      <c r="E135" s="240">
        <v>1</v>
      </c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14"/>
      <c r="Z135" s="214"/>
      <c r="AA135" s="214"/>
      <c r="AB135" s="214"/>
      <c r="AC135" s="214"/>
      <c r="AD135" s="214"/>
      <c r="AE135" s="214"/>
      <c r="AF135" s="214"/>
      <c r="AG135" s="214" t="s">
        <v>142</v>
      </c>
      <c r="AH135" s="214">
        <v>1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50">
        <v>21</v>
      </c>
      <c r="B136" s="251" t="s">
        <v>231</v>
      </c>
      <c r="C136" s="269" t="s">
        <v>232</v>
      </c>
      <c r="D136" s="252" t="s">
        <v>151</v>
      </c>
      <c r="E136" s="253">
        <v>2</v>
      </c>
      <c r="F136" s="254"/>
      <c r="G136" s="255">
        <f>ROUND(E136*F136,2)</f>
        <v>0</v>
      </c>
      <c r="H136" s="254"/>
      <c r="I136" s="255">
        <f>ROUND(E136*H136,2)</f>
        <v>0</v>
      </c>
      <c r="J136" s="254"/>
      <c r="K136" s="255">
        <f>ROUND(E136*J136,2)</f>
        <v>0</v>
      </c>
      <c r="L136" s="255">
        <v>15</v>
      </c>
      <c r="M136" s="255">
        <f>G136*(1+L136/100)</f>
        <v>0</v>
      </c>
      <c r="N136" s="255">
        <v>0</v>
      </c>
      <c r="O136" s="255">
        <f>ROUND(E136*N136,2)</f>
        <v>0</v>
      </c>
      <c r="P136" s="255">
        <v>0.15</v>
      </c>
      <c r="Q136" s="255">
        <f>ROUND(E136*P136,2)</f>
        <v>0.3</v>
      </c>
      <c r="R136" s="255"/>
      <c r="S136" s="255" t="s">
        <v>136</v>
      </c>
      <c r="T136" s="256" t="s">
        <v>136</v>
      </c>
      <c r="U136" s="233">
        <v>0.46</v>
      </c>
      <c r="V136" s="233">
        <f>ROUND(E136*U136,2)</f>
        <v>0.92</v>
      </c>
      <c r="W136" s="233"/>
      <c r="X136" s="233" t="s">
        <v>137</v>
      </c>
      <c r="Y136" s="214"/>
      <c r="Z136" s="214"/>
      <c r="AA136" s="214"/>
      <c r="AB136" s="214"/>
      <c r="AC136" s="214"/>
      <c r="AD136" s="214"/>
      <c r="AE136" s="214"/>
      <c r="AF136" s="214"/>
      <c r="AG136" s="214" t="s">
        <v>152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">
      <c r="A137" s="231"/>
      <c r="B137" s="232"/>
      <c r="C137" s="271" t="s">
        <v>141</v>
      </c>
      <c r="D137" s="237"/>
      <c r="E137" s="238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3"/>
      <c r="Y137" s="214"/>
      <c r="Z137" s="214"/>
      <c r="AA137" s="214"/>
      <c r="AB137" s="214"/>
      <c r="AC137" s="214"/>
      <c r="AD137" s="214"/>
      <c r="AE137" s="214"/>
      <c r="AF137" s="214"/>
      <c r="AG137" s="214" t="s">
        <v>142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">
      <c r="A138" s="231"/>
      <c r="B138" s="232"/>
      <c r="C138" s="271" t="s">
        <v>233</v>
      </c>
      <c r="D138" s="237"/>
      <c r="E138" s="238">
        <v>2</v>
      </c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142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">
      <c r="A139" s="231"/>
      <c r="B139" s="232"/>
      <c r="C139" s="272" t="s">
        <v>148</v>
      </c>
      <c r="D139" s="239"/>
      <c r="E139" s="240">
        <v>2</v>
      </c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14"/>
      <c r="Z139" s="214"/>
      <c r="AA139" s="214"/>
      <c r="AB139" s="214"/>
      <c r="AC139" s="214"/>
      <c r="AD139" s="214"/>
      <c r="AE139" s="214"/>
      <c r="AF139" s="214"/>
      <c r="AG139" s="214" t="s">
        <v>142</v>
      </c>
      <c r="AH139" s="214">
        <v>1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ht="33.75" outlineLevel="1" x14ac:dyDescent="0.2">
      <c r="A140" s="250">
        <v>22</v>
      </c>
      <c r="B140" s="251" t="s">
        <v>234</v>
      </c>
      <c r="C140" s="269" t="s">
        <v>235</v>
      </c>
      <c r="D140" s="252" t="s">
        <v>151</v>
      </c>
      <c r="E140" s="253">
        <v>6</v>
      </c>
      <c r="F140" s="254"/>
      <c r="G140" s="255">
        <f>ROUND(E140*F140,2)</f>
        <v>0</v>
      </c>
      <c r="H140" s="254"/>
      <c r="I140" s="255">
        <f>ROUND(E140*H140,2)</f>
        <v>0</v>
      </c>
      <c r="J140" s="254"/>
      <c r="K140" s="255">
        <f>ROUND(E140*J140,2)</f>
        <v>0</v>
      </c>
      <c r="L140" s="255">
        <v>15</v>
      </c>
      <c r="M140" s="255">
        <f>G140*(1+L140/100)</f>
        <v>0</v>
      </c>
      <c r="N140" s="255">
        <v>0</v>
      </c>
      <c r="O140" s="255">
        <f>ROUND(E140*N140,2)</f>
        <v>0</v>
      </c>
      <c r="P140" s="255">
        <v>0</v>
      </c>
      <c r="Q140" s="255">
        <f>ROUND(E140*P140,2)</f>
        <v>0</v>
      </c>
      <c r="R140" s="255"/>
      <c r="S140" s="255" t="s">
        <v>204</v>
      </c>
      <c r="T140" s="256" t="s">
        <v>136</v>
      </c>
      <c r="U140" s="233">
        <v>1.45</v>
      </c>
      <c r="V140" s="233">
        <f>ROUND(E140*U140,2)</f>
        <v>8.6999999999999993</v>
      </c>
      <c r="W140" s="233"/>
      <c r="X140" s="233" t="s">
        <v>137</v>
      </c>
      <c r="Y140" s="214"/>
      <c r="Z140" s="214"/>
      <c r="AA140" s="214"/>
      <c r="AB140" s="214"/>
      <c r="AC140" s="214"/>
      <c r="AD140" s="214"/>
      <c r="AE140" s="214"/>
      <c r="AF140" s="214"/>
      <c r="AG140" s="214" t="s">
        <v>152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">
      <c r="A141" s="231"/>
      <c r="B141" s="232"/>
      <c r="C141" s="271" t="s">
        <v>141</v>
      </c>
      <c r="D141" s="237"/>
      <c r="E141" s="238"/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14"/>
      <c r="Z141" s="214"/>
      <c r="AA141" s="214"/>
      <c r="AB141" s="214"/>
      <c r="AC141" s="214"/>
      <c r="AD141" s="214"/>
      <c r="AE141" s="214"/>
      <c r="AF141" s="214"/>
      <c r="AG141" s="214" t="s">
        <v>142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">
      <c r="A142" s="231"/>
      <c r="B142" s="232"/>
      <c r="C142" s="271" t="s">
        <v>195</v>
      </c>
      <c r="D142" s="237"/>
      <c r="E142" s="238">
        <v>3</v>
      </c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14"/>
      <c r="Z142" s="214"/>
      <c r="AA142" s="214"/>
      <c r="AB142" s="214"/>
      <c r="AC142" s="214"/>
      <c r="AD142" s="214"/>
      <c r="AE142" s="214"/>
      <c r="AF142" s="214"/>
      <c r="AG142" s="214" t="s">
        <v>142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">
      <c r="A143" s="231"/>
      <c r="B143" s="232"/>
      <c r="C143" s="271" t="s">
        <v>236</v>
      </c>
      <c r="D143" s="237"/>
      <c r="E143" s="238">
        <v>3</v>
      </c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14"/>
      <c r="Z143" s="214"/>
      <c r="AA143" s="214"/>
      <c r="AB143" s="214"/>
      <c r="AC143" s="214"/>
      <c r="AD143" s="214"/>
      <c r="AE143" s="214"/>
      <c r="AF143" s="214"/>
      <c r="AG143" s="214" t="s">
        <v>142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">
      <c r="A144" s="231"/>
      <c r="B144" s="232"/>
      <c r="C144" s="272" t="s">
        <v>148</v>
      </c>
      <c r="D144" s="239"/>
      <c r="E144" s="240">
        <v>6</v>
      </c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142</v>
      </c>
      <c r="AH144" s="214">
        <v>1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ht="22.5" outlineLevel="1" x14ac:dyDescent="0.2">
      <c r="A145" s="250">
        <v>23</v>
      </c>
      <c r="B145" s="251" t="s">
        <v>237</v>
      </c>
      <c r="C145" s="269" t="s">
        <v>238</v>
      </c>
      <c r="D145" s="252" t="s">
        <v>151</v>
      </c>
      <c r="E145" s="253">
        <v>3</v>
      </c>
      <c r="F145" s="254"/>
      <c r="G145" s="255">
        <f>ROUND(E145*F145,2)</f>
        <v>0</v>
      </c>
      <c r="H145" s="254"/>
      <c r="I145" s="255">
        <f>ROUND(E145*H145,2)</f>
        <v>0</v>
      </c>
      <c r="J145" s="254"/>
      <c r="K145" s="255">
        <f>ROUND(E145*J145,2)</f>
        <v>0</v>
      </c>
      <c r="L145" s="255">
        <v>15</v>
      </c>
      <c r="M145" s="255">
        <f>G145*(1+L145/100)</f>
        <v>0</v>
      </c>
      <c r="N145" s="255">
        <v>1.7999999999999999E-2</v>
      </c>
      <c r="O145" s="255">
        <f>ROUND(E145*N145,2)</f>
        <v>0.05</v>
      </c>
      <c r="P145" s="255">
        <v>0</v>
      </c>
      <c r="Q145" s="255">
        <f>ROUND(E145*P145,2)</f>
        <v>0</v>
      </c>
      <c r="R145" s="255"/>
      <c r="S145" s="255" t="s">
        <v>204</v>
      </c>
      <c r="T145" s="256" t="s">
        <v>136</v>
      </c>
      <c r="U145" s="233">
        <v>0</v>
      </c>
      <c r="V145" s="233">
        <f>ROUND(E145*U145,2)</f>
        <v>0</v>
      </c>
      <c r="W145" s="233"/>
      <c r="X145" s="233" t="s">
        <v>239</v>
      </c>
      <c r="Y145" s="214"/>
      <c r="Z145" s="214"/>
      <c r="AA145" s="214"/>
      <c r="AB145" s="214"/>
      <c r="AC145" s="214"/>
      <c r="AD145" s="214"/>
      <c r="AE145" s="214"/>
      <c r="AF145" s="214"/>
      <c r="AG145" s="214" t="s">
        <v>240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">
      <c r="A146" s="231"/>
      <c r="B146" s="232"/>
      <c r="C146" s="271" t="s">
        <v>141</v>
      </c>
      <c r="D146" s="237"/>
      <c r="E146" s="238"/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14"/>
      <c r="Z146" s="214"/>
      <c r="AA146" s="214"/>
      <c r="AB146" s="214"/>
      <c r="AC146" s="214"/>
      <c r="AD146" s="214"/>
      <c r="AE146" s="214"/>
      <c r="AF146" s="214"/>
      <c r="AG146" s="214" t="s">
        <v>142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">
      <c r="A147" s="231"/>
      <c r="B147" s="232"/>
      <c r="C147" s="271" t="s">
        <v>195</v>
      </c>
      <c r="D147" s="237"/>
      <c r="E147" s="238">
        <v>3</v>
      </c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14"/>
      <c r="Z147" s="214"/>
      <c r="AA147" s="214"/>
      <c r="AB147" s="214"/>
      <c r="AC147" s="214"/>
      <c r="AD147" s="214"/>
      <c r="AE147" s="214"/>
      <c r="AF147" s="214"/>
      <c r="AG147" s="214" t="s">
        <v>142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">
      <c r="A148" s="231"/>
      <c r="B148" s="232"/>
      <c r="C148" s="272" t="s">
        <v>148</v>
      </c>
      <c r="D148" s="239"/>
      <c r="E148" s="240">
        <v>3</v>
      </c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142</v>
      </c>
      <c r="AH148" s="214">
        <v>1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ht="22.5" outlineLevel="1" x14ac:dyDescent="0.2">
      <c r="A149" s="250">
        <v>24</v>
      </c>
      <c r="B149" s="251" t="s">
        <v>241</v>
      </c>
      <c r="C149" s="269" t="s">
        <v>242</v>
      </c>
      <c r="D149" s="252" t="s">
        <v>151</v>
      </c>
      <c r="E149" s="253">
        <v>3</v>
      </c>
      <c r="F149" s="254"/>
      <c r="G149" s="255">
        <f>ROUND(E149*F149,2)</f>
        <v>0</v>
      </c>
      <c r="H149" s="254"/>
      <c r="I149" s="255">
        <f>ROUND(E149*H149,2)</f>
        <v>0</v>
      </c>
      <c r="J149" s="254"/>
      <c r="K149" s="255">
        <f>ROUND(E149*J149,2)</f>
        <v>0</v>
      </c>
      <c r="L149" s="255">
        <v>15</v>
      </c>
      <c r="M149" s="255">
        <f>G149*(1+L149/100)</f>
        <v>0</v>
      </c>
      <c r="N149" s="255">
        <v>1.4E-2</v>
      </c>
      <c r="O149" s="255">
        <f>ROUND(E149*N149,2)</f>
        <v>0.04</v>
      </c>
      <c r="P149" s="255">
        <v>0</v>
      </c>
      <c r="Q149" s="255">
        <f>ROUND(E149*P149,2)</f>
        <v>0</v>
      </c>
      <c r="R149" s="255"/>
      <c r="S149" s="255" t="s">
        <v>204</v>
      </c>
      <c r="T149" s="256" t="s">
        <v>136</v>
      </c>
      <c r="U149" s="233">
        <v>0</v>
      </c>
      <c r="V149" s="233">
        <f>ROUND(E149*U149,2)</f>
        <v>0</v>
      </c>
      <c r="W149" s="233"/>
      <c r="X149" s="233" t="s">
        <v>239</v>
      </c>
      <c r="Y149" s="214"/>
      <c r="Z149" s="214"/>
      <c r="AA149" s="214"/>
      <c r="AB149" s="214"/>
      <c r="AC149" s="214"/>
      <c r="AD149" s="214"/>
      <c r="AE149" s="214"/>
      <c r="AF149" s="214"/>
      <c r="AG149" s="214" t="s">
        <v>240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">
      <c r="A150" s="231"/>
      <c r="B150" s="232"/>
      <c r="C150" s="271" t="s">
        <v>141</v>
      </c>
      <c r="D150" s="237"/>
      <c r="E150" s="238"/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142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31"/>
      <c r="B151" s="232"/>
      <c r="C151" s="271" t="s">
        <v>236</v>
      </c>
      <c r="D151" s="237"/>
      <c r="E151" s="238">
        <v>3</v>
      </c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142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">
      <c r="A152" s="231"/>
      <c r="B152" s="232"/>
      <c r="C152" s="272" t="s">
        <v>148</v>
      </c>
      <c r="D152" s="239"/>
      <c r="E152" s="240">
        <v>3</v>
      </c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142</v>
      </c>
      <c r="AH152" s="214">
        <v>1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">
      <c r="A153" s="250">
        <v>25</v>
      </c>
      <c r="B153" s="251" t="s">
        <v>243</v>
      </c>
      <c r="C153" s="269" t="s">
        <v>244</v>
      </c>
      <c r="D153" s="252" t="s">
        <v>151</v>
      </c>
      <c r="E153" s="253">
        <v>6</v>
      </c>
      <c r="F153" s="254"/>
      <c r="G153" s="255">
        <f>ROUND(E153*F153,2)</f>
        <v>0</v>
      </c>
      <c r="H153" s="254"/>
      <c r="I153" s="255">
        <f>ROUND(E153*H153,2)</f>
        <v>0</v>
      </c>
      <c r="J153" s="254"/>
      <c r="K153" s="255">
        <f>ROUND(E153*J153,2)</f>
        <v>0</v>
      </c>
      <c r="L153" s="255">
        <v>15</v>
      </c>
      <c r="M153" s="255">
        <f>G153*(1+L153/100)</f>
        <v>0</v>
      </c>
      <c r="N153" s="255">
        <v>0</v>
      </c>
      <c r="O153" s="255">
        <f>ROUND(E153*N153,2)</f>
        <v>0</v>
      </c>
      <c r="P153" s="255">
        <v>0</v>
      </c>
      <c r="Q153" s="255">
        <f>ROUND(E153*P153,2)</f>
        <v>0</v>
      </c>
      <c r="R153" s="255"/>
      <c r="S153" s="255" t="s">
        <v>136</v>
      </c>
      <c r="T153" s="256" t="s">
        <v>136</v>
      </c>
      <c r="U153" s="233">
        <v>0.77500000000000002</v>
      </c>
      <c r="V153" s="233">
        <f>ROUND(E153*U153,2)</f>
        <v>4.6500000000000004</v>
      </c>
      <c r="W153" s="233"/>
      <c r="X153" s="233" t="s">
        <v>137</v>
      </c>
      <c r="Y153" s="214"/>
      <c r="Z153" s="214"/>
      <c r="AA153" s="214"/>
      <c r="AB153" s="214"/>
      <c r="AC153" s="214"/>
      <c r="AD153" s="214"/>
      <c r="AE153" s="214"/>
      <c r="AF153" s="214"/>
      <c r="AG153" s="214" t="s">
        <v>152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">
      <c r="A154" s="231"/>
      <c r="B154" s="232"/>
      <c r="C154" s="271" t="s">
        <v>141</v>
      </c>
      <c r="D154" s="237"/>
      <c r="E154" s="238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14"/>
      <c r="Z154" s="214"/>
      <c r="AA154" s="214"/>
      <c r="AB154" s="214"/>
      <c r="AC154" s="214"/>
      <c r="AD154" s="214"/>
      <c r="AE154" s="214"/>
      <c r="AF154" s="214"/>
      <c r="AG154" s="214" t="s">
        <v>142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">
      <c r="A155" s="231"/>
      <c r="B155" s="232"/>
      <c r="C155" s="271" t="s">
        <v>195</v>
      </c>
      <c r="D155" s="237"/>
      <c r="E155" s="238">
        <v>3</v>
      </c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142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">
      <c r="A156" s="231"/>
      <c r="B156" s="232"/>
      <c r="C156" s="271" t="s">
        <v>236</v>
      </c>
      <c r="D156" s="237"/>
      <c r="E156" s="238">
        <v>3</v>
      </c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142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">
      <c r="A157" s="231"/>
      <c r="B157" s="232"/>
      <c r="C157" s="272" t="s">
        <v>148</v>
      </c>
      <c r="D157" s="239"/>
      <c r="E157" s="240">
        <v>6</v>
      </c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142</v>
      </c>
      <c r="AH157" s="214">
        <v>1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">
      <c r="A158" s="250">
        <v>26</v>
      </c>
      <c r="B158" s="251" t="s">
        <v>245</v>
      </c>
      <c r="C158" s="269" t="s">
        <v>246</v>
      </c>
      <c r="D158" s="252" t="s">
        <v>151</v>
      </c>
      <c r="E158" s="253">
        <v>6</v>
      </c>
      <c r="F158" s="254"/>
      <c r="G158" s="255">
        <f>ROUND(E158*F158,2)</f>
        <v>0</v>
      </c>
      <c r="H158" s="254"/>
      <c r="I158" s="255">
        <f>ROUND(E158*H158,2)</f>
        <v>0</v>
      </c>
      <c r="J158" s="254"/>
      <c r="K158" s="255">
        <f>ROUND(E158*J158,2)</f>
        <v>0</v>
      </c>
      <c r="L158" s="255">
        <v>15</v>
      </c>
      <c r="M158" s="255">
        <f>G158*(1+L158/100)</f>
        <v>0</v>
      </c>
      <c r="N158" s="255">
        <v>7.5000000000000002E-4</v>
      </c>
      <c r="O158" s="255">
        <f>ROUND(E158*N158,2)</f>
        <v>0</v>
      </c>
      <c r="P158" s="255">
        <v>0</v>
      </c>
      <c r="Q158" s="255">
        <f>ROUND(E158*P158,2)</f>
        <v>0</v>
      </c>
      <c r="R158" s="255" t="s">
        <v>247</v>
      </c>
      <c r="S158" s="255" t="s">
        <v>136</v>
      </c>
      <c r="T158" s="256" t="s">
        <v>136</v>
      </c>
      <c r="U158" s="233">
        <v>0</v>
      </c>
      <c r="V158" s="233">
        <f>ROUND(E158*U158,2)</f>
        <v>0</v>
      </c>
      <c r="W158" s="233"/>
      <c r="X158" s="233" t="s">
        <v>239</v>
      </c>
      <c r="Y158" s="214"/>
      <c r="Z158" s="214"/>
      <c r="AA158" s="214"/>
      <c r="AB158" s="214"/>
      <c r="AC158" s="214"/>
      <c r="AD158" s="214"/>
      <c r="AE158" s="214"/>
      <c r="AF158" s="214"/>
      <c r="AG158" s="214" t="s">
        <v>240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">
      <c r="A159" s="231"/>
      <c r="B159" s="232"/>
      <c r="C159" s="270" t="s">
        <v>248</v>
      </c>
      <c r="D159" s="258"/>
      <c r="E159" s="258"/>
      <c r="F159" s="258"/>
      <c r="G159" s="258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14"/>
      <c r="Z159" s="214"/>
      <c r="AA159" s="214"/>
      <c r="AB159" s="214"/>
      <c r="AC159" s="214"/>
      <c r="AD159" s="214"/>
      <c r="AE159" s="214"/>
      <c r="AF159" s="214"/>
      <c r="AG159" s="214" t="s">
        <v>140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">
      <c r="A160" s="231"/>
      <c r="B160" s="232"/>
      <c r="C160" s="273" t="s">
        <v>249</v>
      </c>
      <c r="D160" s="259"/>
      <c r="E160" s="259"/>
      <c r="F160" s="259"/>
      <c r="G160" s="259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140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">
      <c r="A161" s="231"/>
      <c r="B161" s="232"/>
      <c r="C161" s="273" t="s">
        <v>250</v>
      </c>
      <c r="D161" s="259"/>
      <c r="E161" s="259"/>
      <c r="F161" s="259"/>
      <c r="G161" s="259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140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">
      <c r="A162" s="231"/>
      <c r="B162" s="232"/>
      <c r="C162" s="271" t="s">
        <v>141</v>
      </c>
      <c r="D162" s="237"/>
      <c r="E162" s="238"/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142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">
      <c r="A163" s="231"/>
      <c r="B163" s="232"/>
      <c r="C163" s="271" t="s">
        <v>195</v>
      </c>
      <c r="D163" s="237"/>
      <c r="E163" s="238">
        <v>3</v>
      </c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  <c r="U163" s="233"/>
      <c r="V163" s="233"/>
      <c r="W163" s="233"/>
      <c r="X163" s="233"/>
      <c r="Y163" s="214"/>
      <c r="Z163" s="214"/>
      <c r="AA163" s="214"/>
      <c r="AB163" s="214"/>
      <c r="AC163" s="214"/>
      <c r="AD163" s="214"/>
      <c r="AE163" s="214"/>
      <c r="AF163" s="214"/>
      <c r="AG163" s="214" t="s">
        <v>142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">
      <c r="A164" s="231"/>
      <c r="B164" s="232"/>
      <c r="C164" s="271" t="s">
        <v>236</v>
      </c>
      <c r="D164" s="237"/>
      <c r="E164" s="238">
        <v>3</v>
      </c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142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">
      <c r="A165" s="231"/>
      <c r="B165" s="232"/>
      <c r="C165" s="272" t="s">
        <v>148</v>
      </c>
      <c r="D165" s="239"/>
      <c r="E165" s="240">
        <v>6</v>
      </c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14"/>
      <c r="Z165" s="214"/>
      <c r="AA165" s="214"/>
      <c r="AB165" s="214"/>
      <c r="AC165" s="214"/>
      <c r="AD165" s="214"/>
      <c r="AE165" s="214"/>
      <c r="AF165" s="214"/>
      <c r="AG165" s="214" t="s">
        <v>142</v>
      </c>
      <c r="AH165" s="214">
        <v>1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">
      <c r="A166" s="250">
        <v>27</v>
      </c>
      <c r="B166" s="251" t="s">
        <v>251</v>
      </c>
      <c r="C166" s="269" t="s">
        <v>252</v>
      </c>
      <c r="D166" s="252" t="s">
        <v>151</v>
      </c>
      <c r="E166" s="253">
        <v>7</v>
      </c>
      <c r="F166" s="254"/>
      <c r="G166" s="255">
        <f>ROUND(E166*F166,2)</f>
        <v>0</v>
      </c>
      <c r="H166" s="254"/>
      <c r="I166" s="255">
        <f>ROUND(E166*H166,2)</f>
        <v>0</v>
      </c>
      <c r="J166" s="254"/>
      <c r="K166" s="255">
        <f>ROUND(E166*J166,2)</f>
        <v>0</v>
      </c>
      <c r="L166" s="255">
        <v>15</v>
      </c>
      <c r="M166" s="255">
        <f>G166*(1+L166/100)</f>
        <v>0</v>
      </c>
      <c r="N166" s="255">
        <v>1.0000000000000001E-5</v>
      </c>
      <c r="O166" s="255">
        <f>ROUND(E166*N166,2)</f>
        <v>0</v>
      </c>
      <c r="P166" s="255">
        <v>0</v>
      </c>
      <c r="Q166" s="255">
        <f>ROUND(E166*P166,2)</f>
        <v>0</v>
      </c>
      <c r="R166" s="255"/>
      <c r="S166" s="255" t="s">
        <v>136</v>
      </c>
      <c r="T166" s="256" t="s">
        <v>136</v>
      </c>
      <c r="U166" s="233">
        <v>0.26</v>
      </c>
      <c r="V166" s="233">
        <f>ROUND(E166*U166,2)</f>
        <v>1.82</v>
      </c>
      <c r="W166" s="233"/>
      <c r="X166" s="233" t="s">
        <v>137</v>
      </c>
      <c r="Y166" s="214"/>
      <c r="Z166" s="214"/>
      <c r="AA166" s="214"/>
      <c r="AB166" s="214"/>
      <c r="AC166" s="214"/>
      <c r="AD166" s="214"/>
      <c r="AE166" s="214"/>
      <c r="AF166" s="214"/>
      <c r="AG166" s="214" t="s">
        <v>152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">
      <c r="A167" s="231"/>
      <c r="B167" s="232"/>
      <c r="C167" s="271" t="s">
        <v>141</v>
      </c>
      <c r="D167" s="237"/>
      <c r="E167" s="238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14"/>
      <c r="Z167" s="214"/>
      <c r="AA167" s="214"/>
      <c r="AB167" s="214"/>
      <c r="AC167" s="214"/>
      <c r="AD167" s="214"/>
      <c r="AE167" s="214"/>
      <c r="AF167" s="214"/>
      <c r="AG167" s="214" t="s">
        <v>142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">
      <c r="A168" s="231"/>
      <c r="B168" s="232"/>
      <c r="C168" s="271" t="s">
        <v>195</v>
      </c>
      <c r="D168" s="237"/>
      <c r="E168" s="238">
        <v>3</v>
      </c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14"/>
      <c r="Z168" s="214"/>
      <c r="AA168" s="214"/>
      <c r="AB168" s="214"/>
      <c r="AC168" s="214"/>
      <c r="AD168" s="214"/>
      <c r="AE168" s="214"/>
      <c r="AF168" s="214"/>
      <c r="AG168" s="214" t="s">
        <v>142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">
      <c r="A169" s="231"/>
      <c r="B169" s="232"/>
      <c r="C169" s="271" t="s">
        <v>236</v>
      </c>
      <c r="D169" s="237"/>
      <c r="E169" s="238">
        <v>3</v>
      </c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  <c r="U169" s="233"/>
      <c r="V169" s="233"/>
      <c r="W169" s="233"/>
      <c r="X169" s="233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142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">
      <c r="A170" s="231"/>
      <c r="B170" s="232"/>
      <c r="C170" s="271" t="s">
        <v>253</v>
      </c>
      <c r="D170" s="237"/>
      <c r="E170" s="238">
        <v>1</v>
      </c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14"/>
      <c r="Z170" s="214"/>
      <c r="AA170" s="214"/>
      <c r="AB170" s="214"/>
      <c r="AC170" s="214"/>
      <c r="AD170" s="214"/>
      <c r="AE170" s="214"/>
      <c r="AF170" s="214"/>
      <c r="AG170" s="214" t="s">
        <v>142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">
      <c r="A171" s="231"/>
      <c r="B171" s="232"/>
      <c r="C171" s="272" t="s">
        <v>148</v>
      </c>
      <c r="D171" s="239"/>
      <c r="E171" s="240">
        <v>7</v>
      </c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  <c r="V171" s="233"/>
      <c r="W171" s="233"/>
      <c r="X171" s="233"/>
      <c r="Y171" s="214"/>
      <c r="Z171" s="214"/>
      <c r="AA171" s="214"/>
      <c r="AB171" s="214"/>
      <c r="AC171" s="214"/>
      <c r="AD171" s="214"/>
      <c r="AE171" s="214"/>
      <c r="AF171" s="214"/>
      <c r="AG171" s="214" t="s">
        <v>142</v>
      </c>
      <c r="AH171" s="214">
        <v>1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">
      <c r="A172" s="250">
        <v>28</v>
      </c>
      <c r="B172" s="251" t="s">
        <v>254</v>
      </c>
      <c r="C172" s="269" t="s">
        <v>255</v>
      </c>
      <c r="D172" s="252" t="s">
        <v>151</v>
      </c>
      <c r="E172" s="253">
        <v>3</v>
      </c>
      <c r="F172" s="254"/>
      <c r="G172" s="255">
        <f>ROUND(E172*F172,2)</f>
        <v>0</v>
      </c>
      <c r="H172" s="254"/>
      <c r="I172" s="255">
        <f>ROUND(E172*H172,2)</f>
        <v>0</v>
      </c>
      <c r="J172" s="254"/>
      <c r="K172" s="255">
        <f>ROUND(E172*J172,2)</f>
        <v>0</v>
      </c>
      <c r="L172" s="255">
        <v>15</v>
      </c>
      <c r="M172" s="255">
        <f>G172*(1+L172/100)</f>
        <v>0</v>
      </c>
      <c r="N172" s="255">
        <v>9.3999999999999997E-4</v>
      </c>
      <c r="O172" s="255">
        <f>ROUND(E172*N172,2)</f>
        <v>0</v>
      </c>
      <c r="P172" s="255">
        <v>0</v>
      </c>
      <c r="Q172" s="255">
        <f>ROUND(E172*P172,2)</f>
        <v>0</v>
      </c>
      <c r="R172" s="255" t="s">
        <v>247</v>
      </c>
      <c r="S172" s="255" t="s">
        <v>136</v>
      </c>
      <c r="T172" s="256" t="s">
        <v>136</v>
      </c>
      <c r="U172" s="233">
        <v>0</v>
      </c>
      <c r="V172" s="233">
        <f>ROUND(E172*U172,2)</f>
        <v>0</v>
      </c>
      <c r="W172" s="233"/>
      <c r="X172" s="233" t="s">
        <v>239</v>
      </c>
      <c r="Y172" s="214"/>
      <c r="Z172" s="214"/>
      <c r="AA172" s="214"/>
      <c r="AB172" s="214"/>
      <c r="AC172" s="214"/>
      <c r="AD172" s="214"/>
      <c r="AE172" s="214"/>
      <c r="AF172" s="214"/>
      <c r="AG172" s="214" t="s">
        <v>240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">
      <c r="A173" s="231"/>
      <c r="B173" s="232"/>
      <c r="C173" s="271" t="s">
        <v>141</v>
      </c>
      <c r="D173" s="237"/>
      <c r="E173" s="238"/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14"/>
      <c r="Z173" s="214"/>
      <c r="AA173" s="214"/>
      <c r="AB173" s="214"/>
      <c r="AC173" s="214"/>
      <c r="AD173" s="214"/>
      <c r="AE173" s="214"/>
      <c r="AF173" s="214"/>
      <c r="AG173" s="214" t="s">
        <v>142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">
      <c r="A174" s="231"/>
      <c r="B174" s="232"/>
      <c r="C174" s="271" t="s">
        <v>236</v>
      </c>
      <c r="D174" s="237"/>
      <c r="E174" s="238">
        <v>3</v>
      </c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3"/>
      <c r="Y174" s="214"/>
      <c r="Z174" s="214"/>
      <c r="AA174" s="214"/>
      <c r="AB174" s="214"/>
      <c r="AC174" s="214"/>
      <c r="AD174" s="214"/>
      <c r="AE174" s="214"/>
      <c r="AF174" s="214"/>
      <c r="AG174" s="214" t="s">
        <v>142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">
      <c r="A175" s="231"/>
      <c r="B175" s="232"/>
      <c r="C175" s="272" t="s">
        <v>148</v>
      </c>
      <c r="D175" s="239"/>
      <c r="E175" s="240">
        <v>3</v>
      </c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142</v>
      </c>
      <c r="AH175" s="214">
        <v>1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">
      <c r="A176" s="250">
        <v>29</v>
      </c>
      <c r="B176" s="251" t="s">
        <v>256</v>
      </c>
      <c r="C176" s="269" t="s">
        <v>257</v>
      </c>
      <c r="D176" s="252" t="s">
        <v>151</v>
      </c>
      <c r="E176" s="253">
        <v>3</v>
      </c>
      <c r="F176" s="254"/>
      <c r="G176" s="255">
        <f>ROUND(E176*F176,2)</f>
        <v>0</v>
      </c>
      <c r="H176" s="254"/>
      <c r="I176" s="255">
        <f>ROUND(E176*H176,2)</f>
        <v>0</v>
      </c>
      <c r="J176" s="254"/>
      <c r="K176" s="255">
        <f>ROUND(E176*J176,2)</f>
        <v>0</v>
      </c>
      <c r="L176" s="255">
        <v>15</v>
      </c>
      <c r="M176" s="255">
        <f>G176*(1+L176/100)</f>
        <v>0</v>
      </c>
      <c r="N176" s="255">
        <v>1.07E-3</v>
      </c>
      <c r="O176" s="255">
        <f>ROUND(E176*N176,2)</f>
        <v>0</v>
      </c>
      <c r="P176" s="255">
        <v>0</v>
      </c>
      <c r="Q176" s="255">
        <f>ROUND(E176*P176,2)</f>
        <v>0</v>
      </c>
      <c r="R176" s="255" t="s">
        <v>247</v>
      </c>
      <c r="S176" s="255" t="s">
        <v>136</v>
      </c>
      <c r="T176" s="256" t="s">
        <v>136</v>
      </c>
      <c r="U176" s="233">
        <v>0</v>
      </c>
      <c r="V176" s="233">
        <f>ROUND(E176*U176,2)</f>
        <v>0</v>
      </c>
      <c r="W176" s="233"/>
      <c r="X176" s="233" t="s">
        <v>239</v>
      </c>
      <c r="Y176" s="214"/>
      <c r="Z176" s="214"/>
      <c r="AA176" s="214"/>
      <c r="AB176" s="214"/>
      <c r="AC176" s="214"/>
      <c r="AD176" s="214"/>
      <c r="AE176" s="214"/>
      <c r="AF176" s="214"/>
      <c r="AG176" s="214" t="s">
        <v>240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">
      <c r="A177" s="231"/>
      <c r="B177" s="232"/>
      <c r="C177" s="271" t="s">
        <v>141</v>
      </c>
      <c r="D177" s="237"/>
      <c r="E177" s="238"/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142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">
      <c r="A178" s="231"/>
      <c r="B178" s="232"/>
      <c r="C178" s="271" t="s">
        <v>195</v>
      </c>
      <c r="D178" s="237"/>
      <c r="E178" s="238">
        <v>3</v>
      </c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U178" s="233"/>
      <c r="V178" s="233"/>
      <c r="W178" s="233"/>
      <c r="X178" s="233"/>
      <c r="Y178" s="214"/>
      <c r="Z178" s="214"/>
      <c r="AA178" s="214"/>
      <c r="AB178" s="214"/>
      <c r="AC178" s="214"/>
      <c r="AD178" s="214"/>
      <c r="AE178" s="214"/>
      <c r="AF178" s="214"/>
      <c r="AG178" s="214" t="s">
        <v>142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">
      <c r="A179" s="231"/>
      <c r="B179" s="232"/>
      <c r="C179" s="272" t="s">
        <v>148</v>
      </c>
      <c r="D179" s="239"/>
      <c r="E179" s="240">
        <v>3</v>
      </c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142</v>
      </c>
      <c r="AH179" s="214">
        <v>1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">
      <c r="A180" s="250">
        <v>30</v>
      </c>
      <c r="B180" s="251" t="s">
        <v>258</v>
      </c>
      <c r="C180" s="269" t="s">
        <v>259</v>
      </c>
      <c r="D180" s="252" t="s">
        <v>151</v>
      </c>
      <c r="E180" s="253">
        <v>1</v>
      </c>
      <c r="F180" s="254"/>
      <c r="G180" s="255">
        <f>ROUND(E180*F180,2)</f>
        <v>0</v>
      </c>
      <c r="H180" s="254"/>
      <c r="I180" s="255">
        <f>ROUND(E180*H180,2)</f>
        <v>0</v>
      </c>
      <c r="J180" s="254"/>
      <c r="K180" s="255">
        <f>ROUND(E180*J180,2)</f>
        <v>0</v>
      </c>
      <c r="L180" s="255">
        <v>15</v>
      </c>
      <c r="M180" s="255">
        <f>G180*(1+L180/100)</f>
        <v>0</v>
      </c>
      <c r="N180" s="255">
        <v>1.2099999999999999E-3</v>
      </c>
      <c r="O180" s="255">
        <f>ROUND(E180*N180,2)</f>
        <v>0</v>
      </c>
      <c r="P180" s="255">
        <v>0</v>
      </c>
      <c r="Q180" s="255">
        <f>ROUND(E180*P180,2)</f>
        <v>0</v>
      </c>
      <c r="R180" s="255" t="s">
        <v>247</v>
      </c>
      <c r="S180" s="255" t="s">
        <v>136</v>
      </c>
      <c r="T180" s="256" t="s">
        <v>136</v>
      </c>
      <c r="U180" s="233">
        <v>0</v>
      </c>
      <c r="V180" s="233">
        <f>ROUND(E180*U180,2)</f>
        <v>0</v>
      </c>
      <c r="W180" s="233"/>
      <c r="X180" s="233" t="s">
        <v>239</v>
      </c>
      <c r="Y180" s="214"/>
      <c r="Z180" s="214"/>
      <c r="AA180" s="214"/>
      <c r="AB180" s="214"/>
      <c r="AC180" s="214"/>
      <c r="AD180" s="214"/>
      <c r="AE180" s="214"/>
      <c r="AF180" s="214"/>
      <c r="AG180" s="214" t="s">
        <v>240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">
      <c r="A181" s="231"/>
      <c r="B181" s="232"/>
      <c r="C181" s="271" t="s">
        <v>141</v>
      </c>
      <c r="D181" s="237"/>
      <c r="E181" s="238"/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142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">
      <c r="A182" s="231"/>
      <c r="B182" s="232"/>
      <c r="C182" s="271" t="s">
        <v>253</v>
      </c>
      <c r="D182" s="237"/>
      <c r="E182" s="238">
        <v>1</v>
      </c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33"/>
      <c r="U182" s="233"/>
      <c r="V182" s="233"/>
      <c r="W182" s="233"/>
      <c r="X182" s="233"/>
      <c r="Y182" s="214"/>
      <c r="Z182" s="214"/>
      <c r="AA182" s="214"/>
      <c r="AB182" s="214"/>
      <c r="AC182" s="214"/>
      <c r="AD182" s="214"/>
      <c r="AE182" s="214"/>
      <c r="AF182" s="214"/>
      <c r="AG182" s="214" t="s">
        <v>142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">
      <c r="A183" s="231"/>
      <c r="B183" s="232"/>
      <c r="C183" s="272" t="s">
        <v>148</v>
      </c>
      <c r="D183" s="239"/>
      <c r="E183" s="240">
        <v>1</v>
      </c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14"/>
      <c r="Z183" s="214"/>
      <c r="AA183" s="214"/>
      <c r="AB183" s="214"/>
      <c r="AC183" s="214"/>
      <c r="AD183" s="214"/>
      <c r="AE183" s="214"/>
      <c r="AF183" s="214"/>
      <c r="AG183" s="214" t="s">
        <v>142</v>
      </c>
      <c r="AH183" s="214">
        <v>1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">
      <c r="A184" s="260">
        <v>31</v>
      </c>
      <c r="B184" s="261" t="s">
        <v>260</v>
      </c>
      <c r="C184" s="274" t="s">
        <v>261</v>
      </c>
      <c r="D184" s="262" t="s">
        <v>198</v>
      </c>
      <c r="E184" s="263">
        <v>0.10781</v>
      </c>
      <c r="F184" s="264"/>
      <c r="G184" s="265">
        <f>ROUND(E184*F184,2)</f>
        <v>0</v>
      </c>
      <c r="H184" s="264"/>
      <c r="I184" s="265">
        <f>ROUND(E184*H184,2)</f>
        <v>0</v>
      </c>
      <c r="J184" s="264"/>
      <c r="K184" s="265">
        <f>ROUND(E184*J184,2)</f>
        <v>0</v>
      </c>
      <c r="L184" s="265">
        <v>15</v>
      </c>
      <c r="M184" s="265">
        <f>G184*(1+L184/100)</f>
        <v>0</v>
      </c>
      <c r="N184" s="265">
        <v>0</v>
      </c>
      <c r="O184" s="265">
        <f>ROUND(E184*N184,2)</f>
        <v>0</v>
      </c>
      <c r="P184" s="265">
        <v>0</v>
      </c>
      <c r="Q184" s="265">
        <f>ROUND(E184*P184,2)</f>
        <v>0</v>
      </c>
      <c r="R184" s="265"/>
      <c r="S184" s="265" t="s">
        <v>136</v>
      </c>
      <c r="T184" s="266" t="s">
        <v>136</v>
      </c>
      <c r="U184" s="233">
        <v>2.4940000000000002</v>
      </c>
      <c r="V184" s="233">
        <f>ROUND(E184*U184,2)</f>
        <v>0.27</v>
      </c>
      <c r="W184" s="233"/>
      <c r="X184" s="233" t="s">
        <v>199</v>
      </c>
      <c r="Y184" s="214"/>
      <c r="Z184" s="214"/>
      <c r="AA184" s="214"/>
      <c r="AB184" s="214"/>
      <c r="AC184" s="214"/>
      <c r="AD184" s="214"/>
      <c r="AE184" s="214"/>
      <c r="AF184" s="214"/>
      <c r="AG184" s="214" t="s">
        <v>200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x14ac:dyDescent="0.2">
      <c r="A185" s="244" t="s">
        <v>131</v>
      </c>
      <c r="B185" s="245" t="s">
        <v>87</v>
      </c>
      <c r="C185" s="268" t="s">
        <v>88</v>
      </c>
      <c r="D185" s="246"/>
      <c r="E185" s="247"/>
      <c r="F185" s="248"/>
      <c r="G185" s="248">
        <f>SUMIF(AG186:AG195,"&lt;&gt;NOR",G186:G195)</f>
        <v>0</v>
      </c>
      <c r="H185" s="248"/>
      <c r="I185" s="248">
        <f>SUM(I186:I195)</f>
        <v>0</v>
      </c>
      <c r="J185" s="248"/>
      <c r="K185" s="248">
        <f>SUM(K186:K195)</f>
        <v>0</v>
      </c>
      <c r="L185" s="248"/>
      <c r="M185" s="248">
        <f>SUM(M186:M195)</f>
        <v>0</v>
      </c>
      <c r="N185" s="248"/>
      <c r="O185" s="248">
        <f>SUM(O186:O195)</f>
        <v>0.01</v>
      </c>
      <c r="P185" s="248"/>
      <c r="Q185" s="248">
        <f>SUM(Q186:Q195)</f>
        <v>0</v>
      </c>
      <c r="R185" s="248"/>
      <c r="S185" s="248"/>
      <c r="T185" s="249"/>
      <c r="U185" s="243"/>
      <c r="V185" s="243">
        <f>SUM(V186:V195)</f>
        <v>1.58</v>
      </c>
      <c r="W185" s="243"/>
      <c r="X185" s="243"/>
      <c r="AG185" t="s">
        <v>132</v>
      </c>
    </row>
    <row r="186" spans="1:60" outlineLevel="1" x14ac:dyDescent="0.2">
      <c r="A186" s="250">
        <v>32</v>
      </c>
      <c r="B186" s="251" t="s">
        <v>262</v>
      </c>
      <c r="C186" s="269" t="s">
        <v>263</v>
      </c>
      <c r="D186" s="252" t="s">
        <v>151</v>
      </c>
      <c r="E186" s="253">
        <v>1</v>
      </c>
      <c r="F186" s="254"/>
      <c r="G186" s="255">
        <f>ROUND(E186*F186,2)</f>
        <v>0</v>
      </c>
      <c r="H186" s="254"/>
      <c r="I186" s="255">
        <f>ROUND(E186*H186,2)</f>
        <v>0</v>
      </c>
      <c r="J186" s="254"/>
      <c r="K186" s="255">
        <f>ROUND(E186*J186,2)</f>
        <v>0</v>
      </c>
      <c r="L186" s="255">
        <v>15</v>
      </c>
      <c r="M186" s="255">
        <f>G186*(1+L186/100)</f>
        <v>0</v>
      </c>
      <c r="N186" s="255">
        <v>0.01</v>
      </c>
      <c r="O186" s="255">
        <f>ROUND(E186*N186,2)</f>
        <v>0.01</v>
      </c>
      <c r="P186" s="255">
        <v>0</v>
      </c>
      <c r="Q186" s="255">
        <f>ROUND(E186*P186,2)</f>
        <v>0</v>
      </c>
      <c r="R186" s="255"/>
      <c r="S186" s="255" t="s">
        <v>136</v>
      </c>
      <c r="T186" s="256" t="s">
        <v>136</v>
      </c>
      <c r="U186" s="233">
        <v>1.5449999999999999</v>
      </c>
      <c r="V186" s="233">
        <f>ROUND(E186*U186,2)</f>
        <v>1.55</v>
      </c>
      <c r="W186" s="233"/>
      <c r="X186" s="233" t="s">
        <v>137</v>
      </c>
      <c r="Y186" s="214"/>
      <c r="Z186" s="214"/>
      <c r="AA186" s="214"/>
      <c r="AB186" s="214"/>
      <c r="AC186" s="214"/>
      <c r="AD186" s="214"/>
      <c r="AE186" s="214"/>
      <c r="AF186" s="214"/>
      <c r="AG186" s="214" t="s">
        <v>152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">
      <c r="A187" s="231"/>
      <c r="B187" s="232"/>
      <c r="C187" s="271" t="s">
        <v>141</v>
      </c>
      <c r="D187" s="237"/>
      <c r="E187" s="238"/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14"/>
      <c r="Z187" s="214"/>
      <c r="AA187" s="214"/>
      <c r="AB187" s="214"/>
      <c r="AC187" s="214"/>
      <c r="AD187" s="214"/>
      <c r="AE187" s="214"/>
      <c r="AF187" s="214"/>
      <c r="AG187" s="214" t="s">
        <v>142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">
      <c r="A188" s="231"/>
      <c r="B188" s="232"/>
      <c r="C188" s="271" t="s">
        <v>253</v>
      </c>
      <c r="D188" s="237"/>
      <c r="E188" s="238">
        <v>1</v>
      </c>
      <c r="F188" s="233"/>
      <c r="G188" s="233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33"/>
      <c r="U188" s="233"/>
      <c r="V188" s="233"/>
      <c r="W188" s="233"/>
      <c r="X188" s="233"/>
      <c r="Y188" s="214"/>
      <c r="Z188" s="214"/>
      <c r="AA188" s="214"/>
      <c r="AB188" s="214"/>
      <c r="AC188" s="214"/>
      <c r="AD188" s="214"/>
      <c r="AE188" s="214"/>
      <c r="AF188" s="214"/>
      <c r="AG188" s="214" t="s">
        <v>142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">
      <c r="A189" s="231"/>
      <c r="B189" s="232"/>
      <c r="C189" s="272" t="s">
        <v>148</v>
      </c>
      <c r="D189" s="239"/>
      <c r="E189" s="240">
        <v>1</v>
      </c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14"/>
      <c r="Z189" s="214"/>
      <c r="AA189" s="214"/>
      <c r="AB189" s="214"/>
      <c r="AC189" s="214"/>
      <c r="AD189" s="214"/>
      <c r="AE189" s="214"/>
      <c r="AF189" s="214"/>
      <c r="AG189" s="214" t="s">
        <v>142</v>
      </c>
      <c r="AH189" s="214">
        <v>1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ht="22.5" outlineLevel="1" x14ac:dyDescent="0.2">
      <c r="A190" s="250">
        <v>33</v>
      </c>
      <c r="B190" s="251" t="s">
        <v>264</v>
      </c>
      <c r="C190" s="269" t="s">
        <v>265</v>
      </c>
      <c r="D190" s="252" t="s">
        <v>151</v>
      </c>
      <c r="E190" s="253">
        <v>1</v>
      </c>
      <c r="F190" s="254"/>
      <c r="G190" s="255">
        <f>ROUND(E190*F190,2)</f>
        <v>0</v>
      </c>
      <c r="H190" s="254"/>
      <c r="I190" s="255">
        <f>ROUND(E190*H190,2)</f>
        <v>0</v>
      </c>
      <c r="J190" s="254"/>
      <c r="K190" s="255">
        <f>ROUND(E190*J190,2)</f>
        <v>0</v>
      </c>
      <c r="L190" s="255">
        <v>15</v>
      </c>
      <c r="M190" s="255">
        <f>G190*(1+L190/100)</f>
        <v>0</v>
      </c>
      <c r="N190" s="255">
        <v>0</v>
      </c>
      <c r="O190" s="255">
        <f>ROUND(E190*N190,2)</f>
        <v>0</v>
      </c>
      <c r="P190" s="255">
        <v>0</v>
      </c>
      <c r="Q190" s="255">
        <f>ROUND(E190*P190,2)</f>
        <v>0</v>
      </c>
      <c r="R190" s="255" t="s">
        <v>247</v>
      </c>
      <c r="S190" s="255" t="s">
        <v>136</v>
      </c>
      <c r="T190" s="256" t="s">
        <v>136</v>
      </c>
      <c r="U190" s="233">
        <v>0</v>
      </c>
      <c r="V190" s="233">
        <f>ROUND(E190*U190,2)</f>
        <v>0</v>
      </c>
      <c r="W190" s="233"/>
      <c r="X190" s="233" t="s">
        <v>239</v>
      </c>
      <c r="Y190" s="214"/>
      <c r="Z190" s="214"/>
      <c r="AA190" s="214"/>
      <c r="AB190" s="214"/>
      <c r="AC190" s="214"/>
      <c r="AD190" s="214"/>
      <c r="AE190" s="214"/>
      <c r="AF190" s="214"/>
      <c r="AG190" s="214" t="s">
        <v>240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">
      <c r="A191" s="231"/>
      <c r="B191" s="232"/>
      <c r="C191" s="270" t="s">
        <v>266</v>
      </c>
      <c r="D191" s="258"/>
      <c r="E191" s="258"/>
      <c r="F191" s="258"/>
      <c r="G191" s="258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14"/>
      <c r="Z191" s="214"/>
      <c r="AA191" s="214"/>
      <c r="AB191" s="214"/>
      <c r="AC191" s="214"/>
      <c r="AD191" s="214"/>
      <c r="AE191" s="214"/>
      <c r="AF191" s="214"/>
      <c r="AG191" s="214" t="s">
        <v>140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">
      <c r="A192" s="231"/>
      <c r="B192" s="232"/>
      <c r="C192" s="271" t="s">
        <v>141</v>
      </c>
      <c r="D192" s="237"/>
      <c r="E192" s="238"/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14"/>
      <c r="Z192" s="214"/>
      <c r="AA192" s="214"/>
      <c r="AB192" s="214"/>
      <c r="AC192" s="214"/>
      <c r="AD192" s="214"/>
      <c r="AE192" s="214"/>
      <c r="AF192" s="214"/>
      <c r="AG192" s="214" t="s">
        <v>142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">
      <c r="A193" s="231"/>
      <c r="B193" s="232"/>
      <c r="C193" s="271" t="s">
        <v>253</v>
      </c>
      <c r="D193" s="237"/>
      <c r="E193" s="238">
        <v>1</v>
      </c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14"/>
      <c r="Z193" s="214"/>
      <c r="AA193" s="214"/>
      <c r="AB193" s="214"/>
      <c r="AC193" s="214"/>
      <c r="AD193" s="214"/>
      <c r="AE193" s="214"/>
      <c r="AF193" s="214"/>
      <c r="AG193" s="214" t="s">
        <v>142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">
      <c r="A194" s="231"/>
      <c r="B194" s="232"/>
      <c r="C194" s="272" t="s">
        <v>148</v>
      </c>
      <c r="D194" s="239"/>
      <c r="E194" s="240">
        <v>1</v>
      </c>
      <c r="F194" s="233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33"/>
      <c r="U194" s="233"/>
      <c r="V194" s="233"/>
      <c r="W194" s="233"/>
      <c r="X194" s="233"/>
      <c r="Y194" s="214"/>
      <c r="Z194" s="214"/>
      <c r="AA194" s="214"/>
      <c r="AB194" s="214"/>
      <c r="AC194" s="214"/>
      <c r="AD194" s="214"/>
      <c r="AE194" s="214"/>
      <c r="AF194" s="214"/>
      <c r="AG194" s="214" t="s">
        <v>142</v>
      </c>
      <c r="AH194" s="214">
        <v>1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">
      <c r="A195" s="260">
        <v>34</v>
      </c>
      <c r="B195" s="261" t="s">
        <v>267</v>
      </c>
      <c r="C195" s="274" t="s">
        <v>268</v>
      </c>
      <c r="D195" s="262" t="s">
        <v>198</v>
      </c>
      <c r="E195" s="263">
        <v>0.01</v>
      </c>
      <c r="F195" s="264"/>
      <c r="G195" s="265">
        <f>ROUND(E195*F195,2)</f>
        <v>0</v>
      </c>
      <c r="H195" s="264"/>
      <c r="I195" s="265">
        <f>ROUND(E195*H195,2)</f>
        <v>0</v>
      </c>
      <c r="J195" s="264"/>
      <c r="K195" s="265">
        <f>ROUND(E195*J195,2)</f>
        <v>0</v>
      </c>
      <c r="L195" s="265">
        <v>15</v>
      </c>
      <c r="M195" s="265">
        <f>G195*(1+L195/100)</f>
        <v>0</v>
      </c>
      <c r="N195" s="265">
        <v>0</v>
      </c>
      <c r="O195" s="265">
        <f>ROUND(E195*N195,2)</f>
        <v>0</v>
      </c>
      <c r="P195" s="265">
        <v>0</v>
      </c>
      <c r="Q195" s="265">
        <f>ROUND(E195*P195,2)</f>
        <v>0</v>
      </c>
      <c r="R195" s="265"/>
      <c r="S195" s="265" t="s">
        <v>136</v>
      </c>
      <c r="T195" s="266" t="s">
        <v>136</v>
      </c>
      <c r="U195" s="233">
        <v>3.036</v>
      </c>
      <c r="V195" s="233">
        <f>ROUND(E195*U195,2)</f>
        <v>0.03</v>
      </c>
      <c r="W195" s="233"/>
      <c r="X195" s="233" t="s">
        <v>199</v>
      </c>
      <c r="Y195" s="214"/>
      <c r="Z195" s="214"/>
      <c r="AA195" s="214"/>
      <c r="AB195" s="214"/>
      <c r="AC195" s="214"/>
      <c r="AD195" s="214"/>
      <c r="AE195" s="214"/>
      <c r="AF195" s="214"/>
      <c r="AG195" s="214" t="s">
        <v>200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x14ac:dyDescent="0.2">
      <c r="A196" s="244" t="s">
        <v>131</v>
      </c>
      <c r="B196" s="245" t="s">
        <v>89</v>
      </c>
      <c r="C196" s="268" t="s">
        <v>90</v>
      </c>
      <c r="D196" s="246"/>
      <c r="E196" s="247"/>
      <c r="F196" s="248"/>
      <c r="G196" s="248">
        <f>SUMIF(AG197:AG201,"&lt;&gt;NOR",G197:G201)</f>
        <v>0</v>
      </c>
      <c r="H196" s="248"/>
      <c r="I196" s="248">
        <f>SUM(I197:I201)</f>
        <v>0</v>
      </c>
      <c r="J196" s="248"/>
      <c r="K196" s="248">
        <f>SUM(K197:K201)</f>
        <v>0</v>
      </c>
      <c r="L196" s="248"/>
      <c r="M196" s="248">
        <f>SUM(M197:M201)</f>
        <v>0</v>
      </c>
      <c r="N196" s="248"/>
      <c r="O196" s="248">
        <f>SUM(O197:O201)</f>
        <v>0</v>
      </c>
      <c r="P196" s="248"/>
      <c r="Q196" s="248">
        <f>SUM(Q197:Q201)</f>
        <v>0.04</v>
      </c>
      <c r="R196" s="248"/>
      <c r="S196" s="248"/>
      <c r="T196" s="249"/>
      <c r="U196" s="243"/>
      <c r="V196" s="243">
        <f>SUM(V197:V201)</f>
        <v>1.07</v>
      </c>
      <c r="W196" s="243"/>
      <c r="X196" s="243"/>
      <c r="AG196" t="s">
        <v>132</v>
      </c>
    </row>
    <row r="197" spans="1:60" outlineLevel="1" x14ac:dyDescent="0.2">
      <c r="A197" s="250">
        <v>35</v>
      </c>
      <c r="B197" s="251" t="s">
        <v>269</v>
      </c>
      <c r="C197" s="269" t="s">
        <v>270</v>
      </c>
      <c r="D197" s="252" t="s">
        <v>271</v>
      </c>
      <c r="E197" s="253">
        <v>35.6</v>
      </c>
      <c r="F197" s="254"/>
      <c r="G197" s="255">
        <f>ROUND(E197*F197,2)</f>
        <v>0</v>
      </c>
      <c r="H197" s="254"/>
      <c r="I197" s="255">
        <f>ROUND(E197*H197,2)</f>
        <v>0</v>
      </c>
      <c r="J197" s="254"/>
      <c r="K197" s="255">
        <f>ROUND(E197*J197,2)</f>
        <v>0</v>
      </c>
      <c r="L197" s="255">
        <v>15</v>
      </c>
      <c r="M197" s="255">
        <f>G197*(1+L197/100)</f>
        <v>0</v>
      </c>
      <c r="N197" s="255">
        <v>0</v>
      </c>
      <c r="O197" s="255">
        <f>ROUND(E197*N197,2)</f>
        <v>0</v>
      </c>
      <c r="P197" s="255">
        <v>1E-3</v>
      </c>
      <c r="Q197" s="255">
        <f>ROUND(E197*P197,2)</f>
        <v>0.04</v>
      </c>
      <c r="R197" s="255"/>
      <c r="S197" s="255" t="s">
        <v>136</v>
      </c>
      <c r="T197" s="256" t="s">
        <v>136</v>
      </c>
      <c r="U197" s="233">
        <v>0.03</v>
      </c>
      <c r="V197" s="233">
        <f>ROUND(E197*U197,2)</f>
        <v>1.07</v>
      </c>
      <c r="W197" s="233"/>
      <c r="X197" s="233" t="s">
        <v>137</v>
      </c>
      <c r="Y197" s="214"/>
      <c r="Z197" s="214"/>
      <c r="AA197" s="214"/>
      <c r="AB197" s="214"/>
      <c r="AC197" s="214"/>
      <c r="AD197" s="214"/>
      <c r="AE197" s="214"/>
      <c r="AF197" s="214"/>
      <c r="AG197" s="214" t="s">
        <v>152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">
      <c r="A198" s="231"/>
      <c r="B198" s="232"/>
      <c r="C198" s="271" t="s">
        <v>141</v>
      </c>
      <c r="D198" s="237"/>
      <c r="E198" s="238"/>
      <c r="F198" s="233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  <c r="U198" s="233"/>
      <c r="V198" s="233"/>
      <c r="W198" s="233"/>
      <c r="X198" s="233"/>
      <c r="Y198" s="214"/>
      <c r="Z198" s="214"/>
      <c r="AA198" s="214"/>
      <c r="AB198" s="214"/>
      <c r="AC198" s="214"/>
      <c r="AD198" s="214"/>
      <c r="AE198" s="214"/>
      <c r="AF198" s="214"/>
      <c r="AG198" s="214" t="s">
        <v>142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">
      <c r="A199" s="231"/>
      <c r="B199" s="232"/>
      <c r="C199" s="271" t="s">
        <v>272</v>
      </c>
      <c r="D199" s="237"/>
      <c r="E199" s="238">
        <v>17.3</v>
      </c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  <c r="W199" s="233"/>
      <c r="X199" s="233"/>
      <c r="Y199" s="214"/>
      <c r="Z199" s="214"/>
      <c r="AA199" s="214"/>
      <c r="AB199" s="214"/>
      <c r="AC199" s="214"/>
      <c r="AD199" s="214"/>
      <c r="AE199" s="214"/>
      <c r="AF199" s="214"/>
      <c r="AG199" s="214" t="s">
        <v>142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2">
      <c r="A200" s="231"/>
      <c r="B200" s="232"/>
      <c r="C200" s="271" t="s">
        <v>273</v>
      </c>
      <c r="D200" s="237"/>
      <c r="E200" s="238">
        <v>18.3</v>
      </c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U200" s="233"/>
      <c r="V200" s="233"/>
      <c r="W200" s="233"/>
      <c r="X200" s="233"/>
      <c r="Y200" s="214"/>
      <c r="Z200" s="214"/>
      <c r="AA200" s="214"/>
      <c r="AB200" s="214"/>
      <c r="AC200" s="214"/>
      <c r="AD200" s="214"/>
      <c r="AE200" s="214"/>
      <c r="AF200" s="214"/>
      <c r="AG200" s="214" t="s">
        <v>142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">
      <c r="A201" s="231"/>
      <c r="B201" s="232"/>
      <c r="C201" s="272" t="s">
        <v>148</v>
      </c>
      <c r="D201" s="239"/>
      <c r="E201" s="240">
        <v>35.6</v>
      </c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14"/>
      <c r="Z201" s="214"/>
      <c r="AA201" s="214"/>
      <c r="AB201" s="214"/>
      <c r="AC201" s="214"/>
      <c r="AD201" s="214"/>
      <c r="AE201" s="214"/>
      <c r="AF201" s="214"/>
      <c r="AG201" s="214" t="s">
        <v>142</v>
      </c>
      <c r="AH201" s="214">
        <v>1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x14ac:dyDescent="0.2">
      <c r="A202" s="244" t="s">
        <v>131</v>
      </c>
      <c r="B202" s="245" t="s">
        <v>91</v>
      </c>
      <c r="C202" s="268" t="s">
        <v>92</v>
      </c>
      <c r="D202" s="246"/>
      <c r="E202" s="247"/>
      <c r="F202" s="248"/>
      <c r="G202" s="248">
        <f>SUMIF(AG203:AG271,"&lt;&gt;NOR",G203:G271)</f>
        <v>0</v>
      </c>
      <c r="H202" s="248"/>
      <c r="I202" s="248">
        <f>SUM(I203:I271)</f>
        <v>0</v>
      </c>
      <c r="J202" s="248"/>
      <c r="K202" s="248">
        <f>SUM(K203:K271)</f>
        <v>0</v>
      </c>
      <c r="L202" s="248"/>
      <c r="M202" s="248">
        <f>SUM(M203:M271)</f>
        <v>0</v>
      </c>
      <c r="N202" s="248"/>
      <c r="O202" s="248">
        <f>SUM(O203:O271)</f>
        <v>0.49</v>
      </c>
      <c r="P202" s="248"/>
      <c r="Q202" s="248">
        <f>SUM(Q203:Q271)</f>
        <v>0.01</v>
      </c>
      <c r="R202" s="248"/>
      <c r="S202" s="248"/>
      <c r="T202" s="249"/>
      <c r="U202" s="243"/>
      <c r="V202" s="243">
        <f>SUM(V203:V271)</f>
        <v>42.97999999999999</v>
      </c>
      <c r="W202" s="243"/>
      <c r="X202" s="243"/>
      <c r="AG202" t="s">
        <v>132</v>
      </c>
    </row>
    <row r="203" spans="1:60" ht="22.5" outlineLevel="1" x14ac:dyDescent="0.2">
      <c r="A203" s="250">
        <v>36</v>
      </c>
      <c r="B203" s="251" t="s">
        <v>274</v>
      </c>
      <c r="C203" s="269" t="s">
        <v>275</v>
      </c>
      <c r="D203" s="252" t="s">
        <v>271</v>
      </c>
      <c r="E203" s="253">
        <v>23.6</v>
      </c>
      <c r="F203" s="254"/>
      <c r="G203" s="255">
        <f>ROUND(E203*F203,2)</f>
        <v>0</v>
      </c>
      <c r="H203" s="254"/>
      <c r="I203" s="255">
        <f>ROUND(E203*H203,2)</f>
        <v>0</v>
      </c>
      <c r="J203" s="254"/>
      <c r="K203" s="255">
        <f>ROUND(E203*J203,2)</f>
        <v>0</v>
      </c>
      <c r="L203" s="255">
        <v>15</v>
      </c>
      <c r="M203" s="255">
        <f>G203*(1+L203/100)</f>
        <v>0</v>
      </c>
      <c r="N203" s="255">
        <v>0</v>
      </c>
      <c r="O203" s="255">
        <f>ROUND(E203*N203,2)</f>
        <v>0</v>
      </c>
      <c r="P203" s="255">
        <v>8.0000000000000007E-5</v>
      </c>
      <c r="Q203" s="255">
        <f>ROUND(E203*P203,2)</f>
        <v>0</v>
      </c>
      <c r="R203" s="255"/>
      <c r="S203" s="255" t="s">
        <v>136</v>
      </c>
      <c r="T203" s="256" t="s">
        <v>136</v>
      </c>
      <c r="U203" s="233">
        <v>3.5000000000000003E-2</v>
      </c>
      <c r="V203" s="233">
        <f>ROUND(E203*U203,2)</f>
        <v>0.83</v>
      </c>
      <c r="W203" s="233"/>
      <c r="X203" s="233" t="s">
        <v>137</v>
      </c>
      <c r="Y203" s="214"/>
      <c r="Z203" s="214"/>
      <c r="AA203" s="214"/>
      <c r="AB203" s="214"/>
      <c r="AC203" s="214"/>
      <c r="AD203" s="214"/>
      <c r="AE203" s="214"/>
      <c r="AF203" s="214"/>
      <c r="AG203" s="214" t="s">
        <v>152</v>
      </c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">
      <c r="A204" s="231"/>
      <c r="B204" s="232"/>
      <c r="C204" s="271" t="s">
        <v>141</v>
      </c>
      <c r="D204" s="237"/>
      <c r="E204" s="238"/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14"/>
      <c r="Z204" s="214"/>
      <c r="AA204" s="214"/>
      <c r="AB204" s="214"/>
      <c r="AC204" s="214"/>
      <c r="AD204" s="214"/>
      <c r="AE204" s="214"/>
      <c r="AF204" s="214"/>
      <c r="AG204" s="214" t="s">
        <v>142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">
      <c r="A205" s="231"/>
      <c r="B205" s="232"/>
      <c r="C205" s="271" t="s">
        <v>276</v>
      </c>
      <c r="D205" s="237"/>
      <c r="E205" s="238">
        <v>23.6</v>
      </c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14"/>
      <c r="Z205" s="214"/>
      <c r="AA205" s="214"/>
      <c r="AB205" s="214"/>
      <c r="AC205" s="214"/>
      <c r="AD205" s="214"/>
      <c r="AE205" s="214"/>
      <c r="AF205" s="214"/>
      <c r="AG205" s="214" t="s">
        <v>142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">
      <c r="A206" s="231"/>
      <c r="B206" s="232"/>
      <c r="C206" s="272" t="s">
        <v>148</v>
      </c>
      <c r="D206" s="239"/>
      <c r="E206" s="240">
        <v>23.6</v>
      </c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14"/>
      <c r="Z206" s="214"/>
      <c r="AA206" s="214"/>
      <c r="AB206" s="214"/>
      <c r="AC206" s="214"/>
      <c r="AD206" s="214"/>
      <c r="AE206" s="214"/>
      <c r="AF206" s="214"/>
      <c r="AG206" s="214" t="s">
        <v>142</v>
      </c>
      <c r="AH206" s="214">
        <v>1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">
      <c r="A207" s="250">
        <v>37</v>
      </c>
      <c r="B207" s="251" t="s">
        <v>277</v>
      </c>
      <c r="C207" s="269" t="s">
        <v>278</v>
      </c>
      <c r="D207" s="252" t="s">
        <v>135</v>
      </c>
      <c r="E207" s="253">
        <v>12.4</v>
      </c>
      <c r="F207" s="254"/>
      <c r="G207" s="255">
        <f>ROUND(E207*F207,2)</f>
        <v>0</v>
      </c>
      <c r="H207" s="254"/>
      <c r="I207" s="255">
        <f>ROUND(E207*H207,2)</f>
        <v>0</v>
      </c>
      <c r="J207" s="254"/>
      <c r="K207" s="255">
        <f>ROUND(E207*J207,2)</f>
        <v>0</v>
      </c>
      <c r="L207" s="255">
        <v>15</v>
      </c>
      <c r="M207" s="255">
        <f>G207*(1+L207/100)</f>
        <v>0</v>
      </c>
      <c r="N207" s="255">
        <v>0</v>
      </c>
      <c r="O207" s="255">
        <f>ROUND(E207*N207,2)</f>
        <v>0</v>
      </c>
      <c r="P207" s="255">
        <v>1E-3</v>
      </c>
      <c r="Q207" s="255">
        <f>ROUND(E207*P207,2)</f>
        <v>0.01</v>
      </c>
      <c r="R207" s="255"/>
      <c r="S207" s="255" t="s">
        <v>136</v>
      </c>
      <c r="T207" s="256" t="s">
        <v>136</v>
      </c>
      <c r="U207" s="233">
        <v>0.255</v>
      </c>
      <c r="V207" s="233">
        <f>ROUND(E207*U207,2)</f>
        <v>3.16</v>
      </c>
      <c r="W207" s="233"/>
      <c r="X207" s="233" t="s">
        <v>137</v>
      </c>
      <c r="Y207" s="214"/>
      <c r="Z207" s="214"/>
      <c r="AA207" s="214"/>
      <c r="AB207" s="214"/>
      <c r="AC207" s="214"/>
      <c r="AD207" s="214"/>
      <c r="AE207" s="214"/>
      <c r="AF207" s="214"/>
      <c r="AG207" s="214" t="s">
        <v>152</v>
      </c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">
      <c r="A208" s="231"/>
      <c r="B208" s="232"/>
      <c r="C208" s="271" t="s">
        <v>141</v>
      </c>
      <c r="D208" s="237"/>
      <c r="E208" s="238"/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33"/>
      <c r="U208" s="233"/>
      <c r="V208" s="233"/>
      <c r="W208" s="233"/>
      <c r="X208" s="233"/>
      <c r="Y208" s="214"/>
      <c r="Z208" s="214"/>
      <c r="AA208" s="214"/>
      <c r="AB208" s="214"/>
      <c r="AC208" s="214"/>
      <c r="AD208" s="214"/>
      <c r="AE208" s="214"/>
      <c r="AF208" s="214"/>
      <c r="AG208" s="214" t="s">
        <v>142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">
      <c r="A209" s="231"/>
      <c r="B209" s="232"/>
      <c r="C209" s="271" t="s">
        <v>177</v>
      </c>
      <c r="D209" s="237"/>
      <c r="E209" s="238">
        <v>12.4</v>
      </c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14"/>
      <c r="Z209" s="214"/>
      <c r="AA209" s="214"/>
      <c r="AB209" s="214"/>
      <c r="AC209" s="214"/>
      <c r="AD209" s="214"/>
      <c r="AE209" s="214"/>
      <c r="AF209" s="214"/>
      <c r="AG209" s="214" t="s">
        <v>142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">
      <c r="A210" s="231"/>
      <c r="B210" s="232"/>
      <c r="C210" s="272" t="s">
        <v>148</v>
      </c>
      <c r="D210" s="239"/>
      <c r="E210" s="240">
        <v>12.4</v>
      </c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14"/>
      <c r="Z210" s="214"/>
      <c r="AA210" s="214"/>
      <c r="AB210" s="214"/>
      <c r="AC210" s="214"/>
      <c r="AD210" s="214"/>
      <c r="AE210" s="214"/>
      <c r="AF210" s="214"/>
      <c r="AG210" s="214" t="s">
        <v>142</v>
      </c>
      <c r="AH210" s="214">
        <v>1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ht="22.5" outlineLevel="1" x14ac:dyDescent="0.2">
      <c r="A211" s="250">
        <v>38</v>
      </c>
      <c r="B211" s="251" t="s">
        <v>279</v>
      </c>
      <c r="C211" s="269" t="s">
        <v>280</v>
      </c>
      <c r="D211" s="252" t="s">
        <v>135</v>
      </c>
      <c r="E211" s="253">
        <v>46</v>
      </c>
      <c r="F211" s="254"/>
      <c r="G211" s="255">
        <f>ROUND(E211*F211,2)</f>
        <v>0</v>
      </c>
      <c r="H211" s="254"/>
      <c r="I211" s="255">
        <f>ROUND(E211*H211,2)</f>
        <v>0</v>
      </c>
      <c r="J211" s="254"/>
      <c r="K211" s="255">
        <f>ROUND(E211*J211,2)</f>
        <v>0</v>
      </c>
      <c r="L211" s="255">
        <v>15</v>
      </c>
      <c r="M211" s="255">
        <f>G211*(1+L211/100)</f>
        <v>0</v>
      </c>
      <c r="N211" s="255">
        <v>0</v>
      </c>
      <c r="O211" s="255">
        <f>ROUND(E211*N211,2)</f>
        <v>0</v>
      </c>
      <c r="P211" s="255">
        <v>0</v>
      </c>
      <c r="Q211" s="255">
        <f>ROUND(E211*P211,2)</f>
        <v>0</v>
      </c>
      <c r="R211" s="255"/>
      <c r="S211" s="255" t="s">
        <v>136</v>
      </c>
      <c r="T211" s="256" t="s">
        <v>136</v>
      </c>
      <c r="U211" s="233">
        <v>1.6E-2</v>
      </c>
      <c r="V211" s="233">
        <f>ROUND(E211*U211,2)</f>
        <v>0.74</v>
      </c>
      <c r="W211" s="233"/>
      <c r="X211" s="233" t="s">
        <v>137</v>
      </c>
      <c r="Y211" s="214"/>
      <c r="Z211" s="214"/>
      <c r="AA211" s="214"/>
      <c r="AB211" s="214"/>
      <c r="AC211" s="214"/>
      <c r="AD211" s="214"/>
      <c r="AE211" s="214"/>
      <c r="AF211" s="214"/>
      <c r="AG211" s="214" t="s">
        <v>152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">
      <c r="A212" s="231"/>
      <c r="B212" s="232"/>
      <c r="C212" s="271" t="s">
        <v>141</v>
      </c>
      <c r="D212" s="237"/>
      <c r="E212" s="238"/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33"/>
      <c r="U212" s="233"/>
      <c r="V212" s="233"/>
      <c r="W212" s="233"/>
      <c r="X212" s="233"/>
      <c r="Y212" s="214"/>
      <c r="Z212" s="214"/>
      <c r="AA212" s="214"/>
      <c r="AB212" s="214"/>
      <c r="AC212" s="214"/>
      <c r="AD212" s="214"/>
      <c r="AE212" s="214"/>
      <c r="AF212" s="214"/>
      <c r="AG212" s="214" t="s">
        <v>142</v>
      </c>
      <c r="AH212" s="214">
        <v>0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">
      <c r="A213" s="231"/>
      <c r="B213" s="232"/>
      <c r="C213" s="271" t="s">
        <v>177</v>
      </c>
      <c r="D213" s="237"/>
      <c r="E213" s="238">
        <v>12.4</v>
      </c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14"/>
      <c r="Z213" s="214"/>
      <c r="AA213" s="214"/>
      <c r="AB213" s="214"/>
      <c r="AC213" s="214"/>
      <c r="AD213" s="214"/>
      <c r="AE213" s="214"/>
      <c r="AF213" s="214"/>
      <c r="AG213" s="214" t="s">
        <v>142</v>
      </c>
      <c r="AH213" s="214">
        <v>0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">
      <c r="A214" s="231"/>
      <c r="B214" s="232"/>
      <c r="C214" s="272" t="s">
        <v>148</v>
      </c>
      <c r="D214" s="239"/>
      <c r="E214" s="240">
        <v>12.4</v>
      </c>
      <c r="F214" s="233"/>
      <c r="G214" s="233"/>
      <c r="H214" s="233"/>
      <c r="I214" s="233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T214" s="233"/>
      <c r="U214" s="233"/>
      <c r="V214" s="233"/>
      <c r="W214" s="233"/>
      <c r="X214" s="233"/>
      <c r="Y214" s="214"/>
      <c r="Z214" s="214"/>
      <c r="AA214" s="214"/>
      <c r="AB214" s="214"/>
      <c r="AC214" s="214"/>
      <c r="AD214" s="214"/>
      <c r="AE214" s="214"/>
      <c r="AF214" s="214"/>
      <c r="AG214" s="214" t="s">
        <v>142</v>
      </c>
      <c r="AH214" s="214">
        <v>1</v>
      </c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">
      <c r="A215" s="231"/>
      <c r="B215" s="232"/>
      <c r="C215" s="271" t="s">
        <v>179</v>
      </c>
      <c r="D215" s="237"/>
      <c r="E215" s="238">
        <v>16.899999999999999</v>
      </c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U215" s="233"/>
      <c r="V215" s="233"/>
      <c r="W215" s="233"/>
      <c r="X215" s="233"/>
      <c r="Y215" s="214"/>
      <c r="Z215" s="214"/>
      <c r="AA215" s="214"/>
      <c r="AB215" s="214"/>
      <c r="AC215" s="214"/>
      <c r="AD215" s="214"/>
      <c r="AE215" s="214"/>
      <c r="AF215" s="214"/>
      <c r="AG215" s="214" t="s">
        <v>142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">
      <c r="A216" s="231"/>
      <c r="B216" s="232"/>
      <c r="C216" s="271" t="s">
        <v>180</v>
      </c>
      <c r="D216" s="237"/>
      <c r="E216" s="238">
        <v>16.7</v>
      </c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U216" s="233"/>
      <c r="V216" s="233"/>
      <c r="W216" s="233"/>
      <c r="X216" s="233"/>
      <c r="Y216" s="214"/>
      <c r="Z216" s="214"/>
      <c r="AA216" s="214"/>
      <c r="AB216" s="214"/>
      <c r="AC216" s="214"/>
      <c r="AD216" s="214"/>
      <c r="AE216" s="214"/>
      <c r="AF216" s="214"/>
      <c r="AG216" s="214" t="s">
        <v>142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">
      <c r="A217" s="231"/>
      <c r="B217" s="232"/>
      <c r="C217" s="272" t="s">
        <v>148</v>
      </c>
      <c r="D217" s="239"/>
      <c r="E217" s="240">
        <v>33.6</v>
      </c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3"/>
      <c r="Y217" s="214"/>
      <c r="Z217" s="214"/>
      <c r="AA217" s="214"/>
      <c r="AB217" s="214"/>
      <c r="AC217" s="214"/>
      <c r="AD217" s="214"/>
      <c r="AE217" s="214"/>
      <c r="AF217" s="214"/>
      <c r="AG217" s="214" t="s">
        <v>142</v>
      </c>
      <c r="AH217" s="214">
        <v>1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">
      <c r="A218" s="250">
        <v>39</v>
      </c>
      <c r="B218" s="251" t="s">
        <v>281</v>
      </c>
      <c r="C218" s="269" t="s">
        <v>282</v>
      </c>
      <c r="D218" s="252" t="s">
        <v>135</v>
      </c>
      <c r="E218" s="253">
        <v>46</v>
      </c>
      <c r="F218" s="254"/>
      <c r="G218" s="255">
        <f>ROUND(E218*F218,2)</f>
        <v>0</v>
      </c>
      <c r="H218" s="254"/>
      <c r="I218" s="255">
        <f>ROUND(E218*H218,2)</f>
        <v>0</v>
      </c>
      <c r="J218" s="254"/>
      <c r="K218" s="255">
        <f>ROUND(E218*J218,2)</f>
        <v>0</v>
      </c>
      <c r="L218" s="255">
        <v>15</v>
      </c>
      <c r="M218" s="255">
        <f>G218*(1+L218/100)</f>
        <v>0</v>
      </c>
      <c r="N218" s="255">
        <v>0</v>
      </c>
      <c r="O218" s="255">
        <f>ROUND(E218*N218,2)</f>
        <v>0</v>
      </c>
      <c r="P218" s="255">
        <v>0</v>
      </c>
      <c r="Q218" s="255">
        <f>ROUND(E218*P218,2)</f>
        <v>0</v>
      </c>
      <c r="R218" s="255"/>
      <c r="S218" s="255" t="s">
        <v>136</v>
      </c>
      <c r="T218" s="256" t="s">
        <v>136</v>
      </c>
      <c r="U218" s="233">
        <v>4.5999999999999999E-2</v>
      </c>
      <c r="V218" s="233">
        <f>ROUND(E218*U218,2)</f>
        <v>2.12</v>
      </c>
      <c r="W218" s="233"/>
      <c r="X218" s="233" t="s">
        <v>137</v>
      </c>
      <c r="Y218" s="214"/>
      <c r="Z218" s="214"/>
      <c r="AA218" s="214"/>
      <c r="AB218" s="214"/>
      <c r="AC218" s="214"/>
      <c r="AD218" s="214"/>
      <c r="AE218" s="214"/>
      <c r="AF218" s="214"/>
      <c r="AG218" s="214" t="s">
        <v>152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">
      <c r="A219" s="231"/>
      <c r="B219" s="232"/>
      <c r="C219" s="271" t="s">
        <v>141</v>
      </c>
      <c r="D219" s="237"/>
      <c r="E219" s="238"/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3"/>
      <c r="Y219" s="214"/>
      <c r="Z219" s="214"/>
      <c r="AA219" s="214"/>
      <c r="AB219" s="214"/>
      <c r="AC219" s="214"/>
      <c r="AD219" s="214"/>
      <c r="AE219" s="214"/>
      <c r="AF219" s="214"/>
      <c r="AG219" s="214" t="s">
        <v>142</v>
      </c>
      <c r="AH219" s="214">
        <v>0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">
      <c r="A220" s="231"/>
      <c r="B220" s="232"/>
      <c r="C220" s="271" t="s">
        <v>177</v>
      </c>
      <c r="D220" s="237"/>
      <c r="E220" s="238">
        <v>12.4</v>
      </c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14"/>
      <c r="Z220" s="214"/>
      <c r="AA220" s="214"/>
      <c r="AB220" s="214"/>
      <c r="AC220" s="214"/>
      <c r="AD220" s="214"/>
      <c r="AE220" s="214"/>
      <c r="AF220" s="214"/>
      <c r="AG220" s="214" t="s">
        <v>142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">
      <c r="A221" s="231"/>
      <c r="B221" s="232"/>
      <c r="C221" s="272" t="s">
        <v>148</v>
      </c>
      <c r="D221" s="239"/>
      <c r="E221" s="240">
        <v>12.4</v>
      </c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3"/>
      <c r="X221" s="233"/>
      <c r="Y221" s="214"/>
      <c r="Z221" s="214"/>
      <c r="AA221" s="214"/>
      <c r="AB221" s="214"/>
      <c r="AC221" s="214"/>
      <c r="AD221" s="214"/>
      <c r="AE221" s="214"/>
      <c r="AF221" s="214"/>
      <c r="AG221" s="214" t="s">
        <v>142</v>
      </c>
      <c r="AH221" s="214">
        <v>1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">
      <c r="A222" s="231"/>
      <c r="B222" s="232"/>
      <c r="C222" s="271" t="s">
        <v>179</v>
      </c>
      <c r="D222" s="237"/>
      <c r="E222" s="238">
        <v>16.899999999999999</v>
      </c>
      <c r="F222" s="233"/>
      <c r="G222" s="233"/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33"/>
      <c r="U222" s="233"/>
      <c r="V222" s="233"/>
      <c r="W222" s="233"/>
      <c r="X222" s="233"/>
      <c r="Y222" s="214"/>
      <c r="Z222" s="214"/>
      <c r="AA222" s="214"/>
      <c r="AB222" s="214"/>
      <c r="AC222" s="214"/>
      <c r="AD222" s="214"/>
      <c r="AE222" s="214"/>
      <c r="AF222" s="214"/>
      <c r="AG222" s="214" t="s">
        <v>142</v>
      </c>
      <c r="AH222" s="214">
        <v>0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">
      <c r="A223" s="231"/>
      <c r="B223" s="232"/>
      <c r="C223" s="271" t="s">
        <v>180</v>
      </c>
      <c r="D223" s="237"/>
      <c r="E223" s="238">
        <v>16.7</v>
      </c>
      <c r="F223" s="233"/>
      <c r="G223" s="233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33"/>
      <c r="U223" s="233"/>
      <c r="V223" s="233"/>
      <c r="W223" s="233"/>
      <c r="X223" s="233"/>
      <c r="Y223" s="214"/>
      <c r="Z223" s="214"/>
      <c r="AA223" s="214"/>
      <c r="AB223" s="214"/>
      <c r="AC223" s="214"/>
      <c r="AD223" s="214"/>
      <c r="AE223" s="214"/>
      <c r="AF223" s="214"/>
      <c r="AG223" s="214" t="s">
        <v>142</v>
      </c>
      <c r="AH223" s="214">
        <v>0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">
      <c r="A224" s="231"/>
      <c r="B224" s="232"/>
      <c r="C224" s="272" t="s">
        <v>148</v>
      </c>
      <c r="D224" s="239"/>
      <c r="E224" s="240">
        <v>33.6</v>
      </c>
      <c r="F224" s="233"/>
      <c r="G224" s="233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U224" s="233"/>
      <c r="V224" s="233"/>
      <c r="W224" s="233"/>
      <c r="X224" s="233"/>
      <c r="Y224" s="214"/>
      <c r="Z224" s="214"/>
      <c r="AA224" s="214"/>
      <c r="AB224" s="214"/>
      <c r="AC224" s="214"/>
      <c r="AD224" s="214"/>
      <c r="AE224" s="214"/>
      <c r="AF224" s="214"/>
      <c r="AG224" s="214" t="s">
        <v>142</v>
      </c>
      <c r="AH224" s="214">
        <v>1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">
      <c r="A225" s="250">
        <v>40</v>
      </c>
      <c r="B225" s="251" t="s">
        <v>283</v>
      </c>
      <c r="C225" s="269" t="s">
        <v>284</v>
      </c>
      <c r="D225" s="252" t="s">
        <v>135</v>
      </c>
      <c r="E225" s="253">
        <v>46</v>
      </c>
      <c r="F225" s="254"/>
      <c r="G225" s="255">
        <f>ROUND(E225*F225,2)</f>
        <v>0</v>
      </c>
      <c r="H225" s="254"/>
      <c r="I225" s="255">
        <f>ROUND(E225*H225,2)</f>
        <v>0</v>
      </c>
      <c r="J225" s="254"/>
      <c r="K225" s="255">
        <f>ROUND(E225*J225,2)</f>
        <v>0</v>
      </c>
      <c r="L225" s="255">
        <v>15</v>
      </c>
      <c r="M225" s="255">
        <f>G225*(1+L225/100)</f>
        <v>0</v>
      </c>
      <c r="N225" s="255">
        <v>0</v>
      </c>
      <c r="O225" s="255">
        <f>ROUND(E225*N225,2)</f>
        <v>0</v>
      </c>
      <c r="P225" s="255">
        <v>0</v>
      </c>
      <c r="Q225" s="255">
        <f>ROUND(E225*P225,2)</f>
        <v>0</v>
      </c>
      <c r="R225" s="255"/>
      <c r="S225" s="255" t="s">
        <v>136</v>
      </c>
      <c r="T225" s="256" t="s">
        <v>136</v>
      </c>
      <c r="U225" s="233">
        <v>0.14699999999999999</v>
      </c>
      <c r="V225" s="233">
        <f>ROUND(E225*U225,2)</f>
        <v>6.76</v>
      </c>
      <c r="W225" s="233"/>
      <c r="X225" s="233" t="s">
        <v>137</v>
      </c>
      <c r="Y225" s="214"/>
      <c r="Z225" s="214"/>
      <c r="AA225" s="214"/>
      <c r="AB225" s="214"/>
      <c r="AC225" s="214"/>
      <c r="AD225" s="214"/>
      <c r="AE225" s="214"/>
      <c r="AF225" s="214"/>
      <c r="AG225" s="214" t="s">
        <v>152</v>
      </c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">
      <c r="A226" s="231"/>
      <c r="B226" s="232"/>
      <c r="C226" s="271" t="s">
        <v>141</v>
      </c>
      <c r="D226" s="237"/>
      <c r="E226" s="238"/>
      <c r="F226" s="233"/>
      <c r="G226" s="233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  <c r="U226" s="233"/>
      <c r="V226" s="233"/>
      <c r="W226" s="233"/>
      <c r="X226" s="233"/>
      <c r="Y226" s="214"/>
      <c r="Z226" s="214"/>
      <c r="AA226" s="214"/>
      <c r="AB226" s="214"/>
      <c r="AC226" s="214"/>
      <c r="AD226" s="214"/>
      <c r="AE226" s="214"/>
      <c r="AF226" s="214"/>
      <c r="AG226" s="214" t="s">
        <v>142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">
      <c r="A227" s="231"/>
      <c r="B227" s="232"/>
      <c r="C227" s="271" t="s">
        <v>177</v>
      </c>
      <c r="D227" s="237"/>
      <c r="E227" s="238">
        <v>12.4</v>
      </c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 s="233"/>
      <c r="V227" s="233"/>
      <c r="W227" s="233"/>
      <c r="X227" s="233"/>
      <c r="Y227" s="214"/>
      <c r="Z227" s="214"/>
      <c r="AA227" s="214"/>
      <c r="AB227" s="214"/>
      <c r="AC227" s="214"/>
      <c r="AD227" s="214"/>
      <c r="AE227" s="214"/>
      <c r="AF227" s="214"/>
      <c r="AG227" s="214" t="s">
        <v>142</v>
      </c>
      <c r="AH227" s="214">
        <v>0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">
      <c r="A228" s="231"/>
      <c r="B228" s="232"/>
      <c r="C228" s="272" t="s">
        <v>148</v>
      </c>
      <c r="D228" s="239"/>
      <c r="E228" s="240">
        <v>12.4</v>
      </c>
      <c r="F228" s="233"/>
      <c r="G228" s="233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33"/>
      <c r="U228" s="233"/>
      <c r="V228" s="233"/>
      <c r="W228" s="233"/>
      <c r="X228" s="233"/>
      <c r="Y228" s="214"/>
      <c r="Z228" s="214"/>
      <c r="AA228" s="214"/>
      <c r="AB228" s="214"/>
      <c r="AC228" s="214"/>
      <c r="AD228" s="214"/>
      <c r="AE228" s="214"/>
      <c r="AF228" s="214"/>
      <c r="AG228" s="214" t="s">
        <v>142</v>
      </c>
      <c r="AH228" s="214">
        <v>1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">
      <c r="A229" s="231"/>
      <c r="B229" s="232"/>
      <c r="C229" s="271" t="s">
        <v>179</v>
      </c>
      <c r="D229" s="237"/>
      <c r="E229" s="238">
        <v>16.899999999999999</v>
      </c>
      <c r="F229" s="233"/>
      <c r="G229" s="233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14"/>
      <c r="Z229" s="214"/>
      <c r="AA229" s="214"/>
      <c r="AB229" s="214"/>
      <c r="AC229" s="214"/>
      <c r="AD229" s="214"/>
      <c r="AE229" s="214"/>
      <c r="AF229" s="214"/>
      <c r="AG229" s="214" t="s">
        <v>142</v>
      </c>
      <c r="AH229" s="214">
        <v>0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">
      <c r="A230" s="231"/>
      <c r="B230" s="232"/>
      <c r="C230" s="271" t="s">
        <v>180</v>
      </c>
      <c r="D230" s="237"/>
      <c r="E230" s="238">
        <v>16.7</v>
      </c>
      <c r="F230" s="233"/>
      <c r="G230" s="233"/>
      <c r="H230" s="233"/>
      <c r="I230" s="233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33"/>
      <c r="U230" s="233"/>
      <c r="V230" s="233"/>
      <c r="W230" s="233"/>
      <c r="X230" s="233"/>
      <c r="Y230" s="214"/>
      <c r="Z230" s="214"/>
      <c r="AA230" s="214"/>
      <c r="AB230" s="214"/>
      <c r="AC230" s="214"/>
      <c r="AD230" s="214"/>
      <c r="AE230" s="214"/>
      <c r="AF230" s="214"/>
      <c r="AG230" s="214" t="s">
        <v>142</v>
      </c>
      <c r="AH230" s="214">
        <v>0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">
      <c r="A231" s="231"/>
      <c r="B231" s="232"/>
      <c r="C231" s="272" t="s">
        <v>148</v>
      </c>
      <c r="D231" s="239"/>
      <c r="E231" s="240">
        <v>33.6</v>
      </c>
      <c r="F231" s="233"/>
      <c r="G231" s="233"/>
      <c r="H231" s="233"/>
      <c r="I231" s="233"/>
      <c r="J231" s="233"/>
      <c r="K231" s="233"/>
      <c r="L231" s="233"/>
      <c r="M231" s="233"/>
      <c r="N231" s="233"/>
      <c r="O231" s="233"/>
      <c r="P231" s="233"/>
      <c r="Q231" s="233"/>
      <c r="R231" s="233"/>
      <c r="S231" s="233"/>
      <c r="T231" s="233"/>
      <c r="U231" s="233"/>
      <c r="V231" s="233"/>
      <c r="W231" s="233"/>
      <c r="X231" s="233"/>
      <c r="Y231" s="214"/>
      <c r="Z231" s="214"/>
      <c r="AA231" s="214"/>
      <c r="AB231" s="214"/>
      <c r="AC231" s="214"/>
      <c r="AD231" s="214"/>
      <c r="AE231" s="214"/>
      <c r="AF231" s="214"/>
      <c r="AG231" s="214" t="s">
        <v>142</v>
      </c>
      <c r="AH231" s="214">
        <v>1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">
      <c r="A232" s="250">
        <v>41</v>
      </c>
      <c r="B232" s="251" t="s">
        <v>285</v>
      </c>
      <c r="C232" s="269" t="s">
        <v>286</v>
      </c>
      <c r="D232" s="252" t="s">
        <v>287</v>
      </c>
      <c r="E232" s="253">
        <v>368</v>
      </c>
      <c r="F232" s="254"/>
      <c r="G232" s="255">
        <f>ROUND(E232*F232,2)</f>
        <v>0</v>
      </c>
      <c r="H232" s="254"/>
      <c r="I232" s="255">
        <f>ROUND(E232*H232,2)</f>
        <v>0</v>
      </c>
      <c r="J232" s="254"/>
      <c r="K232" s="255">
        <f>ROUND(E232*J232,2)</f>
        <v>0</v>
      </c>
      <c r="L232" s="255">
        <v>15</v>
      </c>
      <c r="M232" s="255">
        <f>G232*(1+L232/100)</f>
        <v>0</v>
      </c>
      <c r="N232" s="255">
        <v>1E-3</v>
      </c>
      <c r="O232" s="255">
        <f>ROUND(E232*N232,2)</f>
        <v>0.37</v>
      </c>
      <c r="P232" s="255">
        <v>0</v>
      </c>
      <c r="Q232" s="255">
        <f>ROUND(E232*P232,2)</f>
        <v>0</v>
      </c>
      <c r="R232" s="255" t="s">
        <v>247</v>
      </c>
      <c r="S232" s="255" t="s">
        <v>136</v>
      </c>
      <c r="T232" s="256" t="s">
        <v>136</v>
      </c>
      <c r="U232" s="233">
        <v>0</v>
      </c>
      <c r="V232" s="233">
        <f>ROUND(E232*U232,2)</f>
        <v>0</v>
      </c>
      <c r="W232" s="233"/>
      <c r="X232" s="233" t="s">
        <v>239</v>
      </c>
      <c r="Y232" s="214"/>
      <c r="Z232" s="214"/>
      <c r="AA232" s="214"/>
      <c r="AB232" s="214"/>
      <c r="AC232" s="214"/>
      <c r="AD232" s="214"/>
      <c r="AE232" s="214"/>
      <c r="AF232" s="214"/>
      <c r="AG232" s="214" t="s">
        <v>240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">
      <c r="A233" s="231"/>
      <c r="B233" s="232"/>
      <c r="C233" s="271" t="s">
        <v>141</v>
      </c>
      <c r="D233" s="237"/>
      <c r="E233" s="238"/>
      <c r="F233" s="233"/>
      <c r="G233" s="233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U233" s="233"/>
      <c r="V233" s="233"/>
      <c r="W233" s="233"/>
      <c r="X233" s="233"/>
      <c r="Y233" s="214"/>
      <c r="Z233" s="214"/>
      <c r="AA233" s="214"/>
      <c r="AB233" s="214"/>
      <c r="AC233" s="214"/>
      <c r="AD233" s="214"/>
      <c r="AE233" s="214"/>
      <c r="AF233" s="214"/>
      <c r="AG233" s="214" t="s">
        <v>142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">
      <c r="A234" s="231"/>
      <c r="B234" s="232"/>
      <c r="C234" s="271" t="s">
        <v>288</v>
      </c>
      <c r="D234" s="237"/>
      <c r="E234" s="238"/>
      <c r="F234" s="233"/>
      <c r="G234" s="233"/>
      <c r="H234" s="233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33"/>
      <c r="U234" s="233"/>
      <c r="V234" s="233"/>
      <c r="W234" s="233"/>
      <c r="X234" s="233"/>
      <c r="Y234" s="214"/>
      <c r="Z234" s="214"/>
      <c r="AA234" s="214"/>
      <c r="AB234" s="214"/>
      <c r="AC234" s="214"/>
      <c r="AD234" s="214"/>
      <c r="AE234" s="214"/>
      <c r="AF234" s="214"/>
      <c r="AG234" s="214" t="s">
        <v>142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">
      <c r="A235" s="231"/>
      <c r="B235" s="232"/>
      <c r="C235" s="271" t="s">
        <v>289</v>
      </c>
      <c r="D235" s="237"/>
      <c r="E235" s="238"/>
      <c r="F235" s="233"/>
      <c r="G235" s="233"/>
      <c r="H235" s="233"/>
      <c r="I235" s="233"/>
      <c r="J235" s="233"/>
      <c r="K235" s="233"/>
      <c r="L235" s="233"/>
      <c r="M235" s="233"/>
      <c r="N235" s="233"/>
      <c r="O235" s="233"/>
      <c r="P235" s="233"/>
      <c r="Q235" s="233"/>
      <c r="R235" s="233"/>
      <c r="S235" s="233"/>
      <c r="T235" s="233"/>
      <c r="U235" s="233"/>
      <c r="V235" s="233"/>
      <c r="W235" s="233"/>
      <c r="X235" s="233"/>
      <c r="Y235" s="214"/>
      <c r="Z235" s="214"/>
      <c r="AA235" s="214"/>
      <c r="AB235" s="214"/>
      <c r="AC235" s="214"/>
      <c r="AD235" s="214"/>
      <c r="AE235" s="214"/>
      <c r="AF235" s="214"/>
      <c r="AG235" s="214" t="s">
        <v>142</v>
      </c>
      <c r="AH235" s="214">
        <v>0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">
      <c r="A236" s="231"/>
      <c r="B236" s="232"/>
      <c r="C236" s="271" t="s">
        <v>290</v>
      </c>
      <c r="D236" s="237"/>
      <c r="E236" s="238">
        <v>99.2</v>
      </c>
      <c r="F236" s="233"/>
      <c r="G236" s="233"/>
      <c r="H236" s="233"/>
      <c r="I236" s="233"/>
      <c r="J236" s="233"/>
      <c r="K236" s="233"/>
      <c r="L236" s="233"/>
      <c r="M236" s="233"/>
      <c r="N236" s="233"/>
      <c r="O236" s="233"/>
      <c r="P236" s="233"/>
      <c r="Q236" s="233"/>
      <c r="R236" s="233"/>
      <c r="S236" s="233"/>
      <c r="T236" s="233"/>
      <c r="U236" s="233"/>
      <c r="V236" s="233"/>
      <c r="W236" s="233"/>
      <c r="X236" s="233"/>
      <c r="Y236" s="214"/>
      <c r="Z236" s="214"/>
      <c r="AA236" s="214"/>
      <c r="AB236" s="214"/>
      <c r="AC236" s="214"/>
      <c r="AD236" s="214"/>
      <c r="AE236" s="214"/>
      <c r="AF236" s="214"/>
      <c r="AG236" s="214" t="s">
        <v>142</v>
      </c>
      <c r="AH236" s="214">
        <v>0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">
      <c r="A237" s="231"/>
      <c r="B237" s="232"/>
      <c r="C237" s="272" t="s">
        <v>148</v>
      </c>
      <c r="D237" s="239"/>
      <c r="E237" s="240">
        <v>99.2</v>
      </c>
      <c r="F237" s="233"/>
      <c r="G237" s="233"/>
      <c r="H237" s="233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33"/>
      <c r="U237" s="233"/>
      <c r="V237" s="233"/>
      <c r="W237" s="233"/>
      <c r="X237" s="233"/>
      <c r="Y237" s="214"/>
      <c r="Z237" s="214"/>
      <c r="AA237" s="214"/>
      <c r="AB237" s="214"/>
      <c r="AC237" s="214"/>
      <c r="AD237" s="214"/>
      <c r="AE237" s="214"/>
      <c r="AF237" s="214"/>
      <c r="AG237" s="214" t="s">
        <v>142</v>
      </c>
      <c r="AH237" s="214">
        <v>1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">
      <c r="A238" s="231"/>
      <c r="B238" s="232"/>
      <c r="C238" s="271" t="s">
        <v>291</v>
      </c>
      <c r="D238" s="237"/>
      <c r="E238" s="238">
        <v>135.19999999999999</v>
      </c>
      <c r="F238" s="233"/>
      <c r="G238" s="233"/>
      <c r="H238" s="233"/>
      <c r="I238" s="233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33"/>
      <c r="U238" s="233"/>
      <c r="V238" s="233"/>
      <c r="W238" s="233"/>
      <c r="X238" s="233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142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">
      <c r="A239" s="231"/>
      <c r="B239" s="232"/>
      <c r="C239" s="271" t="s">
        <v>292</v>
      </c>
      <c r="D239" s="237"/>
      <c r="E239" s="238">
        <v>133.6</v>
      </c>
      <c r="F239" s="233"/>
      <c r="G239" s="233"/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  <c r="U239" s="233"/>
      <c r="V239" s="233"/>
      <c r="W239" s="233"/>
      <c r="X239" s="233"/>
      <c r="Y239" s="214"/>
      <c r="Z239" s="214"/>
      <c r="AA239" s="214"/>
      <c r="AB239" s="214"/>
      <c r="AC239" s="214"/>
      <c r="AD239" s="214"/>
      <c r="AE239" s="214"/>
      <c r="AF239" s="214"/>
      <c r="AG239" s="214" t="s">
        <v>142</v>
      </c>
      <c r="AH239" s="214">
        <v>0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">
      <c r="A240" s="231"/>
      <c r="B240" s="232"/>
      <c r="C240" s="272" t="s">
        <v>148</v>
      </c>
      <c r="D240" s="239"/>
      <c r="E240" s="240">
        <v>268.8</v>
      </c>
      <c r="F240" s="233"/>
      <c r="G240" s="233"/>
      <c r="H240" s="233"/>
      <c r="I240" s="233"/>
      <c r="J240" s="233"/>
      <c r="K240" s="233"/>
      <c r="L240" s="233"/>
      <c r="M240" s="233"/>
      <c r="N240" s="233"/>
      <c r="O240" s="233"/>
      <c r="P240" s="233"/>
      <c r="Q240" s="233"/>
      <c r="R240" s="233"/>
      <c r="S240" s="233"/>
      <c r="T240" s="233"/>
      <c r="U240" s="233"/>
      <c r="V240" s="233"/>
      <c r="W240" s="233"/>
      <c r="X240" s="233"/>
      <c r="Y240" s="214"/>
      <c r="Z240" s="214"/>
      <c r="AA240" s="214"/>
      <c r="AB240" s="214"/>
      <c r="AC240" s="214"/>
      <c r="AD240" s="214"/>
      <c r="AE240" s="214"/>
      <c r="AF240" s="214"/>
      <c r="AG240" s="214" t="s">
        <v>142</v>
      </c>
      <c r="AH240" s="214">
        <v>1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">
      <c r="A241" s="250">
        <v>42</v>
      </c>
      <c r="B241" s="251" t="s">
        <v>293</v>
      </c>
      <c r="C241" s="269" t="s">
        <v>294</v>
      </c>
      <c r="D241" s="252" t="s">
        <v>271</v>
      </c>
      <c r="E241" s="253">
        <v>59.2</v>
      </c>
      <c r="F241" s="254"/>
      <c r="G241" s="255">
        <f>ROUND(E241*F241,2)</f>
        <v>0</v>
      </c>
      <c r="H241" s="254"/>
      <c r="I241" s="255">
        <f>ROUND(E241*H241,2)</f>
        <v>0</v>
      </c>
      <c r="J241" s="254"/>
      <c r="K241" s="255">
        <f>ROUND(E241*J241,2)</f>
        <v>0</v>
      </c>
      <c r="L241" s="255">
        <v>15</v>
      </c>
      <c r="M241" s="255">
        <f>G241*(1+L241/100)</f>
        <v>0</v>
      </c>
      <c r="N241" s="255">
        <v>3.0000000000000001E-5</v>
      </c>
      <c r="O241" s="255">
        <f>ROUND(E241*N241,2)</f>
        <v>0</v>
      </c>
      <c r="P241" s="255">
        <v>0</v>
      </c>
      <c r="Q241" s="255">
        <f>ROUND(E241*P241,2)</f>
        <v>0</v>
      </c>
      <c r="R241" s="255"/>
      <c r="S241" s="255" t="s">
        <v>136</v>
      </c>
      <c r="T241" s="256" t="s">
        <v>136</v>
      </c>
      <c r="U241" s="233">
        <v>0.13719999999999999</v>
      </c>
      <c r="V241" s="233">
        <f>ROUND(E241*U241,2)</f>
        <v>8.1199999999999992</v>
      </c>
      <c r="W241" s="233"/>
      <c r="X241" s="233" t="s">
        <v>137</v>
      </c>
      <c r="Y241" s="214"/>
      <c r="Z241" s="214"/>
      <c r="AA241" s="214"/>
      <c r="AB241" s="214"/>
      <c r="AC241" s="214"/>
      <c r="AD241" s="214"/>
      <c r="AE241" s="214"/>
      <c r="AF241" s="214"/>
      <c r="AG241" s="214" t="s">
        <v>152</v>
      </c>
      <c r="AH241" s="214"/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">
      <c r="A242" s="231"/>
      <c r="B242" s="232"/>
      <c r="C242" s="271" t="s">
        <v>141</v>
      </c>
      <c r="D242" s="237"/>
      <c r="E242" s="238"/>
      <c r="F242" s="233"/>
      <c r="G242" s="233"/>
      <c r="H242" s="233"/>
      <c r="I242" s="233"/>
      <c r="J242" s="233"/>
      <c r="K242" s="233"/>
      <c r="L242" s="233"/>
      <c r="M242" s="233"/>
      <c r="N242" s="233"/>
      <c r="O242" s="233"/>
      <c r="P242" s="233"/>
      <c r="Q242" s="233"/>
      <c r="R242" s="233"/>
      <c r="S242" s="233"/>
      <c r="T242" s="233"/>
      <c r="U242" s="233"/>
      <c r="V242" s="233"/>
      <c r="W242" s="233"/>
      <c r="X242" s="233"/>
      <c r="Y242" s="214"/>
      <c r="Z242" s="214"/>
      <c r="AA242" s="214"/>
      <c r="AB242" s="214"/>
      <c r="AC242" s="214"/>
      <c r="AD242" s="214"/>
      <c r="AE242" s="214"/>
      <c r="AF242" s="214"/>
      <c r="AG242" s="214" t="s">
        <v>142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">
      <c r="A243" s="231"/>
      <c r="B243" s="232"/>
      <c r="C243" s="271" t="s">
        <v>276</v>
      </c>
      <c r="D243" s="237"/>
      <c r="E243" s="238">
        <v>23.6</v>
      </c>
      <c r="F243" s="233"/>
      <c r="G243" s="233"/>
      <c r="H243" s="233"/>
      <c r="I243" s="233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33"/>
      <c r="U243" s="233"/>
      <c r="V243" s="233"/>
      <c r="W243" s="233"/>
      <c r="X243" s="233"/>
      <c r="Y243" s="214"/>
      <c r="Z243" s="214"/>
      <c r="AA243" s="214"/>
      <c r="AB243" s="214"/>
      <c r="AC243" s="214"/>
      <c r="AD243" s="214"/>
      <c r="AE243" s="214"/>
      <c r="AF243" s="214"/>
      <c r="AG243" s="214" t="s">
        <v>142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">
      <c r="A244" s="231"/>
      <c r="B244" s="232"/>
      <c r="C244" s="272" t="s">
        <v>148</v>
      </c>
      <c r="D244" s="239"/>
      <c r="E244" s="240">
        <v>23.6</v>
      </c>
      <c r="F244" s="233"/>
      <c r="G244" s="233"/>
      <c r="H244" s="233"/>
      <c r="I244" s="233"/>
      <c r="J244" s="233"/>
      <c r="K244" s="233"/>
      <c r="L244" s="233"/>
      <c r="M244" s="233"/>
      <c r="N244" s="233"/>
      <c r="O244" s="233"/>
      <c r="P244" s="233"/>
      <c r="Q244" s="233"/>
      <c r="R244" s="233"/>
      <c r="S244" s="233"/>
      <c r="T244" s="233"/>
      <c r="U244" s="233"/>
      <c r="V244" s="233"/>
      <c r="W244" s="233"/>
      <c r="X244" s="233"/>
      <c r="Y244" s="214"/>
      <c r="Z244" s="214"/>
      <c r="AA244" s="214"/>
      <c r="AB244" s="214"/>
      <c r="AC244" s="214"/>
      <c r="AD244" s="214"/>
      <c r="AE244" s="214"/>
      <c r="AF244" s="214"/>
      <c r="AG244" s="214" t="s">
        <v>142</v>
      </c>
      <c r="AH244" s="214">
        <v>1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">
      <c r="A245" s="231"/>
      <c r="B245" s="232"/>
      <c r="C245" s="271" t="s">
        <v>272</v>
      </c>
      <c r="D245" s="237"/>
      <c r="E245" s="238">
        <v>17.3</v>
      </c>
      <c r="F245" s="233"/>
      <c r="G245" s="233"/>
      <c r="H245" s="233"/>
      <c r="I245" s="233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 s="233"/>
      <c r="V245" s="233"/>
      <c r="W245" s="233"/>
      <c r="X245" s="233"/>
      <c r="Y245" s="214"/>
      <c r="Z245" s="214"/>
      <c r="AA245" s="214"/>
      <c r="AB245" s="214"/>
      <c r="AC245" s="214"/>
      <c r="AD245" s="214"/>
      <c r="AE245" s="214"/>
      <c r="AF245" s="214"/>
      <c r="AG245" s="214" t="s">
        <v>142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">
      <c r="A246" s="231"/>
      <c r="B246" s="232"/>
      <c r="C246" s="271" t="s">
        <v>273</v>
      </c>
      <c r="D246" s="237"/>
      <c r="E246" s="238">
        <v>18.3</v>
      </c>
      <c r="F246" s="233"/>
      <c r="G246" s="233"/>
      <c r="H246" s="233"/>
      <c r="I246" s="233"/>
      <c r="J246" s="233"/>
      <c r="K246" s="233"/>
      <c r="L246" s="233"/>
      <c r="M246" s="233"/>
      <c r="N246" s="233"/>
      <c r="O246" s="233"/>
      <c r="P246" s="233"/>
      <c r="Q246" s="233"/>
      <c r="R246" s="233"/>
      <c r="S246" s="233"/>
      <c r="T246" s="233"/>
      <c r="U246" s="233"/>
      <c r="V246" s="233"/>
      <c r="W246" s="233"/>
      <c r="X246" s="233"/>
      <c r="Y246" s="214"/>
      <c r="Z246" s="214"/>
      <c r="AA246" s="214"/>
      <c r="AB246" s="214"/>
      <c r="AC246" s="214"/>
      <c r="AD246" s="214"/>
      <c r="AE246" s="214"/>
      <c r="AF246" s="214"/>
      <c r="AG246" s="214" t="s">
        <v>142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">
      <c r="A247" s="231"/>
      <c r="B247" s="232"/>
      <c r="C247" s="272" t="s">
        <v>148</v>
      </c>
      <c r="D247" s="239"/>
      <c r="E247" s="240">
        <v>35.6</v>
      </c>
      <c r="F247" s="233"/>
      <c r="G247" s="233"/>
      <c r="H247" s="233"/>
      <c r="I247" s="233"/>
      <c r="J247" s="233"/>
      <c r="K247" s="233"/>
      <c r="L247" s="233"/>
      <c r="M247" s="233"/>
      <c r="N247" s="233"/>
      <c r="O247" s="233"/>
      <c r="P247" s="233"/>
      <c r="Q247" s="233"/>
      <c r="R247" s="233"/>
      <c r="S247" s="233"/>
      <c r="T247" s="233"/>
      <c r="U247" s="233"/>
      <c r="V247" s="233"/>
      <c r="W247" s="233"/>
      <c r="X247" s="233"/>
      <c r="Y247" s="214"/>
      <c r="Z247" s="214"/>
      <c r="AA247" s="214"/>
      <c r="AB247" s="214"/>
      <c r="AC247" s="214"/>
      <c r="AD247" s="214"/>
      <c r="AE247" s="214"/>
      <c r="AF247" s="214"/>
      <c r="AG247" s="214" t="s">
        <v>142</v>
      </c>
      <c r="AH247" s="214">
        <v>1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">
      <c r="A248" s="250">
        <v>43</v>
      </c>
      <c r="B248" s="251" t="s">
        <v>295</v>
      </c>
      <c r="C248" s="269" t="s">
        <v>296</v>
      </c>
      <c r="D248" s="252" t="s">
        <v>271</v>
      </c>
      <c r="E248" s="253">
        <v>65.12</v>
      </c>
      <c r="F248" s="254"/>
      <c r="G248" s="255">
        <f>ROUND(E248*F248,2)</f>
        <v>0</v>
      </c>
      <c r="H248" s="254"/>
      <c r="I248" s="255">
        <f>ROUND(E248*H248,2)</f>
        <v>0</v>
      </c>
      <c r="J248" s="254"/>
      <c r="K248" s="255">
        <f>ROUND(E248*J248,2)</f>
        <v>0</v>
      </c>
      <c r="L248" s="255">
        <v>15</v>
      </c>
      <c r="M248" s="255">
        <f>G248*(1+L248/100)</f>
        <v>0</v>
      </c>
      <c r="N248" s="255">
        <v>5.0000000000000002E-5</v>
      </c>
      <c r="O248" s="255">
        <f>ROUND(E248*N248,2)</f>
        <v>0</v>
      </c>
      <c r="P248" s="255">
        <v>0</v>
      </c>
      <c r="Q248" s="255">
        <f>ROUND(E248*P248,2)</f>
        <v>0</v>
      </c>
      <c r="R248" s="255" t="s">
        <v>247</v>
      </c>
      <c r="S248" s="255" t="s">
        <v>136</v>
      </c>
      <c r="T248" s="256" t="s">
        <v>136</v>
      </c>
      <c r="U248" s="233">
        <v>0</v>
      </c>
      <c r="V248" s="233">
        <f>ROUND(E248*U248,2)</f>
        <v>0</v>
      </c>
      <c r="W248" s="233"/>
      <c r="X248" s="233" t="s">
        <v>239</v>
      </c>
      <c r="Y248" s="214"/>
      <c r="Z248" s="214"/>
      <c r="AA248" s="214"/>
      <c r="AB248" s="214"/>
      <c r="AC248" s="214"/>
      <c r="AD248" s="214"/>
      <c r="AE248" s="214"/>
      <c r="AF248" s="214"/>
      <c r="AG248" s="214" t="s">
        <v>297</v>
      </c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">
      <c r="A249" s="231"/>
      <c r="B249" s="232"/>
      <c r="C249" s="271" t="s">
        <v>141</v>
      </c>
      <c r="D249" s="237"/>
      <c r="E249" s="238"/>
      <c r="F249" s="233"/>
      <c r="G249" s="233"/>
      <c r="H249" s="233"/>
      <c r="I249" s="233"/>
      <c r="J249" s="233"/>
      <c r="K249" s="233"/>
      <c r="L249" s="233"/>
      <c r="M249" s="233"/>
      <c r="N249" s="233"/>
      <c r="O249" s="233"/>
      <c r="P249" s="233"/>
      <c r="Q249" s="233"/>
      <c r="R249" s="233"/>
      <c r="S249" s="233"/>
      <c r="T249" s="233"/>
      <c r="U249" s="233"/>
      <c r="V249" s="233"/>
      <c r="W249" s="233"/>
      <c r="X249" s="233"/>
      <c r="Y249" s="214"/>
      <c r="Z249" s="214"/>
      <c r="AA249" s="214"/>
      <c r="AB249" s="214"/>
      <c r="AC249" s="214"/>
      <c r="AD249" s="214"/>
      <c r="AE249" s="214"/>
      <c r="AF249" s="214"/>
      <c r="AG249" s="214" t="s">
        <v>142</v>
      </c>
      <c r="AH249" s="214">
        <v>0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">
      <c r="A250" s="231"/>
      <c r="B250" s="232"/>
      <c r="C250" s="271" t="s">
        <v>276</v>
      </c>
      <c r="D250" s="237"/>
      <c r="E250" s="238">
        <v>23.6</v>
      </c>
      <c r="F250" s="233"/>
      <c r="G250" s="233"/>
      <c r="H250" s="233"/>
      <c r="I250" s="233"/>
      <c r="J250" s="233"/>
      <c r="K250" s="233"/>
      <c r="L250" s="233"/>
      <c r="M250" s="233"/>
      <c r="N250" s="233"/>
      <c r="O250" s="233"/>
      <c r="P250" s="233"/>
      <c r="Q250" s="233"/>
      <c r="R250" s="233"/>
      <c r="S250" s="233"/>
      <c r="T250" s="233"/>
      <c r="U250" s="233"/>
      <c r="V250" s="233"/>
      <c r="W250" s="233"/>
      <c r="X250" s="233"/>
      <c r="Y250" s="214"/>
      <c r="Z250" s="214"/>
      <c r="AA250" s="214"/>
      <c r="AB250" s="214"/>
      <c r="AC250" s="214"/>
      <c r="AD250" s="214"/>
      <c r="AE250" s="214"/>
      <c r="AF250" s="214"/>
      <c r="AG250" s="214" t="s">
        <v>142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">
      <c r="A251" s="231"/>
      <c r="B251" s="232"/>
      <c r="C251" s="272" t="s">
        <v>148</v>
      </c>
      <c r="D251" s="239"/>
      <c r="E251" s="240">
        <v>23.6</v>
      </c>
      <c r="F251" s="233"/>
      <c r="G251" s="233"/>
      <c r="H251" s="233"/>
      <c r="I251" s="233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3"/>
      <c r="Y251" s="214"/>
      <c r="Z251" s="214"/>
      <c r="AA251" s="214"/>
      <c r="AB251" s="214"/>
      <c r="AC251" s="214"/>
      <c r="AD251" s="214"/>
      <c r="AE251" s="214"/>
      <c r="AF251" s="214"/>
      <c r="AG251" s="214" t="s">
        <v>142</v>
      </c>
      <c r="AH251" s="214">
        <v>1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">
      <c r="A252" s="231"/>
      <c r="B252" s="232"/>
      <c r="C252" s="271" t="s">
        <v>272</v>
      </c>
      <c r="D252" s="237"/>
      <c r="E252" s="238">
        <v>17.3</v>
      </c>
      <c r="F252" s="233"/>
      <c r="G252" s="233"/>
      <c r="H252" s="233"/>
      <c r="I252" s="233"/>
      <c r="J252" s="233"/>
      <c r="K252" s="233"/>
      <c r="L252" s="233"/>
      <c r="M252" s="233"/>
      <c r="N252" s="233"/>
      <c r="O252" s="233"/>
      <c r="P252" s="233"/>
      <c r="Q252" s="233"/>
      <c r="R252" s="233"/>
      <c r="S252" s="233"/>
      <c r="T252" s="233"/>
      <c r="U252" s="233"/>
      <c r="V252" s="233"/>
      <c r="W252" s="233"/>
      <c r="X252" s="233"/>
      <c r="Y252" s="214"/>
      <c r="Z252" s="214"/>
      <c r="AA252" s="214"/>
      <c r="AB252" s="214"/>
      <c r="AC252" s="214"/>
      <c r="AD252" s="214"/>
      <c r="AE252" s="214"/>
      <c r="AF252" s="214"/>
      <c r="AG252" s="214" t="s">
        <v>142</v>
      </c>
      <c r="AH252" s="214">
        <v>0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">
      <c r="A253" s="231"/>
      <c r="B253" s="232"/>
      <c r="C253" s="271" t="s">
        <v>273</v>
      </c>
      <c r="D253" s="237"/>
      <c r="E253" s="238">
        <v>18.3</v>
      </c>
      <c r="F253" s="233"/>
      <c r="G253" s="233"/>
      <c r="H253" s="233"/>
      <c r="I253" s="233"/>
      <c r="J253" s="233"/>
      <c r="K253" s="233"/>
      <c r="L253" s="233"/>
      <c r="M253" s="233"/>
      <c r="N253" s="233"/>
      <c r="O253" s="233"/>
      <c r="P253" s="233"/>
      <c r="Q253" s="233"/>
      <c r="R253" s="233"/>
      <c r="S253" s="233"/>
      <c r="T253" s="233"/>
      <c r="U253" s="233"/>
      <c r="V253" s="233"/>
      <c r="W253" s="233"/>
      <c r="X253" s="233"/>
      <c r="Y253" s="214"/>
      <c r="Z253" s="214"/>
      <c r="AA253" s="214"/>
      <c r="AB253" s="214"/>
      <c r="AC253" s="214"/>
      <c r="AD253" s="214"/>
      <c r="AE253" s="214"/>
      <c r="AF253" s="214"/>
      <c r="AG253" s="214" t="s">
        <v>142</v>
      </c>
      <c r="AH253" s="214">
        <v>0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">
      <c r="A254" s="231"/>
      <c r="B254" s="232"/>
      <c r="C254" s="272" t="s">
        <v>148</v>
      </c>
      <c r="D254" s="239"/>
      <c r="E254" s="240">
        <v>35.6</v>
      </c>
      <c r="F254" s="233"/>
      <c r="G254" s="233"/>
      <c r="H254" s="233"/>
      <c r="I254" s="233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  <c r="U254" s="233"/>
      <c r="V254" s="233"/>
      <c r="W254" s="233"/>
      <c r="X254" s="233"/>
      <c r="Y254" s="214"/>
      <c r="Z254" s="214"/>
      <c r="AA254" s="214"/>
      <c r="AB254" s="214"/>
      <c r="AC254" s="214"/>
      <c r="AD254" s="214"/>
      <c r="AE254" s="214"/>
      <c r="AF254" s="214"/>
      <c r="AG254" s="214" t="s">
        <v>142</v>
      </c>
      <c r="AH254" s="214">
        <v>1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">
      <c r="A255" s="231"/>
      <c r="B255" s="232"/>
      <c r="C255" s="276" t="s">
        <v>298</v>
      </c>
      <c r="D255" s="241"/>
      <c r="E255" s="242">
        <v>5.92</v>
      </c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14"/>
      <c r="Z255" s="214"/>
      <c r="AA255" s="214"/>
      <c r="AB255" s="214"/>
      <c r="AC255" s="214"/>
      <c r="AD255" s="214"/>
      <c r="AE255" s="214"/>
      <c r="AF255" s="214"/>
      <c r="AG255" s="214" t="s">
        <v>142</v>
      </c>
      <c r="AH255" s="214">
        <v>4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">
      <c r="A256" s="250">
        <v>44</v>
      </c>
      <c r="B256" s="251" t="s">
        <v>299</v>
      </c>
      <c r="C256" s="269" t="s">
        <v>300</v>
      </c>
      <c r="D256" s="252" t="s">
        <v>135</v>
      </c>
      <c r="E256" s="253">
        <v>46</v>
      </c>
      <c r="F256" s="254"/>
      <c r="G256" s="255">
        <f>ROUND(E256*F256,2)</f>
        <v>0</v>
      </c>
      <c r="H256" s="254"/>
      <c r="I256" s="255">
        <f>ROUND(E256*H256,2)</f>
        <v>0</v>
      </c>
      <c r="J256" s="254"/>
      <c r="K256" s="255">
        <f>ROUND(E256*J256,2)</f>
        <v>0</v>
      </c>
      <c r="L256" s="255">
        <v>15</v>
      </c>
      <c r="M256" s="255">
        <f>G256*(1+L256/100)</f>
        <v>0</v>
      </c>
      <c r="N256" s="255">
        <v>3.3E-4</v>
      </c>
      <c r="O256" s="255">
        <f>ROUND(E256*N256,2)</f>
        <v>0.02</v>
      </c>
      <c r="P256" s="255">
        <v>0</v>
      </c>
      <c r="Q256" s="255">
        <f>ROUND(E256*P256,2)</f>
        <v>0</v>
      </c>
      <c r="R256" s="255"/>
      <c r="S256" s="255" t="s">
        <v>136</v>
      </c>
      <c r="T256" s="256" t="s">
        <v>136</v>
      </c>
      <c r="U256" s="233">
        <v>0.45</v>
      </c>
      <c r="V256" s="233">
        <f>ROUND(E256*U256,2)</f>
        <v>20.7</v>
      </c>
      <c r="W256" s="233"/>
      <c r="X256" s="233" t="s">
        <v>137</v>
      </c>
      <c r="Y256" s="214"/>
      <c r="Z256" s="214"/>
      <c r="AA256" s="214"/>
      <c r="AB256" s="214"/>
      <c r="AC256" s="214"/>
      <c r="AD256" s="214"/>
      <c r="AE256" s="214"/>
      <c r="AF256" s="214"/>
      <c r="AG256" s="214" t="s">
        <v>152</v>
      </c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">
      <c r="A257" s="231"/>
      <c r="B257" s="232"/>
      <c r="C257" s="271" t="s">
        <v>141</v>
      </c>
      <c r="D257" s="237"/>
      <c r="E257" s="238"/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14"/>
      <c r="Z257" s="214"/>
      <c r="AA257" s="214"/>
      <c r="AB257" s="214"/>
      <c r="AC257" s="214"/>
      <c r="AD257" s="214"/>
      <c r="AE257" s="214"/>
      <c r="AF257" s="214"/>
      <c r="AG257" s="214" t="s">
        <v>142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">
      <c r="A258" s="231"/>
      <c r="B258" s="232"/>
      <c r="C258" s="271" t="s">
        <v>177</v>
      </c>
      <c r="D258" s="237"/>
      <c r="E258" s="238">
        <v>12.4</v>
      </c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14"/>
      <c r="Z258" s="214"/>
      <c r="AA258" s="214"/>
      <c r="AB258" s="214"/>
      <c r="AC258" s="214"/>
      <c r="AD258" s="214"/>
      <c r="AE258" s="214"/>
      <c r="AF258" s="214"/>
      <c r="AG258" s="214" t="s">
        <v>142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">
      <c r="A259" s="231"/>
      <c r="B259" s="232"/>
      <c r="C259" s="272" t="s">
        <v>148</v>
      </c>
      <c r="D259" s="239"/>
      <c r="E259" s="240">
        <v>12.4</v>
      </c>
      <c r="F259" s="233"/>
      <c r="G259" s="233"/>
      <c r="H259" s="233"/>
      <c r="I259" s="233"/>
      <c r="J259" s="233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14"/>
      <c r="Z259" s="214"/>
      <c r="AA259" s="214"/>
      <c r="AB259" s="214"/>
      <c r="AC259" s="214"/>
      <c r="AD259" s="214"/>
      <c r="AE259" s="214"/>
      <c r="AF259" s="214"/>
      <c r="AG259" s="214" t="s">
        <v>142</v>
      </c>
      <c r="AH259" s="214">
        <v>1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">
      <c r="A260" s="231"/>
      <c r="B260" s="232"/>
      <c r="C260" s="271" t="s">
        <v>179</v>
      </c>
      <c r="D260" s="237"/>
      <c r="E260" s="238">
        <v>16.899999999999999</v>
      </c>
      <c r="F260" s="233"/>
      <c r="G260" s="233"/>
      <c r="H260" s="233"/>
      <c r="I260" s="233"/>
      <c r="J260" s="233"/>
      <c r="K260" s="233"/>
      <c r="L260" s="233"/>
      <c r="M260" s="233"/>
      <c r="N260" s="233"/>
      <c r="O260" s="233"/>
      <c r="P260" s="233"/>
      <c r="Q260" s="233"/>
      <c r="R260" s="233"/>
      <c r="S260" s="233"/>
      <c r="T260" s="233"/>
      <c r="U260" s="233"/>
      <c r="V260" s="233"/>
      <c r="W260" s="233"/>
      <c r="X260" s="233"/>
      <c r="Y260" s="214"/>
      <c r="Z260" s="214"/>
      <c r="AA260" s="214"/>
      <c r="AB260" s="214"/>
      <c r="AC260" s="214"/>
      <c r="AD260" s="214"/>
      <c r="AE260" s="214"/>
      <c r="AF260" s="214"/>
      <c r="AG260" s="214" t="s">
        <v>142</v>
      </c>
      <c r="AH260" s="214">
        <v>0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">
      <c r="A261" s="231"/>
      <c r="B261" s="232"/>
      <c r="C261" s="271" t="s">
        <v>180</v>
      </c>
      <c r="D261" s="237"/>
      <c r="E261" s="238">
        <v>16.7</v>
      </c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14"/>
      <c r="Z261" s="214"/>
      <c r="AA261" s="214"/>
      <c r="AB261" s="214"/>
      <c r="AC261" s="214"/>
      <c r="AD261" s="214"/>
      <c r="AE261" s="214"/>
      <c r="AF261" s="214"/>
      <c r="AG261" s="214" t="s">
        <v>142</v>
      </c>
      <c r="AH261" s="214">
        <v>0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">
      <c r="A262" s="231"/>
      <c r="B262" s="232"/>
      <c r="C262" s="272" t="s">
        <v>148</v>
      </c>
      <c r="D262" s="239"/>
      <c r="E262" s="240">
        <v>33.6</v>
      </c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14"/>
      <c r="Z262" s="214"/>
      <c r="AA262" s="214"/>
      <c r="AB262" s="214"/>
      <c r="AC262" s="214"/>
      <c r="AD262" s="214"/>
      <c r="AE262" s="214"/>
      <c r="AF262" s="214"/>
      <c r="AG262" s="214" t="s">
        <v>142</v>
      </c>
      <c r="AH262" s="214">
        <v>1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">
      <c r="A263" s="250">
        <v>45</v>
      </c>
      <c r="B263" s="251" t="s">
        <v>301</v>
      </c>
      <c r="C263" s="269" t="s">
        <v>302</v>
      </c>
      <c r="D263" s="252" t="s">
        <v>135</v>
      </c>
      <c r="E263" s="253">
        <v>50.6</v>
      </c>
      <c r="F263" s="254"/>
      <c r="G263" s="255">
        <f>ROUND(E263*F263,2)</f>
        <v>0</v>
      </c>
      <c r="H263" s="254"/>
      <c r="I263" s="255">
        <f>ROUND(E263*H263,2)</f>
        <v>0</v>
      </c>
      <c r="J263" s="254"/>
      <c r="K263" s="255">
        <f>ROUND(E263*J263,2)</f>
        <v>0</v>
      </c>
      <c r="L263" s="255">
        <v>15</v>
      </c>
      <c r="M263" s="255">
        <f>G263*(1+L263/100)</f>
        <v>0</v>
      </c>
      <c r="N263" s="255">
        <v>2E-3</v>
      </c>
      <c r="O263" s="255">
        <f>ROUND(E263*N263,2)</f>
        <v>0.1</v>
      </c>
      <c r="P263" s="255">
        <v>0</v>
      </c>
      <c r="Q263" s="255">
        <f>ROUND(E263*P263,2)</f>
        <v>0</v>
      </c>
      <c r="R263" s="255" t="s">
        <v>247</v>
      </c>
      <c r="S263" s="255" t="s">
        <v>136</v>
      </c>
      <c r="T263" s="256" t="s">
        <v>136</v>
      </c>
      <c r="U263" s="233">
        <v>0</v>
      </c>
      <c r="V263" s="233">
        <f>ROUND(E263*U263,2)</f>
        <v>0</v>
      </c>
      <c r="W263" s="233"/>
      <c r="X263" s="233" t="s">
        <v>239</v>
      </c>
      <c r="Y263" s="214"/>
      <c r="Z263" s="214"/>
      <c r="AA263" s="214"/>
      <c r="AB263" s="214"/>
      <c r="AC263" s="214"/>
      <c r="AD263" s="214"/>
      <c r="AE263" s="214"/>
      <c r="AF263" s="214"/>
      <c r="AG263" s="214" t="s">
        <v>240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">
      <c r="A264" s="231"/>
      <c r="B264" s="232"/>
      <c r="C264" s="271" t="s">
        <v>141</v>
      </c>
      <c r="D264" s="237"/>
      <c r="E264" s="238"/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14"/>
      <c r="Z264" s="214"/>
      <c r="AA264" s="214"/>
      <c r="AB264" s="214"/>
      <c r="AC264" s="214"/>
      <c r="AD264" s="214"/>
      <c r="AE264" s="214"/>
      <c r="AF264" s="214"/>
      <c r="AG264" s="214" t="s">
        <v>142</v>
      </c>
      <c r="AH264" s="214">
        <v>0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">
      <c r="A265" s="231"/>
      <c r="B265" s="232"/>
      <c r="C265" s="271" t="s">
        <v>177</v>
      </c>
      <c r="D265" s="237"/>
      <c r="E265" s="238">
        <v>12.4</v>
      </c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14"/>
      <c r="Z265" s="214"/>
      <c r="AA265" s="214"/>
      <c r="AB265" s="214"/>
      <c r="AC265" s="214"/>
      <c r="AD265" s="214"/>
      <c r="AE265" s="214"/>
      <c r="AF265" s="214"/>
      <c r="AG265" s="214" t="s">
        <v>142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">
      <c r="A266" s="231"/>
      <c r="B266" s="232"/>
      <c r="C266" s="272" t="s">
        <v>148</v>
      </c>
      <c r="D266" s="239"/>
      <c r="E266" s="240">
        <v>12.4</v>
      </c>
      <c r="F266" s="233"/>
      <c r="G266" s="233"/>
      <c r="H266" s="233"/>
      <c r="I266" s="233"/>
      <c r="J266" s="233"/>
      <c r="K266" s="233"/>
      <c r="L266" s="233"/>
      <c r="M266" s="233"/>
      <c r="N266" s="233"/>
      <c r="O266" s="233"/>
      <c r="P266" s="233"/>
      <c r="Q266" s="233"/>
      <c r="R266" s="233"/>
      <c r="S266" s="233"/>
      <c r="T266" s="233"/>
      <c r="U266" s="233"/>
      <c r="V266" s="233"/>
      <c r="W266" s="233"/>
      <c r="X266" s="233"/>
      <c r="Y266" s="214"/>
      <c r="Z266" s="214"/>
      <c r="AA266" s="214"/>
      <c r="AB266" s="214"/>
      <c r="AC266" s="214"/>
      <c r="AD266" s="214"/>
      <c r="AE266" s="214"/>
      <c r="AF266" s="214"/>
      <c r="AG266" s="214" t="s">
        <v>142</v>
      </c>
      <c r="AH266" s="214">
        <v>1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">
      <c r="A267" s="231"/>
      <c r="B267" s="232"/>
      <c r="C267" s="271" t="s">
        <v>179</v>
      </c>
      <c r="D267" s="237"/>
      <c r="E267" s="238">
        <v>16.899999999999999</v>
      </c>
      <c r="F267" s="233"/>
      <c r="G267" s="233"/>
      <c r="H267" s="233"/>
      <c r="I267" s="233"/>
      <c r="J267" s="233"/>
      <c r="K267" s="233"/>
      <c r="L267" s="233"/>
      <c r="M267" s="233"/>
      <c r="N267" s="233"/>
      <c r="O267" s="233"/>
      <c r="P267" s="233"/>
      <c r="Q267" s="233"/>
      <c r="R267" s="233"/>
      <c r="S267" s="233"/>
      <c r="T267" s="233"/>
      <c r="U267" s="233"/>
      <c r="V267" s="233"/>
      <c r="W267" s="233"/>
      <c r="X267" s="233"/>
      <c r="Y267" s="214"/>
      <c r="Z267" s="214"/>
      <c r="AA267" s="214"/>
      <c r="AB267" s="214"/>
      <c r="AC267" s="214"/>
      <c r="AD267" s="214"/>
      <c r="AE267" s="214"/>
      <c r="AF267" s="214"/>
      <c r="AG267" s="214" t="s">
        <v>142</v>
      </c>
      <c r="AH267" s="214">
        <v>0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 x14ac:dyDescent="0.2">
      <c r="A268" s="231"/>
      <c r="B268" s="232"/>
      <c r="C268" s="271" t="s">
        <v>180</v>
      </c>
      <c r="D268" s="237"/>
      <c r="E268" s="238">
        <v>16.7</v>
      </c>
      <c r="F268" s="233"/>
      <c r="G268" s="233"/>
      <c r="H268" s="233"/>
      <c r="I268" s="233"/>
      <c r="J268" s="233"/>
      <c r="K268" s="233"/>
      <c r="L268" s="233"/>
      <c r="M268" s="233"/>
      <c r="N268" s="233"/>
      <c r="O268" s="233"/>
      <c r="P268" s="233"/>
      <c r="Q268" s="233"/>
      <c r="R268" s="233"/>
      <c r="S268" s="233"/>
      <c r="T268" s="233"/>
      <c r="U268" s="233"/>
      <c r="V268" s="233"/>
      <c r="W268" s="233"/>
      <c r="X268" s="233"/>
      <c r="Y268" s="214"/>
      <c r="Z268" s="214"/>
      <c r="AA268" s="214"/>
      <c r="AB268" s="214"/>
      <c r="AC268" s="214"/>
      <c r="AD268" s="214"/>
      <c r="AE268" s="214"/>
      <c r="AF268" s="214"/>
      <c r="AG268" s="214" t="s">
        <v>142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">
      <c r="A269" s="231"/>
      <c r="B269" s="232"/>
      <c r="C269" s="272" t="s">
        <v>148</v>
      </c>
      <c r="D269" s="239"/>
      <c r="E269" s="240">
        <v>33.6</v>
      </c>
      <c r="F269" s="233"/>
      <c r="G269" s="233"/>
      <c r="H269" s="233"/>
      <c r="I269" s="233"/>
      <c r="J269" s="233"/>
      <c r="K269" s="233"/>
      <c r="L269" s="233"/>
      <c r="M269" s="233"/>
      <c r="N269" s="233"/>
      <c r="O269" s="233"/>
      <c r="P269" s="233"/>
      <c r="Q269" s="233"/>
      <c r="R269" s="233"/>
      <c r="S269" s="233"/>
      <c r="T269" s="233"/>
      <c r="U269" s="233"/>
      <c r="V269" s="233"/>
      <c r="W269" s="233"/>
      <c r="X269" s="233"/>
      <c r="Y269" s="214"/>
      <c r="Z269" s="214"/>
      <c r="AA269" s="214"/>
      <c r="AB269" s="214"/>
      <c r="AC269" s="214"/>
      <c r="AD269" s="214"/>
      <c r="AE269" s="214"/>
      <c r="AF269" s="214"/>
      <c r="AG269" s="214" t="s">
        <v>142</v>
      </c>
      <c r="AH269" s="214">
        <v>1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">
      <c r="A270" s="231"/>
      <c r="B270" s="232"/>
      <c r="C270" s="276" t="s">
        <v>298</v>
      </c>
      <c r="D270" s="241"/>
      <c r="E270" s="242">
        <v>4.5999999999999996</v>
      </c>
      <c r="F270" s="233"/>
      <c r="G270" s="233"/>
      <c r="H270" s="233"/>
      <c r="I270" s="233"/>
      <c r="J270" s="233"/>
      <c r="K270" s="233"/>
      <c r="L270" s="233"/>
      <c r="M270" s="233"/>
      <c r="N270" s="233"/>
      <c r="O270" s="233"/>
      <c r="P270" s="233"/>
      <c r="Q270" s="233"/>
      <c r="R270" s="233"/>
      <c r="S270" s="233"/>
      <c r="T270" s="233"/>
      <c r="U270" s="233"/>
      <c r="V270" s="233"/>
      <c r="W270" s="233"/>
      <c r="X270" s="233"/>
      <c r="Y270" s="214"/>
      <c r="Z270" s="214"/>
      <c r="AA270" s="214"/>
      <c r="AB270" s="214"/>
      <c r="AC270" s="214"/>
      <c r="AD270" s="214"/>
      <c r="AE270" s="214"/>
      <c r="AF270" s="214"/>
      <c r="AG270" s="214" t="s">
        <v>142</v>
      </c>
      <c r="AH270" s="214">
        <v>4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">
      <c r="A271" s="260">
        <v>46</v>
      </c>
      <c r="B271" s="261" t="s">
        <v>303</v>
      </c>
      <c r="C271" s="274" t="s">
        <v>304</v>
      </c>
      <c r="D271" s="262" t="s">
        <v>198</v>
      </c>
      <c r="E271" s="263">
        <v>0.48941000000000001</v>
      </c>
      <c r="F271" s="264"/>
      <c r="G271" s="265">
        <f>ROUND(E271*F271,2)</f>
        <v>0</v>
      </c>
      <c r="H271" s="264"/>
      <c r="I271" s="265">
        <f>ROUND(E271*H271,2)</f>
        <v>0</v>
      </c>
      <c r="J271" s="264"/>
      <c r="K271" s="265">
        <f>ROUND(E271*J271,2)</f>
        <v>0</v>
      </c>
      <c r="L271" s="265">
        <v>15</v>
      </c>
      <c r="M271" s="265">
        <f>G271*(1+L271/100)</f>
        <v>0</v>
      </c>
      <c r="N271" s="265">
        <v>0</v>
      </c>
      <c r="O271" s="265">
        <f>ROUND(E271*N271,2)</f>
        <v>0</v>
      </c>
      <c r="P271" s="265">
        <v>0</v>
      </c>
      <c r="Q271" s="265">
        <f>ROUND(E271*P271,2)</f>
        <v>0</v>
      </c>
      <c r="R271" s="265"/>
      <c r="S271" s="265" t="s">
        <v>136</v>
      </c>
      <c r="T271" s="266" t="s">
        <v>136</v>
      </c>
      <c r="U271" s="233">
        <v>1.125</v>
      </c>
      <c r="V271" s="233">
        <f>ROUND(E271*U271,2)</f>
        <v>0.55000000000000004</v>
      </c>
      <c r="W271" s="233"/>
      <c r="X271" s="233" t="s">
        <v>199</v>
      </c>
      <c r="Y271" s="214"/>
      <c r="Z271" s="214"/>
      <c r="AA271" s="214"/>
      <c r="AB271" s="214"/>
      <c r="AC271" s="214"/>
      <c r="AD271" s="214"/>
      <c r="AE271" s="214"/>
      <c r="AF271" s="214"/>
      <c r="AG271" s="214" t="s">
        <v>200</v>
      </c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x14ac:dyDescent="0.2">
      <c r="A272" s="244" t="s">
        <v>131</v>
      </c>
      <c r="B272" s="245" t="s">
        <v>93</v>
      </c>
      <c r="C272" s="268" t="s">
        <v>94</v>
      </c>
      <c r="D272" s="246"/>
      <c r="E272" s="247"/>
      <c r="F272" s="248"/>
      <c r="G272" s="248">
        <f>SUMIF(AG273:AG317,"&lt;&gt;NOR",G273:G317)</f>
        <v>0</v>
      </c>
      <c r="H272" s="248"/>
      <c r="I272" s="248">
        <f>SUM(I273:I317)</f>
        <v>0</v>
      </c>
      <c r="J272" s="248"/>
      <c r="K272" s="248">
        <f>SUM(K273:K317)</f>
        <v>0</v>
      </c>
      <c r="L272" s="248"/>
      <c r="M272" s="248">
        <f>SUM(M273:M317)</f>
        <v>0</v>
      </c>
      <c r="N272" s="248"/>
      <c r="O272" s="248">
        <f>SUM(O273:O317)</f>
        <v>0.19</v>
      </c>
      <c r="P272" s="248"/>
      <c r="Q272" s="248">
        <f>SUM(Q273:Q317)</f>
        <v>0</v>
      </c>
      <c r="R272" s="248"/>
      <c r="S272" s="248"/>
      <c r="T272" s="249"/>
      <c r="U272" s="243"/>
      <c r="V272" s="243">
        <f>SUM(V273:V317)</f>
        <v>13.049999999999999</v>
      </c>
      <c r="W272" s="243"/>
      <c r="X272" s="243"/>
      <c r="AG272" t="s">
        <v>132</v>
      </c>
    </row>
    <row r="273" spans="1:60" outlineLevel="1" x14ac:dyDescent="0.2">
      <c r="A273" s="250">
        <v>47</v>
      </c>
      <c r="B273" s="251" t="s">
        <v>305</v>
      </c>
      <c r="C273" s="269" t="s">
        <v>306</v>
      </c>
      <c r="D273" s="252" t="s">
        <v>135</v>
      </c>
      <c r="E273" s="253">
        <v>10.19</v>
      </c>
      <c r="F273" s="254"/>
      <c r="G273" s="255">
        <f>ROUND(E273*F273,2)</f>
        <v>0</v>
      </c>
      <c r="H273" s="254"/>
      <c r="I273" s="255">
        <f>ROUND(E273*H273,2)</f>
        <v>0</v>
      </c>
      <c r="J273" s="254"/>
      <c r="K273" s="255">
        <f>ROUND(E273*J273,2)</f>
        <v>0</v>
      </c>
      <c r="L273" s="255">
        <v>15</v>
      </c>
      <c r="M273" s="255">
        <f>G273*(1+L273/100)</f>
        <v>0</v>
      </c>
      <c r="N273" s="255">
        <v>2.1000000000000001E-4</v>
      </c>
      <c r="O273" s="255">
        <f>ROUND(E273*N273,2)</f>
        <v>0</v>
      </c>
      <c r="P273" s="255">
        <v>0</v>
      </c>
      <c r="Q273" s="255">
        <f>ROUND(E273*P273,2)</f>
        <v>0</v>
      </c>
      <c r="R273" s="255"/>
      <c r="S273" s="255" t="s">
        <v>136</v>
      </c>
      <c r="T273" s="256" t="s">
        <v>136</v>
      </c>
      <c r="U273" s="233">
        <v>0.05</v>
      </c>
      <c r="V273" s="233">
        <f>ROUND(E273*U273,2)</f>
        <v>0.51</v>
      </c>
      <c r="W273" s="233"/>
      <c r="X273" s="233" t="s">
        <v>137</v>
      </c>
      <c r="Y273" s="214"/>
      <c r="Z273" s="214"/>
      <c r="AA273" s="214"/>
      <c r="AB273" s="214"/>
      <c r="AC273" s="214"/>
      <c r="AD273" s="214"/>
      <c r="AE273" s="214"/>
      <c r="AF273" s="214"/>
      <c r="AG273" s="214" t="s">
        <v>152</v>
      </c>
      <c r="AH273" s="214"/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 x14ac:dyDescent="0.2">
      <c r="A274" s="231"/>
      <c r="B274" s="232"/>
      <c r="C274" s="270" t="s">
        <v>307</v>
      </c>
      <c r="D274" s="258"/>
      <c r="E274" s="258"/>
      <c r="F274" s="258"/>
      <c r="G274" s="258"/>
      <c r="H274" s="233"/>
      <c r="I274" s="233"/>
      <c r="J274" s="233"/>
      <c r="K274" s="233"/>
      <c r="L274" s="233"/>
      <c r="M274" s="233"/>
      <c r="N274" s="233"/>
      <c r="O274" s="233"/>
      <c r="P274" s="233"/>
      <c r="Q274" s="233"/>
      <c r="R274" s="233"/>
      <c r="S274" s="233"/>
      <c r="T274" s="233"/>
      <c r="U274" s="233"/>
      <c r="V274" s="233"/>
      <c r="W274" s="233"/>
      <c r="X274" s="233"/>
      <c r="Y274" s="214"/>
      <c r="Z274" s="214"/>
      <c r="AA274" s="214"/>
      <c r="AB274" s="214"/>
      <c r="AC274" s="214"/>
      <c r="AD274" s="214"/>
      <c r="AE274" s="214"/>
      <c r="AF274" s="214"/>
      <c r="AG274" s="214" t="s">
        <v>140</v>
      </c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">
      <c r="A275" s="231"/>
      <c r="B275" s="232"/>
      <c r="C275" s="271" t="s">
        <v>141</v>
      </c>
      <c r="D275" s="237"/>
      <c r="E275" s="238"/>
      <c r="F275" s="233"/>
      <c r="G275" s="233"/>
      <c r="H275" s="233"/>
      <c r="I275" s="233"/>
      <c r="J275" s="233"/>
      <c r="K275" s="233"/>
      <c r="L275" s="233"/>
      <c r="M275" s="233"/>
      <c r="N275" s="233"/>
      <c r="O275" s="233"/>
      <c r="P275" s="233"/>
      <c r="Q275" s="233"/>
      <c r="R275" s="233"/>
      <c r="S275" s="233"/>
      <c r="T275" s="233"/>
      <c r="U275" s="233"/>
      <c r="V275" s="233"/>
      <c r="W275" s="233"/>
      <c r="X275" s="233"/>
      <c r="Y275" s="214"/>
      <c r="Z275" s="214"/>
      <c r="AA275" s="214"/>
      <c r="AB275" s="214"/>
      <c r="AC275" s="214"/>
      <c r="AD275" s="214"/>
      <c r="AE275" s="214"/>
      <c r="AF275" s="214"/>
      <c r="AG275" s="214" t="s">
        <v>142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">
      <c r="A276" s="231"/>
      <c r="B276" s="232"/>
      <c r="C276" s="271" t="s">
        <v>308</v>
      </c>
      <c r="D276" s="237"/>
      <c r="E276" s="238"/>
      <c r="F276" s="233"/>
      <c r="G276" s="233"/>
      <c r="H276" s="233"/>
      <c r="I276" s="233"/>
      <c r="J276" s="233"/>
      <c r="K276" s="233"/>
      <c r="L276" s="233"/>
      <c r="M276" s="233"/>
      <c r="N276" s="233"/>
      <c r="O276" s="233"/>
      <c r="P276" s="233"/>
      <c r="Q276" s="233"/>
      <c r="R276" s="233"/>
      <c r="S276" s="233"/>
      <c r="T276" s="233"/>
      <c r="U276" s="233"/>
      <c r="V276" s="233"/>
      <c r="W276" s="233"/>
      <c r="X276" s="233"/>
      <c r="Y276" s="214"/>
      <c r="Z276" s="214"/>
      <c r="AA276" s="214"/>
      <c r="AB276" s="214"/>
      <c r="AC276" s="214"/>
      <c r="AD276" s="214"/>
      <c r="AE276" s="214"/>
      <c r="AF276" s="214"/>
      <c r="AG276" s="214" t="s">
        <v>142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">
      <c r="A277" s="231"/>
      <c r="B277" s="232"/>
      <c r="C277" s="271" t="s">
        <v>309</v>
      </c>
      <c r="D277" s="237"/>
      <c r="E277" s="238">
        <v>2.19</v>
      </c>
      <c r="F277" s="233"/>
      <c r="G277" s="233"/>
      <c r="H277" s="233"/>
      <c r="I277" s="233"/>
      <c r="J277" s="233"/>
      <c r="K277" s="233"/>
      <c r="L277" s="233"/>
      <c r="M277" s="233"/>
      <c r="N277" s="233"/>
      <c r="O277" s="233"/>
      <c r="P277" s="233"/>
      <c r="Q277" s="233"/>
      <c r="R277" s="233"/>
      <c r="S277" s="233"/>
      <c r="T277" s="233"/>
      <c r="U277" s="233"/>
      <c r="V277" s="233"/>
      <c r="W277" s="233"/>
      <c r="X277" s="233"/>
      <c r="Y277" s="214"/>
      <c r="Z277" s="214"/>
      <c r="AA277" s="214"/>
      <c r="AB277" s="214"/>
      <c r="AC277" s="214"/>
      <c r="AD277" s="214"/>
      <c r="AE277" s="214"/>
      <c r="AF277" s="214"/>
      <c r="AG277" s="214" t="s">
        <v>142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">
      <c r="A278" s="231"/>
      <c r="B278" s="232"/>
      <c r="C278" s="271" t="s">
        <v>310</v>
      </c>
      <c r="D278" s="237"/>
      <c r="E278" s="238"/>
      <c r="F278" s="233"/>
      <c r="G278" s="233"/>
      <c r="H278" s="233"/>
      <c r="I278" s="233"/>
      <c r="J278" s="233"/>
      <c r="K278" s="233"/>
      <c r="L278" s="233"/>
      <c r="M278" s="233"/>
      <c r="N278" s="233"/>
      <c r="O278" s="233"/>
      <c r="P278" s="233"/>
      <c r="Q278" s="233"/>
      <c r="R278" s="233"/>
      <c r="S278" s="233"/>
      <c r="T278" s="233"/>
      <c r="U278" s="233"/>
      <c r="V278" s="233"/>
      <c r="W278" s="233"/>
      <c r="X278" s="233"/>
      <c r="Y278" s="214"/>
      <c r="Z278" s="214"/>
      <c r="AA278" s="214"/>
      <c r="AB278" s="214"/>
      <c r="AC278" s="214"/>
      <c r="AD278" s="214"/>
      <c r="AE278" s="214"/>
      <c r="AF278" s="214"/>
      <c r="AG278" s="214" t="s">
        <v>142</v>
      </c>
      <c r="AH278" s="214">
        <v>0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 x14ac:dyDescent="0.2">
      <c r="A279" s="231"/>
      <c r="B279" s="232"/>
      <c r="C279" s="271" t="s">
        <v>311</v>
      </c>
      <c r="D279" s="237"/>
      <c r="E279" s="238">
        <v>8</v>
      </c>
      <c r="F279" s="233"/>
      <c r="G279" s="233"/>
      <c r="H279" s="233"/>
      <c r="I279" s="233"/>
      <c r="J279" s="233"/>
      <c r="K279" s="233"/>
      <c r="L279" s="233"/>
      <c r="M279" s="233"/>
      <c r="N279" s="233"/>
      <c r="O279" s="233"/>
      <c r="P279" s="233"/>
      <c r="Q279" s="233"/>
      <c r="R279" s="233"/>
      <c r="S279" s="233"/>
      <c r="T279" s="233"/>
      <c r="U279" s="233"/>
      <c r="V279" s="233"/>
      <c r="W279" s="233"/>
      <c r="X279" s="233"/>
      <c r="Y279" s="214"/>
      <c r="Z279" s="214"/>
      <c r="AA279" s="214"/>
      <c r="AB279" s="214"/>
      <c r="AC279" s="214"/>
      <c r="AD279" s="214"/>
      <c r="AE279" s="214"/>
      <c r="AF279" s="214"/>
      <c r="AG279" s="214" t="s">
        <v>142</v>
      </c>
      <c r="AH279" s="214">
        <v>0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 x14ac:dyDescent="0.2">
      <c r="A280" s="231"/>
      <c r="B280" s="232"/>
      <c r="C280" s="272" t="s">
        <v>148</v>
      </c>
      <c r="D280" s="239"/>
      <c r="E280" s="240">
        <v>10.19</v>
      </c>
      <c r="F280" s="233"/>
      <c r="G280" s="233"/>
      <c r="H280" s="233"/>
      <c r="I280" s="233"/>
      <c r="J280" s="233"/>
      <c r="K280" s="233"/>
      <c r="L280" s="233"/>
      <c r="M280" s="233"/>
      <c r="N280" s="233"/>
      <c r="O280" s="233"/>
      <c r="P280" s="233"/>
      <c r="Q280" s="233"/>
      <c r="R280" s="233"/>
      <c r="S280" s="233"/>
      <c r="T280" s="233"/>
      <c r="U280" s="233"/>
      <c r="V280" s="233"/>
      <c r="W280" s="233"/>
      <c r="X280" s="233"/>
      <c r="Y280" s="214"/>
      <c r="Z280" s="214"/>
      <c r="AA280" s="214"/>
      <c r="AB280" s="214"/>
      <c r="AC280" s="214"/>
      <c r="AD280" s="214"/>
      <c r="AE280" s="214"/>
      <c r="AF280" s="214"/>
      <c r="AG280" s="214" t="s">
        <v>142</v>
      </c>
      <c r="AH280" s="214">
        <v>1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1" x14ac:dyDescent="0.2">
      <c r="A281" s="250">
        <v>48</v>
      </c>
      <c r="B281" s="251" t="s">
        <v>312</v>
      </c>
      <c r="C281" s="269" t="s">
        <v>313</v>
      </c>
      <c r="D281" s="252" t="s">
        <v>135</v>
      </c>
      <c r="E281" s="253">
        <v>10.19</v>
      </c>
      <c r="F281" s="254"/>
      <c r="G281" s="255">
        <f>ROUND(E281*F281,2)</f>
        <v>0</v>
      </c>
      <c r="H281" s="254"/>
      <c r="I281" s="255">
        <f>ROUND(E281*H281,2)</f>
        <v>0</v>
      </c>
      <c r="J281" s="254"/>
      <c r="K281" s="255">
        <f>ROUND(E281*J281,2)</f>
        <v>0</v>
      </c>
      <c r="L281" s="255">
        <v>15</v>
      </c>
      <c r="M281" s="255">
        <f>G281*(1+L281/100)</f>
        <v>0</v>
      </c>
      <c r="N281" s="255">
        <v>5.2399999999999999E-3</v>
      </c>
      <c r="O281" s="255">
        <f>ROUND(E281*N281,2)</f>
        <v>0.05</v>
      </c>
      <c r="P281" s="255">
        <v>0</v>
      </c>
      <c r="Q281" s="255">
        <f>ROUND(E281*P281,2)</f>
        <v>0</v>
      </c>
      <c r="R281" s="255"/>
      <c r="S281" s="255" t="s">
        <v>136</v>
      </c>
      <c r="T281" s="256" t="s">
        <v>136</v>
      </c>
      <c r="U281" s="233">
        <v>0.95840000000000003</v>
      </c>
      <c r="V281" s="233">
        <f>ROUND(E281*U281,2)</f>
        <v>9.77</v>
      </c>
      <c r="W281" s="233"/>
      <c r="X281" s="233" t="s">
        <v>137</v>
      </c>
      <c r="Y281" s="214"/>
      <c r="Z281" s="214"/>
      <c r="AA281" s="214"/>
      <c r="AB281" s="214"/>
      <c r="AC281" s="214"/>
      <c r="AD281" s="214"/>
      <c r="AE281" s="214"/>
      <c r="AF281" s="214"/>
      <c r="AG281" s="214" t="s">
        <v>152</v>
      </c>
      <c r="AH281" s="214"/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 x14ac:dyDescent="0.2">
      <c r="A282" s="231"/>
      <c r="B282" s="232"/>
      <c r="C282" s="271" t="s">
        <v>141</v>
      </c>
      <c r="D282" s="237"/>
      <c r="E282" s="238"/>
      <c r="F282" s="233"/>
      <c r="G282" s="233"/>
      <c r="H282" s="233"/>
      <c r="I282" s="233"/>
      <c r="J282" s="233"/>
      <c r="K282" s="233"/>
      <c r="L282" s="233"/>
      <c r="M282" s="233"/>
      <c r="N282" s="233"/>
      <c r="O282" s="233"/>
      <c r="P282" s="233"/>
      <c r="Q282" s="233"/>
      <c r="R282" s="233"/>
      <c r="S282" s="233"/>
      <c r="T282" s="233"/>
      <c r="U282" s="233"/>
      <c r="V282" s="233"/>
      <c r="W282" s="233"/>
      <c r="X282" s="233"/>
      <c r="Y282" s="214"/>
      <c r="Z282" s="214"/>
      <c r="AA282" s="214"/>
      <c r="AB282" s="214"/>
      <c r="AC282" s="214"/>
      <c r="AD282" s="214"/>
      <c r="AE282" s="214"/>
      <c r="AF282" s="214"/>
      <c r="AG282" s="214" t="s">
        <v>142</v>
      </c>
      <c r="AH282" s="214">
        <v>0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 x14ac:dyDescent="0.2">
      <c r="A283" s="231"/>
      <c r="B283" s="232"/>
      <c r="C283" s="271" t="s">
        <v>308</v>
      </c>
      <c r="D283" s="237"/>
      <c r="E283" s="238"/>
      <c r="F283" s="233"/>
      <c r="G283" s="233"/>
      <c r="H283" s="233"/>
      <c r="I283" s="233"/>
      <c r="J283" s="233"/>
      <c r="K283" s="233"/>
      <c r="L283" s="233"/>
      <c r="M283" s="233"/>
      <c r="N283" s="233"/>
      <c r="O283" s="233"/>
      <c r="P283" s="233"/>
      <c r="Q283" s="233"/>
      <c r="R283" s="233"/>
      <c r="S283" s="233"/>
      <c r="T283" s="233"/>
      <c r="U283" s="233"/>
      <c r="V283" s="233"/>
      <c r="W283" s="233"/>
      <c r="X283" s="233"/>
      <c r="Y283" s="214"/>
      <c r="Z283" s="214"/>
      <c r="AA283" s="214"/>
      <c r="AB283" s="214"/>
      <c r="AC283" s="214"/>
      <c r="AD283" s="214"/>
      <c r="AE283" s="214"/>
      <c r="AF283" s="214"/>
      <c r="AG283" s="214" t="s">
        <v>142</v>
      </c>
      <c r="AH283" s="214">
        <v>0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">
      <c r="A284" s="231"/>
      <c r="B284" s="232"/>
      <c r="C284" s="271" t="s">
        <v>309</v>
      </c>
      <c r="D284" s="237"/>
      <c r="E284" s="238">
        <v>2.19</v>
      </c>
      <c r="F284" s="233"/>
      <c r="G284" s="233"/>
      <c r="H284" s="233"/>
      <c r="I284" s="233"/>
      <c r="J284" s="233"/>
      <c r="K284" s="233"/>
      <c r="L284" s="233"/>
      <c r="M284" s="233"/>
      <c r="N284" s="233"/>
      <c r="O284" s="233"/>
      <c r="P284" s="233"/>
      <c r="Q284" s="233"/>
      <c r="R284" s="233"/>
      <c r="S284" s="233"/>
      <c r="T284" s="233"/>
      <c r="U284" s="233"/>
      <c r="V284" s="233"/>
      <c r="W284" s="233"/>
      <c r="X284" s="233"/>
      <c r="Y284" s="214"/>
      <c r="Z284" s="214"/>
      <c r="AA284" s="214"/>
      <c r="AB284" s="214"/>
      <c r="AC284" s="214"/>
      <c r="AD284" s="214"/>
      <c r="AE284" s="214"/>
      <c r="AF284" s="214"/>
      <c r="AG284" s="214" t="s">
        <v>142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">
      <c r="A285" s="231"/>
      <c r="B285" s="232"/>
      <c r="C285" s="271" t="s">
        <v>310</v>
      </c>
      <c r="D285" s="237"/>
      <c r="E285" s="238"/>
      <c r="F285" s="233"/>
      <c r="G285" s="233"/>
      <c r="H285" s="233"/>
      <c r="I285" s="233"/>
      <c r="J285" s="233"/>
      <c r="K285" s="233"/>
      <c r="L285" s="233"/>
      <c r="M285" s="233"/>
      <c r="N285" s="233"/>
      <c r="O285" s="233"/>
      <c r="P285" s="233"/>
      <c r="Q285" s="233"/>
      <c r="R285" s="233"/>
      <c r="S285" s="233"/>
      <c r="T285" s="233"/>
      <c r="U285" s="233"/>
      <c r="V285" s="233"/>
      <c r="W285" s="233"/>
      <c r="X285" s="233"/>
      <c r="Y285" s="214"/>
      <c r="Z285" s="214"/>
      <c r="AA285" s="214"/>
      <c r="AB285" s="214"/>
      <c r="AC285" s="214"/>
      <c r="AD285" s="214"/>
      <c r="AE285" s="214"/>
      <c r="AF285" s="214"/>
      <c r="AG285" s="214" t="s">
        <v>142</v>
      </c>
      <c r="AH285" s="214">
        <v>0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 x14ac:dyDescent="0.2">
      <c r="A286" s="231"/>
      <c r="B286" s="232"/>
      <c r="C286" s="271" t="s">
        <v>311</v>
      </c>
      <c r="D286" s="237"/>
      <c r="E286" s="238">
        <v>8</v>
      </c>
      <c r="F286" s="233"/>
      <c r="G286" s="233"/>
      <c r="H286" s="233"/>
      <c r="I286" s="233"/>
      <c r="J286" s="233"/>
      <c r="K286" s="233"/>
      <c r="L286" s="233"/>
      <c r="M286" s="233"/>
      <c r="N286" s="233"/>
      <c r="O286" s="233"/>
      <c r="P286" s="233"/>
      <c r="Q286" s="233"/>
      <c r="R286" s="233"/>
      <c r="S286" s="233"/>
      <c r="T286" s="233"/>
      <c r="U286" s="233"/>
      <c r="V286" s="233"/>
      <c r="W286" s="233"/>
      <c r="X286" s="233"/>
      <c r="Y286" s="214"/>
      <c r="Z286" s="214"/>
      <c r="AA286" s="214"/>
      <c r="AB286" s="214"/>
      <c r="AC286" s="214"/>
      <c r="AD286" s="214"/>
      <c r="AE286" s="214"/>
      <c r="AF286" s="214"/>
      <c r="AG286" s="214" t="s">
        <v>142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 x14ac:dyDescent="0.2">
      <c r="A287" s="231"/>
      <c r="B287" s="232"/>
      <c r="C287" s="272" t="s">
        <v>148</v>
      </c>
      <c r="D287" s="239"/>
      <c r="E287" s="240">
        <v>10.19</v>
      </c>
      <c r="F287" s="233"/>
      <c r="G287" s="233"/>
      <c r="H287" s="233"/>
      <c r="I287" s="233"/>
      <c r="J287" s="233"/>
      <c r="K287" s="233"/>
      <c r="L287" s="233"/>
      <c r="M287" s="233"/>
      <c r="N287" s="233"/>
      <c r="O287" s="233"/>
      <c r="P287" s="233"/>
      <c r="Q287" s="233"/>
      <c r="R287" s="233"/>
      <c r="S287" s="233"/>
      <c r="T287" s="233"/>
      <c r="U287" s="233"/>
      <c r="V287" s="233"/>
      <c r="W287" s="233"/>
      <c r="X287" s="233"/>
      <c r="Y287" s="214"/>
      <c r="Z287" s="214"/>
      <c r="AA287" s="214"/>
      <c r="AB287" s="214"/>
      <c r="AC287" s="214"/>
      <c r="AD287" s="214"/>
      <c r="AE287" s="214"/>
      <c r="AF287" s="214"/>
      <c r="AG287" s="214" t="s">
        <v>142</v>
      </c>
      <c r="AH287" s="214">
        <v>1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 x14ac:dyDescent="0.2">
      <c r="A288" s="250">
        <v>49</v>
      </c>
      <c r="B288" s="251" t="s">
        <v>314</v>
      </c>
      <c r="C288" s="269" t="s">
        <v>315</v>
      </c>
      <c r="D288" s="252" t="s">
        <v>135</v>
      </c>
      <c r="E288" s="253">
        <v>11.209</v>
      </c>
      <c r="F288" s="254"/>
      <c r="G288" s="255">
        <f>ROUND(E288*F288,2)</f>
        <v>0</v>
      </c>
      <c r="H288" s="254"/>
      <c r="I288" s="255">
        <f>ROUND(E288*H288,2)</f>
        <v>0</v>
      </c>
      <c r="J288" s="254"/>
      <c r="K288" s="255">
        <f>ROUND(E288*J288,2)</f>
        <v>0</v>
      </c>
      <c r="L288" s="255">
        <v>15</v>
      </c>
      <c r="M288" s="255">
        <f>G288*(1+L288/100)</f>
        <v>0</v>
      </c>
      <c r="N288" s="255">
        <v>1.2200000000000001E-2</v>
      </c>
      <c r="O288" s="255">
        <f>ROUND(E288*N288,2)</f>
        <v>0.14000000000000001</v>
      </c>
      <c r="P288" s="255">
        <v>0</v>
      </c>
      <c r="Q288" s="255">
        <f>ROUND(E288*P288,2)</f>
        <v>0</v>
      </c>
      <c r="R288" s="255" t="s">
        <v>247</v>
      </c>
      <c r="S288" s="255" t="s">
        <v>136</v>
      </c>
      <c r="T288" s="256" t="s">
        <v>136</v>
      </c>
      <c r="U288" s="233">
        <v>0</v>
      </c>
      <c r="V288" s="233">
        <f>ROUND(E288*U288,2)</f>
        <v>0</v>
      </c>
      <c r="W288" s="233"/>
      <c r="X288" s="233" t="s">
        <v>239</v>
      </c>
      <c r="Y288" s="214"/>
      <c r="Z288" s="214"/>
      <c r="AA288" s="214"/>
      <c r="AB288" s="214"/>
      <c r="AC288" s="214"/>
      <c r="AD288" s="214"/>
      <c r="AE288" s="214"/>
      <c r="AF288" s="214"/>
      <c r="AG288" s="214" t="s">
        <v>240</v>
      </c>
      <c r="AH288" s="214"/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2">
      <c r="A289" s="231"/>
      <c r="B289" s="232"/>
      <c r="C289" s="271" t="s">
        <v>141</v>
      </c>
      <c r="D289" s="237"/>
      <c r="E289" s="238"/>
      <c r="F289" s="233"/>
      <c r="G289" s="233"/>
      <c r="H289" s="233"/>
      <c r="I289" s="233"/>
      <c r="J289" s="233"/>
      <c r="K289" s="233"/>
      <c r="L289" s="233"/>
      <c r="M289" s="233"/>
      <c r="N289" s="233"/>
      <c r="O289" s="233"/>
      <c r="P289" s="233"/>
      <c r="Q289" s="233"/>
      <c r="R289" s="233"/>
      <c r="S289" s="233"/>
      <c r="T289" s="233"/>
      <c r="U289" s="233"/>
      <c r="V289" s="233"/>
      <c r="W289" s="233"/>
      <c r="X289" s="233"/>
      <c r="Y289" s="214"/>
      <c r="Z289" s="214"/>
      <c r="AA289" s="214"/>
      <c r="AB289" s="214"/>
      <c r="AC289" s="214"/>
      <c r="AD289" s="214"/>
      <c r="AE289" s="214"/>
      <c r="AF289" s="214"/>
      <c r="AG289" s="214" t="s">
        <v>142</v>
      </c>
      <c r="AH289" s="214">
        <v>0</v>
      </c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 x14ac:dyDescent="0.2">
      <c r="A290" s="231"/>
      <c r="B290" s="232"/>
      <c r="C290" s="271" t="s">
        <v>308</v>
      </c>
      <c r="D290" s="237"/>
      <c r="E290" s="238"/>
      <c r="F290" s="233"/>
      <c r="G290" s="233"/>
      <c r="H290" s="233"/>
      <c r="I290" s="233"/>
      <c r="J290" s="233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  <c r="U290" s="233"/>
      <c r="V290" s="233"/>
      <c r="W290" s="233"/>
      <c r="X290" s="233"/>
      <c r="Y290" s="214"/>
      <c r="Z290" s="214"/>
      <c r="AA290" s="214"/>
      <c r="AB290" s="214"/>
      <c r="AC290" s="214"/>
      <c r="AD290" s="214"/>
      <c r="AE290" s="214"/>
      <c r="AF290" s="214"/>
      <c r="AG290" s="214" t="s">
        <v>142</v>
      </c>
      <c r="AH290" s="214">
        <v>0</v>
      </c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">
      <c r="A291" s="231"/>
      <c r="B291" s="232"/>
      <c r="C291" s="271" t="s">
        <v>309</v>
      </c>
      <c r="D291" s="237"/>
      <c r="E291" s="238">
        <v>2.19</v>
      </c>
      <c r="F291" s="233"/>
      <c r="G291" s="233"/>
      <c r="H291" s="233"/>
      <c r="I291" s="233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  <c r="X291" s="233"/>
      <c r="Y291" s="214"/>
      <c r="Z291" s="214"/>
      <c r="AA291" s="214"/>
      <c r="AB291" s="214"/>
      <c r="AC291" s="214"/>
      <c r="AD291" s="214"/>
      <c r="AE291" s="214"/>
      <c r="AF291" s="214"/>
      <c r="AG291" s="214" t="s">
        <v>142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 x14ac:dyDescent="0.2">
      <c r="A292" s="231"/>
      <c r="B292" s="232"/>
      <c r="C292" s="271" t="s">
        <v>310</v>
      </c>
      <c r="D292" s="237"/>
      <c r="E292" s="238"/>
      <c r="F292" s="233"/>
      <c r="G292" s="233"/>
      <c r="H292" s="233"/>
      <c r="I292" s="233"/>
      <c r="J292" s="233"/>
      <c r="K292" s="233"/>
      <c r="L292" s="233"/>
      <c r="M292" s="233"/>
      <c r="N292" s="233"/>
      <c r="O292" s="233"/>
      <c r="P292" s="233"/>
      <c r="Q292" s="233"/>
      <c r="R292" s="233"/>
      <c r="S292" s="233"/>
      <c r="T292" s="233"/>
      <c r="U292" s="233"/>
      <c r="V292" s="233"/>
      <c r="W292" s="233"/>
      <c r="X292" s="233"/>
      <c r="Y292" s="214"/>
      <c r="Z292" s="214"/>
      <c r="AA292" s="214"/>
      <c r="AB292" s="214"/>
      <c r="AC292" s="214"/>
      <c r="AD292" s="214"/>
      <c r="AE292" s="214"/>
      <c r="AF292" s="214"/>
      <c r="AG292" s="214" t="s">
        <v>142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2">
      <c r="A293" s="231"/>
      <c r="B293" s="232"/>
      <c r="C293" s="271" t="s">
        <v>311</v>
      </c>
      <c r="D293" s="237"/>
      <c r="E293" s="238">
        <v>8</v>
      </c>
      <c r="F293" s="233"/>
      <c r="G293" s="233"/>
      <c r="H293" s="233"/>
      <c r="I293" s="233"/>
      <c r="J293" s="233"/>
      <c r="K293" s="233"/>
      <c r="L293" s="233"/>
      <c r="M293" s="233"/>
      <c r="N293" s="233"/>
      <c r="O293" s="233"/>
      <c r="P293" s="233"/>
      <c r="Q293" s="233"/>
      <c r="R293" s="233"/>
      <c r="S293" s="233"/>
      <c r="T293" s="233"/>
      <c r="U293" s="233"/>
      <c r="V293" s="233"/>
      <c r="W293" s="233"/>
      <c r="X293" s="233"/>
      <c r="Y293" s="214"/>
      <c r="Z293" s="214"/>
      <c r="AA293" s="214"/>
      <c r="AB293" s="214"/>
      <c r="AC293" s="214"/>
      <c r="AD293" s="214"/>
      <c r="AE293" s="214"/>
      <c r="AF293" s="214"/>
      <c r="AG293" s="214" t="s">
        <v>142</v>
      </c>
      <c r="AH293" s="214">
        <v>0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 x14ac:dyDescent="0.2">
      <c r="A294" s="231"/>
      <c r="B294" s="232"/>
      <c r="C294" s="272" t="s">
        <v>148</v>
      </c>
      <c r="D294" s="239"/>
      <c r="E294" s="240">
        <v>10.19</v>
      </c>
      <c r="F294" s="233"/>
      <c r="G294" s="233"/>
      <c r="H294" s="233"/>
      <c r="I294" s="233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  <c r="X294" s="233"/>
      <c r="Y294" s="214"/>
      <c r="Z294" s="214"/>
      <c r="AA294" s="214"/>
      <c r="AB294" s="214"/>
      <c r="AC294" s="214"/>
      <c r="AD294" s="214"/>
      <c r="AE294" s="214"/>
      <c r="AF294" s="214"/>
      <c r="AG294" s="214" t="s">
        <v>142</v>
      </c>
      <c r="AH294" s="214">
        <v>1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 x14ac:dyDescent="0.2">
      <c r="A295" s="231"/>
      <c r="B295" s="232"/>
      <c r="C295" s="276" t="s">
        <v>298</v>
      </c>
      <c r="D295" s="241"/>
      <c r="E295" s="242">
        <v>1.0189999999999999</v>
      </c>
      <c r="F295" s="233"/>
      <c r="G295" s="233"/>
      <c r="H295" s="233"/>
      <c r="I295" s="233"/>
      <c r="J295" s="233"/>
      <c r="K295" s="233"/>
      <c r="L295" s="233"/>
      <c r="M295" s="233"/>
      <c r="N295" s="233"/>
      <c r="O295" s="233"/>
      <c r="P295" s="233"/>
      <c r="Q295" s="233"/>
      <c r="R295" s="233"/>
      <c r="S295" s="233"/>
      <c r="T295" s="233"/>
      <c r="U295" s="233"/>
      <c r="V295" s="233"/>
      <c r="W295" s="233"/>
      <c r="X295" s="233"/>
      <c r="Y295" s="214"/>
      <c r="Z295" s="214"/>
      <c r="AA295" s="214"/>
      <c r="AB295" s="214"/>
      <c r="AC295" s="214"/>
      <c r="AD295" s="214"/>
      <c r="AE295" s="214"/>
      <c r="AF295" s="214"/>
      <c r="AG295" s="214" t="s">
        <v>142</v>
      </c>
      <c r="AH295" s="214">
        <v>4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ht="22.5" outlineLevel="1" x14ac:dyDescent="0.2">
      <c r="A296" s="250">
        <v>50</v>
      </c>
      <c r="B296" s="251" t="s">
        <v>316</v>
      </c>
      <c r="C296" s="269" t="s">
        <v>317</v>
      </c>
      <c r="D296" s="252" t="s">
        <v>271</v>
      </c>
      <c r="E296" s="253">
        <v>7.65</v>
      </c>
      <c r="F296" s="254"/>
      <c r="G296" s="255">
        <f>ROUND(E296*F296,2)</f>
        <v>0</v>
      </c>
      <c r="H296" s="254"/>
      <c r="I296" s="255">
        <f>ROUND(E296*H296,2)</f>
        <v>0</v>
      </c>
      <c r="J296" s="254"/>
      <c r="K296" s="255">
        <f>ROUND(E296*J296,2)</f>
        <v>0</v>
      </c>
      <c r="L296" s="255">
        <v>15</v>
      </c>
      <c r="M296" s="255">
        <f>G296*(1+L296/100)</f>
        <v>0</v>
      </c>
      <c r="N296" s="255">
        <v>1E-4</v>
      </c>
      <c r="O296" s="255">
        <f>ROUND(E296*N296,2)</f>
        <v>0</v>
      </c>
      <c r="P296" s="255">
        <v>0</v>
      </c>
      <c r="Q296" s="255">
        <f>ROUND(E296*P296,2)</f>
        <v>0</v>
      </c>
      <c r="R296" s="255"/>
      <c r="S296" s="255" t="s">
        <v>204</v>
      </c>
      <c r="T296" s="256" t="s">
        <v>205</v>
      </c>
      <c r="U296" s="233">
        <v>0.12</v>
      </c>
      <c r="V296" s="233">
        <f>ROUND(E296*U296,2)</f>
        <v>0.92</v>
      </c>
      <c r="W296" s="233"/>
      <c r="X296" s="233" t="s">
        <v>137</v>
      </c>
      <c r="Y296" s="214"/>
      <c r="Z296" s="214"/>
      <c r="AA296" s="214"/>
      <c r="AB296" s="214"/>
      <c r="AC296" s="214"/>
      <c r="AD296" s="214"/>
      <c r="AE296" s="214"/>
      <c r="AF296" s="214"/>
      <c r="AG296" s="214" t="s">
        <v>152</v>
      </c>
      <c r="AH296" s="214"/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">
      <c r="A297" s="231"/>
      <c r="B297" s="232"/>
      <c r="C297" s="271" t="s">
        <v>141</v>
      </c>
      <c r="D297" s="237"/>
      <c r="E297" s="238"/>
      <c r="F297" s="233"/>
      <c r="G297" s="233"/>
      <c r="H297" s="233"/>
      <c r="I297" s="233"/>
      <c r="J297" s="233"/>
      <c r="K297" s="233"/>
      <c r="L297" s="233"/>
      <c r="M297" s="233"/>
      <c r="N297" s="233"/>
      <c r="O297" s="233"/>
      <c r="P297" s="233"/>
      <c r="Q297" s="233"/>
      <c r="R297" s="233"/>
      <c r="S297" s="233"/>
      <c r="T297" s="233"/>
      <c r="U297" s="233"/>
      <c r="V297" s="233"/>
      <c r="W297" s="233"/>
      <c r="X297" s="233"/>
      <c r="Y297" s="214"/>
      <c r="Z297" s="214"/>
      <c r="AA297" s="214"/>
      <c r="AB297" s="214"/>
      <c r="AC297" s="214"/>
      <c r="AD297" s="214"/>
      <c r="AE297" s="214"/>
      <c r="AF297" s="214"/>
      <c r="AG297" s="214" t="s">
        <v>142</v>
      </c>
      <c r="AH297" s="214">
        <v>0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">
      <c r="A298" s="231"/>
      <c r="B298" s="232"/>
      <c r="C298" s="271" t="s">
        <v>308</v>
      </c>
      <c r="D298" s="237"/>
      <c r="E298" s="238"/>
      <c r="F298" s="233"/>
      <c r="G298" s="233"/>
      <c r="H298" s="233"/>
      <c r="I298" s="233"/>
      <c r="J298" s="233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  <c r="U298" s="233"/>
      <c r="V298" s="233"/>
      <c r="W298" s="233"/>
      <c r="X298" s="233"/>
      <c r="Y298" s="214"/>
      <c r="Z298" s="214"/>
      <c r="AA298" s="214"/>
      <c r="AB298" s="214"/>
      <c r="AC298" s="214"/>
      <c r="AD298" s="214"/>
      <c r="AE298" s="214"/>
      <c r="AF298" s="214"/>
      <c r="AG298" s="214" t="s">
        <v>142</v>
      </c>
      <c r="AH298" s="214">
        <v>0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">
      <c r="A299" s="231"/>
      <c r="B299" s="232"/>
      <c r="C299" s="271" t="s">
        <v>318</v>
      </c>
      <c r="D299" s="237"/>
      <c r="E299" s="238">
        <v>3.65</v>
      </c>
      <c r="F299" s="233"/>
      <c r="G299" s="233"/>
      <c r="H299" s="233"/>
      <c r="I299" s="233"/>
      <c r="J299" s="233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  <c r="U299" s="233"/>
      <c r="V299" s="233"/>
      <c r="W299" s="233"/>
      <c r="X299" s="233"/>
      <c r="Y299" s="214"/>
      <c r="Z299" s="214"/>
      <c r="AA299" s="214"/>
      <c r="AB299" s="214"/>
      <c r="AC299" s="214"/>
      <c r="AD299" s="214"/>
      <c r="AE299" s="214"/>
      <c r="AF299" s="214"/>
      <c r="AG299" s="214" t="s">
        <v>142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">
      <c r="A300" s="231"/>
      <c r="B300" s="232"/>
      <c r="C300" s="271" t="s">
        <v>310</v>
      </c>
      <c r="D300" s="237"/>
      <c r="E300" s="238"/>
      <c r="F300" s="233"/>
      <c r="G300" s="233"/>
      <c r="H300" s="233"/>
      <c r="I300" s="233"/>
      <c r="J300" s="233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  <c r="U300" s="233"/>
      <c r="V300" s="233"/>
      <c r="W300" s="233"/>
      <c r="X300" s="233"/>
      <c r="Y300" s="214"/>
      <c r="Z300" s="214"/>
      <c r="AA300" s="214"/>
      <c r="AB300" s="214"/>
      <c r="AC300" s="214"/>
      <c r="AD300" s="214"/>
      <c r="AE300" s="214"/>
      <c r="AF300" s="214"/>
      <c r="AG300" s="214" t="s">
        <v>142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2">
      <c r="A301" s="231"/>
      <c r="B301" s="232"/>
      <c r="C301" s="271" t="s">
        <v>319</v>
      </c>
      <c r="D301" s="237"/>
      <c r="E301" s="238">
        <v>4</v>
      </c>
      <c r="F301" s="233"/>
      <c r="G301" s="233"/>
      <c r="H301" s="233"/>
      <c r="I301" s="233"/>
      <c r="J301" s="233"/>
      <c r="K301" s="233"/>
      <c r="L301" s="233"/>
      <c r="M301" s="233"/>
      <c r="N301" s="233"/>
      <c r="O301" s="233"/>
      <c r="P301" s="233"/>
      <c r="Q301" s="233"/>
      <c r="R301" s="233"/>
      <c r="S301" s="233"/>
      <c r="T301" s="233"/>
      <c r="U301" s="233"/>
      <c r="V301" s="233"/>
      <c r="W301" s="233"/>
      <c r="X301" s="233"/>
      <c r="Y301" s="214"/>
      <c r="Z301" s="214"/>
      <c r="AA301" s="214"/>
      <c r="AB301" s="214"/>
      <c r="AC301" s="214"/>
      <c r="AD301" s="214"/>
      <c r="AE301" s="214"/>
      <c r="AF301" s="214"/>
      <c r="AG301" s="214" t="s">
        <v>142</v>
      </c>
      <c r="AH301" s="214">
        <v>0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">
      <c r="A302" s="231"/>
      <c r="B302" s="232"/>
      <c r="C302" s="272" t="s">
        <v>148</v>
      </c>
      <c r="D302" s="239"/>
      <c r="E302" s="240">
        <v>7.65</v>
      </c>
      <c r="F302" s="233"/>
      <c r="G302" s="233"/>
      <c r="H302" s="233"/>
      <c r="I302" s="233"/>
      <c r="J302" s="233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  <c r="U302" s="233"/>
      <c r="V302" s="233"/>
      <c r="W302" s="233"/>
      <c r="X302" s="233"/>
      <c r="Y302" s="214"/>
      <c r="Z302" s="214"/>
      <c r="AA302" s="214"/>
      <c r="AB302" s="214"/>
      <c r="AC302" s="214"/>
      <c r="AD302" s="214"/>
      <c r="AE302" s="214"/>
      <c r="AF302" s="214"/>
      <c r="AG302" s="214" t="s">
        <v>142</v>
      </c>
      <c r="AH302" s="214">
        <v>1</v>
      </c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ht="22.5" outlineLevel="1" x14ac:dyDescent="0.2">
      <c r="A303" s="250">
        <v>51</v>
      </c>
      <c r="B303" s="251" t="s">
        <v>320</v>
      </c>
      <c r="C303" s="269" t="s">
        <v>321</v>
      </c>
      <c r="D303" s="252" t="s">
        <v>271</v>
      </c>
      <c r="E303" s="253">
        <v>9.1999999999999993</v>
      </c>
      <c r="F303" s="254"/>
      <c r="G303" s="255">
        <f>ROUND(E303*F303,2)</f>
        <v>0</v>
      </c>
      <c r="H303" s="254"/>
      <c r="I303" s="255">
        <f>ROUND(E303*H303,2)</f>
        <v>0</v>
      </c>
      <c r="J303" s="254"/>
      <c r="K303" s="255">
        <f>ROUND(E303*J303,2)</f>
        <v>0</v>
      </c>
      <c r="L303" s="255">
        <v>15</v>
      </c>
      <c r="M303" s="255">
        <f>G303*(1+L303/100)</f>
        <v>0</v>
      </c>
      <c r="N303" s="255">
        <v>1E-4</v>
      </c>
      <c r="O303" s="255">
        <f>ROUND(E303*N303,2)</f>
        <v>0</v>
      </c>
      <c r="P303" s="255">
        <v>0</v>
      </c>
      <c r="Q303" s="255">
        <f>ROUND(E303*P303,2)</f>
        <v>0</v>
      </c>
      <c r="R303" s="255"/>
      <c r="S303" s="255" t="s">
        <v>204</v>
      </c>
      <c r="T303" s="256" t="s">
        <v>205</v>
      </c>
      <c r="U303" s="233">
        <v>0.12</v>
      </c>
      <c r="V303" s="233">
        <f>ROUND(E303*U303,2)</f>
        <v>1.1000000000000001</v>
      </c>
      <c r="W303" s="233"/>
      <c r="X303" s="233" t="s">
        <v>137</v>
      </c>
      <c r="Y303" s="214"/>
      <c r="Z303" s="214"/>
      <c r="AA303" s="214"/>
      <c r="AB303" s="214"/>
      <c r="AC303" s="214"/>
      <c r="AD303" s="214"/>
      <c r="AE303" s="214"/>
      <c r="AF303" s="214"/>
      <c r="AG303" s="214" t="s">
        <v>152</v>
      </c>
      <c r="AH303" s="214"/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">
      <c r="A304" s="231"/>
      <c r="B304" s="232"/>
      <c r="C304" s="271" t="s">
        <v>141</v>
      </c>
      <c r="D304" s="237"/>
      <c r="E304" s="238"/>
      <c r="F304" s="233"/>
      <c r="G304" s="233"/>
      <c r="H304" s="233"/>
      <c r="I304" s="233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  <c r="U304" s="233"/>
      <c r="V304" s="233"/>
      <c r="W304" s="233"/>
      <c r="X304" s="233"/>
      <c r="Y304" s="214"/>
      <c r="Z304" s="214"/>
      <c r="AA304" s="214"/>
      <c r="AB304" s="214"/>
      <c r="AC304" s="214"/>
      <c r="AD304" s="214"/>
      <c r="AE304" s="214"/>
      <c r="AF304" s="214"/>
      <c r="AG304" s="214" t="s">
        <v>142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 x14ac:dyDescent="0.2">
      <c r="A305" s="231"/>
      <c r="B305" s="232"/>
      <c r="C305" s="271" t="s">
        <v>308</v>
      </c>
      <c r="D305" s="237"/>
      <c r="E305" s="238"/>
      <c r="F305" s="233"/>
      <c r="G305" s="233"/>
      <c r="H305" s="233"/>
      <c r="I305" s="233"/>
      <c r="J305" s="233"/>
      <c r="K305" s="233"/>
      <c r="L305" s="233"/>
      <c r="M305" s="233"/>
      <c r="N305" s="233"/>
      <c r="O305" s="233"/>
      <c r="P305" s="233"/>
      <c r="Q305" s="233"/>
      <c r="R305" s="233"/>
      <c r="S305" s="233"/>
      <c r="T305" s="233"/>
      <c r="U305" s="233"/>
      <c r="V305" s="233"/>
      <c r="W305" s="233"/>
      <c r="X305" s="233"/>
      <c r="Y305" s="214"/>
      <c r="Z305" s="214"/>
      <c r="AA305" s="214"/>
      <c r="AB305" s="214"/>
      <c r="AC305" s="214"/>
      <c r="AD305" s="214"/>
      <c r="AE305" s="214"/>
      <c r="AF305" s="214"/>
      <c r="AG305" s="214" t="s">
        <v>142</v>
      </c>
      <c r="AH305" s="214">
        <v>0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">
      <c r="A306" s="231"/>
      <c r="B306" s="232"/>
      <c r="C306" s="271" t="s">
        <v>322</v>
      </c>
      <c r="D306" s="237"/>
      <c r="E306" s="238">
        <v>1.2</v>
      </c>
      <c r="F306" s="233"/>
      <c r="G306" s="233"/>
      <c r="H306" s="233"/>
      <c r="I306" s="233"/>
      <c r="J306" s="233"/>
      <c r="K306" s="233"/>
      <c r="L306" s="233"/>
      <c r="M306" s="233"/>
      <c r="N306" s="233"/>
      <c r="O306" s="233"/>
      <c r="P306" s="233"/>
      <c r="Q306" s="233"/>
      <c r="R306" s="233"/>
      <c r="S306" s="233"/>
      <c r="T306" s="233"/>
      <c r="U306" s="233"/>
      <c r="V306" s="233"/>
      <c r="W306" s="233"/>
      <c r="X306" s="233"/>
      <c r="Y306" s="214"/>
      <c r="Z306" s="214"/>
      <c r="AA306" s="214"/>
      <c r="AB306" s="214"/>
      <c r="AC306" s="214"/>
      <c r="AD306" s="214"/>
      <c r="AE306" s="214"/>
      <c r="AF306" s="214"/>
      <c r="AG306" s="214" t="s">
        <v>142</v>
      </c>
      <c r="AH306" s="214">
        <v>0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 x14ac:dyDescent="0.2">
      <c r="A307" s="231"/>
      <c r="B307" s="232"/>
      <c r="C307" s="271" t="s">
        <v>310</v>
      </c>
      <c r="D307" s="237"/>
      <c r="E307" s="238"/>
      <c r="F307" s="233"/>
      <c r="G307" s="233"/>
      <c r="H307" s="233"/>
      <c r="I307" s="233"/>
      <c r="J307" s="233"/>
      <c r="K307" s="233"/>
      <c r="L307" s="233"/>
      <c r="M307" s="233"/>
      <c r="N307" s="233"/>
      <c r="O307" s="233"/>
      <c r="P307" s="233"/>
      <c r="Q307" s="233"/>
      <c r="R307" s="233"/>
      <c r="S307" s="233"/>
      <c r="T307" s="233"/>
      <c r="U307" s="233"/>
      <c r="V307" s="233"/>
      <c r="W307" s="233"/>
      <c r="X307" s="233"/>
      <c r="Y307" s="214"/>
      <c r="Z307" s="214"/>
      <c r="AA307" s="214"/>
      <c r="AB307" s="214"/>
      <c r="AC307" s="214"/>
      <c r="AD307" s="214"/>
      <c r="AE307" s="214"/>
      <c r="AF307" s="214"/>
      <c r="AG307" s="214" t="s">
        <v>142</v>
      </c>
      <c r="AH307" s="214">
        <v>0</v>
      </c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1" x14ac:dyDescent="0.2">
      <c r="A308" s="231"/>
      <c r="B308" s="232"/>
      <c r="C308" s="271" t="s">
        <v>323</v>
      </c>
      <c r="D308" s="237"/>
      <c r="E308" s="238">
        <v>8</v>
      </c>
      <c r="F308" s="233"/>
      <c r="G308" s="233"/>
      <c r="H308" s="233"/>
      <c r="I308" s="233"/>
      <c r="J308" s="233"/>
      <c r="K308" s="233"/>
      <c r="L308" s="233"/>
      <c r="M308" s="233"/>
      <c r="N308" s="233"/>
      <c r="O308" s="233"/>
      <c r="P308" s="233"/>
      <c r="Q308" s="233"/>
      <c r="R308" s="233"/>
      <c r="S308" s="233"/>
      <c r="T308" s="233"/>
      <c r="U308" s="233"/>
      <c r="V308" s="233"/>
      <c r="W308" s="233"/>
      <c r="X308" s="233"/>
      <c r="Y308" s="214"/>
      <c r="Z308" s="214"/>
      <c r="AA308" s="214"/>
      <c r="AB308" s="214"/>
      <c r="AC308" s="214"/>
      <c r="AD308" s="214"/>
      <c r="AE308" s="214"/>
      <c r="AF308" s="214"/>
      <c r="AG308" s="214" t="s">
        <v>142</v>
      </c>
      <c r="AH308" s="214">
        <v>0</v>
      </c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 x14ac:dyDescent="0.2">
      <c r="A309" s="231"/>
      <c r="B309" s="232"/>
      <c r="C309" s="272" t="s">
        <v>148</v>
      </c>
      <c r="D309" s="239"/>
      <c r="E309" s="240">
        <v>9.1999999999999993</v>
      </c>
      <c r="F309" s="233"/>
      <c r="G309" s="233"/>
      <c r="H309" s="233"/>
      <c r="I309" s="233"/>
      <c r="J309" s="233"/>
      <c r="K309" s="233"/>
      <c r="L309" s="233"/>
      <c r="M309" s="233"/>
      <c r="N309" s="233"/>
      <c r="O309" s="233"/>
      <c r="P309" s="233"/>
      <c r="Q309" s="233"/>
      <c r="R309" s="233"/>
      <c r="S309" s="233"/>
      <c r="T309" s="233"/>
      <c r="U309" s="233"/>
      <c r="V309" s="233"/>
      <c r="W309" s="233"/>
      <c r="X309" s="233"/>
      <c r="Y309" s="214"/>
      <c r="Z309" s="214"/>
      <c r="AA309" s="214"/>
      <c r="AB309" s="214"/>
      <c r="AC309" s="214"/>
      <c r="AD309" s="214"/>
      <c r="AE309" s="214"/>
      <c r="AF309" s="214"/>
      <c r="AG309" s="214" t="s">
        <v>142</v>
      </c>
      <c r="AH309" s="214">
        <v>1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ht="22.5" outlineLevel="1" x14ac:dyDescent="0.2">
      <c r="A310" s="250">
        <v>52</v>
      </c>
      <c r="B310" s="251" t="s">
        <v>324</v>
      </c>
      <c r="C310" s="269" t="s">
        <v>325</v>
      </c>
      <c r="D310" s="252" t="s">
        <v>271</v>
      </c>
      <c r="E310" s="253">
        <v>4</v>
      </c>
      <c r="F310" s="254"/>
      <c r="G310" s="255">
        <f>ROUND(E310*F310,2)</f>
        <v>0</v>
      </c>
      <c r="H310" s="254"/>
      <c r="I310" s="255">
        <f>ROUND(E310*H310,2)</f>
        <v>0</v>
      </c>
      <c r="J310" s="254"/>
      <c r="K310" s="255">
        <f>ROUND(E310*J310,2)</f>
        <v>0</v>
      </c>
      <c r="L310" s="255">
        <v>15</v>
      </c>
      <c r="M310" s="255">
        <f>G310*(1+L310/100)</f>
        <v>0</v>
      </c>
      <c r="N310" s="255">
        <v>2.3000000000000001E-4</v>
      </c>
      <c r="O310" s="255">
        <f>ROUND(E310*N310,2)</f>
        <v>0</v>
      </c>
      <c r="P310" s="255">
        <v>0</v>
      </c>
      <c r="Q310" s="255">
        <f>ROUND(E310*P310,2)</f>
        <v>0</v>
      </c>
      <c r="R310" s="255"/>
      <c r="S310" s="255" t="s">
        <v>204</v>
      </c>
      <c r="T310" s="256" t="s">
        <v>205</v>
      </c>
      <c r="U310" s="233">
        <v>0.12</v>
      </c>
      <c r="V310" s="233">
        <f>ROUND(E310*U310,2)</f>
        <v>0.48</v>
      </c>
      <c r="W310" s="233"/>
      <c r="X310" s="233" t="s">
        <v>137</v>
      </c>
      <c r="Y310" s="214"/>
      <c r="Z310" s="214"/>
      <c r="AA310" s="214"/>
      <c r="AB310" s="214"/>
      <c r="AC310" s="214"/>
      <c r="AD310" s="214"/>
      <c r="AE310" s="214"/>
      <c r="AF310" s="214"/>
      <c r="AG310" s="214" t="s">
        <v>152</v>
      </c>
      <c r="AH310" s="214"/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 x14ac:dyDescent="0.2">
      <c r="A311" s="231"/>
      <c r="B311" s="232"/>
      <c r="C311" s="271" t="s">
        <v>141</v>
      </c>
      <c r="D311" s="237"/>
      <c r="E311" s="238"/>
      <c r="F311" s="233"/>
      <c r="G311" s="233"/>
      <c r="H311" s="233"/>
      <c r="I311" s="233"/>
      <c r="J311" s="233"/>
      <c r="K311" s="233"/>
      <c r="L311" s="233"/>
      <c r="M311" s="233"/>
      <c r="N311" s="233"/>
      <c r="O311" s="233"/>
      <c r="P311" s="233"/>
      <c r="Q311" s="233"/>
      <c r="R311" s="233"/>
      <c r="S311" s="233"/>
      <c r="T311" s="233"/>
      <c r="U311" s="233"/>
      <c r="V311" s="233"/>
      <c r="W311" s="233"/>
      <c r="X311" s="233"/>
      <c r="Y311" s="214"/>
      <c r="Z311" s="214"/>
      <c r="AA311" s="214"/>
      <c r="AB311" s="214"/>
      <c r="AC311" s="214"/>
      <c r="AD311" s="214"/>
      <c r="AE311" s="214"/>
      <c r="AF311" s="214"/>
      <c r="AG311" s="214" t="s">
        <v>142</v>
      </c>
      <c r="AH311" s="214">
        <v>0</v>
      </c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1" x14ac:dyDescent="0.2">
      <c r="A312" s="231"/>
      <c r="B312" s="232"/>
      <c r="C312" s="271" t="s">
        <v>308</v>
      </c>
      <c r="D312" s="237"/>
      <c r="E312" s="238"/>
      <c r="F312" s="233"/>
      <c r="G312" s="233"/>
      <c r="H312" s="233"/>
      <c r="I312" s="233"/>
      <c r="J312" s="233"/>
      <c r="K312" s="233"/>
      <c r="L312" s="233"/>
      <c r="M312" s="233"/>
      <c r="N312" s="233"/>
      <c r="O312" s="233"/>
      <c r="P312" s="233"/>
      <c r="Q312" s="233"/>
      <c r="R312" s="233"/>
      <c r="S312" s="233"/>
      <c r="T312" s="233"/>
      <c r="U312" s="233"/>
      <c r="V312" s="233"/>
      <c r="W312" s="233"/>
      <c r="X312" s="233"/>
      <c r="Y312" s="214"/>
      <c r="Z312" s="214"/>
      <c r="AA312" s="214"/>
      <c r="AB312" s="214"/>
      <c r="AC312" s="214"/>
      <c r="AD312" s="214"/>
      <c r="AE312" s="214"/>
      <c r="AF312" s="214"/>
      <c r="AG312" s="214" t="s">
        <v>142</v>
      </c>
      <c r="AH312" s="214">
        <v>0</v>
      </c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2">
      <c r="A313" s="231"/>
      <c r="B313" s="232"/>
      <c r="C313" s="271" t="s">
        <v>326</v>
      </c>
      <c r="D313" s="237"/>
      <c r="E313" s="238"/>
      <c r="F313" s="233"/>
      <c r="G313" s="233"/>
      <c r="H313" s="233"/>
      <c r="I313" s="233"/>
      <c r="J313" s="233"/>
      <c r="K313" s="233"/>
      <c r="L313" s="233"/>
      <c r="M313" s="233"/>
      <c r="N313" s="233"/>
      <c r="O313" s="233"/>
      <c r="P313" s="233"/>
      <c r="Q313" s="233"/>
      <c r="R313" s="233"/>
      <c r="S313" s="233"/>
      <c r="T313" s="233"/>
      <c r="U313" s="233"/>
      <c r="V313" s="233"/>
      <c r="W313" s="233"/>
      <c r="X313" s="233"/>
      <c r="Y313" s="214"/>
      <c r="Z313" s="214"/>
      <c r="AA313" s="214"/>
      <c r="AB313" s="214"/>
      <c r="AC313" s="214"/>
      <c r="AD313" s="214"/>
      <c r="AE313" s="214"/>
      <c r="AF313" s="214"/>
      <c r="AG313" s="214" t="s">
        <v>142</v>
      </c>
      <c r="AH313" s="214">
        <v>0</v>
      </c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">
      <c r="A314" s="231"/>
      <c r="B314" s="232"/>
      <c r="C314" s="271" t="s">
        <v>310</v>
      </c>
      <c r="D314" s="237"/>
      <c r="E314" s="238"/>
      <c r="F314" s="233"/>
      <c r="G314" s="233"/>
      <c r="H314" s="233"/>
      <c r="I314" s="233"/>
      <c r="J314" s="233"/>
      <c r="K314" s="233"/>
      <c r="L314" s="233"/>
      <c r="M314" s="233"/>
      <c r="N314" s="233"/>
      <c r="O314" s="233"/>
      <c r="P314" s="233"/>
      <c r="Q314" s="233"/>
      <c r="R314" s="233"/>
      <c r="S314" s="233"/>
      <c r="T314" s="233"/>
      <c r="U314" s="233"/>
      <c r="V314" s="233"/>
      <c r="W314" s="233"/>
      <c r="X314" s="233"/>
      <c r="Y314" s="214"/>
      <c r="Z314" s="214"/>
      <c r="AA314" s="214"/>
      <c r="AB314" s="214"/>
      <c r="AC314" s="214"/>
      <c r="AD314" s="214"/>
      <c r="AE314" s="214"/>
      <c r="AF314" s="214"/>
      <c r="AG314" s="214" t="s">
        <v>142</v>
      </c>
      <c r="AH314" s="214">
        <v>0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">
      <c r="A315" s="231"/>
      <c r="B315" s="232"/>
      <c r="C315" s="271" t="s">
        <v>327</v>
      </c>
      <c r="D315" s="237"/>
      <c r="E315" s="238">
        <v>4</v>
      </c>
      <c r="F315" s="233"/>
      <c r="G315" s="233"/>
      <c r="H315" s="233"/>
      <c r="I315" s="233"/>
      <c r="J315" s="233"/>
      <c r="K315" s="233"/>
      <c r="L315" s="233"/>
      <c r="M315" s="233"/>
      <c r="N315" s="233"/>
      <c r="O315" s="233"/>
      <c r="P315" s="233"/>
      <c r="Q315" s="233"/>
      <c r="R315" s="233"/>
      <c r="S315" s="233"/>
      <c r="T315" s="233"/>
      <c r="U315" s="233"/>
      <c r="V315" s="233"/>
      <c r="W315" s="233"/>
      <c r="X315" s="233"/>
      <c r="Y315" s="214"/>
      <c r="Z315" s="214"/>
      <c r="AA315" s="214"/>
      <c r="AB315" s="214"/>
      <c r="AC315" s="214"/>
      <c r="AD315" s="214"/>
      <c r="AE315" s="214"/>
      <c r="AF315" s="214"/>
      <c r="AG315" s="214" t="s">
        <v>142</v>
      </c>
      <c r="AH315" s="214">
        <v>0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2">
      <c r="A316" s="231"/>
      <c r="B316" s="232"/>
      <c r="C316" s="272" t="s">
        <v>148</v>
      </c>
      <c r="D316" s="239"/>
      <c r="E316" s="240">
        <v>4</v>
      </c>
      <c r="F316" s="233"/>
      <c r="G316" s="233"/>
      <c r="H316" s="233"/>
      <c r="I316" s="233"/>
      <c r="J316" s="233"/>
      <c r="K316" s="233"/>
      <c r="L316" s="233"/>
      <c r="M316" s="233"/>
      <c r="N316" s="233"/>
      <c r="O316" s="233"/>
      <c r="P316" s="233"/>
      <c r="Q316" s="233"/>
      <c r="R316" s="233"/>
      <c r="S316" s="233"/>
      <c r="T316" s="233"/>
      <c r="U316" s="233"/>
      <c r="V316" s="233"/>
      <c r="W316" s="233"/>
      <c r="X316" s="233"/>
      <c r="Y316" s="214"/>
      <c r="Z316" s="214"/>
      <c r="AA316" s="214"/>
      <c r="AB316" s="214"/>
      <c r="AC316" s="214"/>
      <c r="AD316" s="214"/>
      <c r="AE316" s="214"/>
      <c r="AF316" s="214"/>
      <c r="AG316" s="214" t="s">
        <v>142</v>
      </c>
      <c r="AH316" s="214">
        <v>1</v>
      </c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 x14ac:dyDescent="0.2">
      <c r="A317" s="260">
        <v>53</v>
      </c>
      <c r="B317" s="261" t="s">
        <v>328</v>
      </c>
      <c r="C317" s="274" t="s">
        <v>329</v>
      </c>
      <c r="D317" s="262" t="s">
        <v>198</v>
      </c>
      <c r="E317" s="263">
        <v>0.19489000000000001</v>
      </c>
      <c r="F317" s="264"/>
      <c r="G317" s="265">
        <f>ROUND(E317*F317,2)</f>
        <v>0</v>
      </c>
      <c r="H317" s="264"/>
      <c r="I317" s="265">
        <f>ROUND(E317*H317,2)</f>
        <v>0</v>
      </c>
      <c r="J317" s="264"/>
      <c r="K317" s="265">
        <f>ROUND(E317*J317,2)</f>
        <v>0</v>
      </c>
      <c r="L317" s="265">
        <v>15</v>
      </c>
      <c r="M317" s="265">
        <f>G317*(1+L317/100)</f>
        <v>0</v>
      </c>
      <c r="N317" s="265">
        <v>0</v>
      </c>
      <c r="O317" s="265">
        <f>ROUND(E317*N317,2)</f>
        <v>0</v>
      </c>
      <c r="P317" s="265">
        <v>0</v>
      </c>
      <c r="Q317" s="265">
        <f>ROUND(E317*P317,2)</f>
        <v>0</v>
      </c>
      <c r="R317" s="265"/>
      <c r="S317" s="265" t="s">
        <v>136</v>
      </c>
      <c r="T317" s="266" t="s">
        <v>136</v>
      </c>
      <c r="U317" s="233">
        <v>1.3859999999999999</v>
      </c>
      <c r="V317" s="233">
        <f>ROUND(E317*U317,2)</f>
        <v>0.27</v>
      </c>
      <c r="W317" s="233"/>
      <c r="X317" s="233" t="s">
        <v>199</v>
      </c>
      <c r="Y317" s="214"/>
      <c r="Z317" s="214"/>
      <c r="AA317" s="214"/>
      <c r="AB317" s="214"/>
      <c r="AC317" s="214"/>
      <c r="AD317" s="214"/>
      <c r="AE317" s="214"/>
      <c r="AF317" s="214"/>
      <c r="AG317" s="214" t="s">
        <v>200</v>
      </c>
      <c r="AH317" s="214"/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x14ac:dyDescent="0.2">
      <c r="A318" s="244" t="s">
        <v>131</v>
      </c>
      <c r="B318" s="245" t="s">
        <v>95</v>
      </c>
      <c r="C318" s="268" t="s">
        <v>96</v>
      </c>
      <c r="D318" s="246"/>
      <c r="E318" s="247"/>
      <c r="F318" s="248"/>
      <c r="G318" s="248">
        <f>SUMIF(AG319:AG337,"&lt;&gt;NOR",G319:G337)</f>
        <v>0</v>
      </c>
      <c r="H318" s="248"/>
      <c r="I318" s="248">
        <f>SUM(I319:I337)</f>
        <v>0</v>
      </c>
      <c r="J318" s="248"/>
      <c r="K318" s="248">
        <f>SUM(K319:K337)</f>
        <v>0</v>
      </c>
      <c r="L318" s="248"/>
      <c r="M318" s="248">
        <f>SUM(M319:M337)</f>
        <v>0</v>
      </c>
      <c r="N318" s="248"/>
      <c r="O318" s="248">
        <f>SUM(O319:O337)</f>
        <v>0</v>
      </c>
      <c r="P318" s="248"/>
      <c r="Q318" s="248">
        <f>SUM(Q319:Q337)</f>
        <v>0</v>
      </c>
      <c r="R318" s="248"/>
      <c r="S318" s="248"/>
      <c r="T318" s="249"/>
      <c r="U318" s="243"/>
      <c r="V318" s="243">
        <f>SUM(V319:V337)</f>
        <v>4.9399999999999995</v>
      </c>
      <c r="W318" s="243"/>
      <c r="X318" s="243"/>
      <c r="AG318" t="s">
        <v>132</v>
      </c>
    </row>
    <row r="319" spans="1:60" outlineLevel="1" x14ac:dyDescent="0.2">
      <c r="A319" s="250">
        <v>54</v>
      </c>
      <c r="B319" s="251" t="s">
        <v>330</v>
      </c>
      <c r="C319" s="269" t="s">
        <v>331</v>
      </c>
      <c r="D319" s="252" t="s">
        <v>135</v>
      </c>
      <c r="E319" s="253">
        <v>4.9874999999999998</v>
      </c>
      <c r="F319" s="254"/>
      <c r="G319" s="255">
        <f>ROUND(E319*F319,2)</f>
        <v>0</v>
      </c>
      <c r="H319" s="254"/>
      <c r="I319" s="255">
        <f>ROUND(E319*H319,2)</f>
        <v>0</v>
      </c>
      <c r="J319" s="254"/>
      <c r="K319" s="255">
        <f>ROUND(E319*J319,2)</f>
        <v>0</v>
      </c>
      <c r="L319" s="255">
        <v>15</v>
      </c>
      <c r="M319" s="255">
        <f>G319*(1+L319/100)</f>
        <v>0</v>
      </c>
      <c r="N319" s="255">
        <v>3.1E-4</v>
      </c>
      <c r="O319" s="255">
        <f>ROUND(E319*N319,2)</f>
        <v>0</v>
      </c>
      <c r="P319" s="255">
        <v>0</v>
      </c>
      <c r="Q319" s="255">
        <f>ROUND(E319*P319,2)</f>
        <v>0</v>
      </c>
      <c r="R319" s="255"/>
      <c r="S319" s="255" t="s">
        <v>136</v>
      </c>
      <c r="T319" s="256" t="s">
        <v>136</v>
      </c>
      <c r="U319" s="233">
        <v>0.40300000000000002</v>
      </c>
      <c r="V319" s="233">
        <f>ROUND(E319*U319,2)</f>
        <v>2.0099999999999998</v>
      </c>
      <c r="W319" s="233"/>
      <c r="X319" s="233" t="s">
        <v>137</v>
      </c>
      <c r="Y319" s="214"/>
      <c r="Z319" s="214"/>
      <c r="AA319" s="214"/>
      <c r="AB319" s="214"/>
      <c r="AC319" s="214"/>
      <c r="AD319" s="214"/>
      <c r="AE319" s="214"/>
      <c r="AF319" s="214"/>
      <c r="AG319" s="214" t="s">
        <v>152</v>
      </c>
      <c r="AH319" s="214"/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">
      <c r="A320" s="231"/>
      <c r="B320" s="232"/>
      <c r="C320" s="270" t="s">
        <v>332</v>
      </c>
      <c r="D320" s="258"/>
      <c r="E320" s="258"/>
      <c r="F320" s="258"/>
      <c r="G320" s="258"/>
      <c r="H320" s="233"/>
      <c r="I320" s="233"/>
      <c r="J320" s="233"/>
      <c r="K320" s="233"/>
      <c r="L320" s="233"/>
      <c r="M320" s="233"/>
      <c r="N320" s="233"/>
      <c r="O320" s="233"/>
      <c r="P320" s="233"/>
      <c r="Q320" s="233"/>
      <c r="R320" s="233"/>
      <c r="S320" s="233"/>
      <c r="T320" s="233"/>
      <c r="U320" s="233"/>
      <c r="V320" s="233"/>
      <c r="W320" s="233"/>
      <c r="X320" s="233"/>
      <c r="Y320" s="214"/>
      <c r="Z320" s="214"/>
      <c r="AA320" s="214"/>
      <c r="AB320" s="214"/>
      <c r="AC320" s="214"/>
      <c r="AD320" s="214"/>
      <c r="AE320" s="214"/>
      <c r="AF320" s="214"/>
      <c r="AG320" s="214" t="s">
        <v>140</v>
      </c>
      <c r="AH320" s="214"/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">
      <c r="A321" s="231"/>
      <c r="B321" s="232"/>
      <c r="C321" s="271" t="s">
        <v>193</v>
      </c>
      <c r="D321" s="237"/>
      <c r="E321" s="238"/>
      <c r="F321" s="233"/>
      <c r="G321" s="233"/>
      <c r="H321" s="233"/>
      <c r="I321" s="233"/>
      <c r="J321" s="233"/>
      <c r="K321" s="233"/>
      <c r="L321" s="233"/>
      <c r="M321" s="233"/>
      <c r="N321" s="233"/>
      <c r="O321" s="233"/>
      <c r="P321" s="233"/>
      <c r="Q321" s="233"/>
      <c r="R321" s="233"/>
      <c r="S321" s="233"/>
      <c r="T321" s="233"/>
      <c r="U321" s="233"/>
      <c r="V321" s="233"/>
      <c r="W321" s="233"/>
      <c r="X321" s="233"/>
      <c r="Y321" s="214"/>
      <c r="Z321" s="214"/>
      <c r="AA321" s="214"/>
      <c r="AB321" s="214"/>
      <c r="AC321" s="214"/>
      <c r="AD321" s="214"/>
      <c r="AE321" s="214"/>
      <c r="AF321" s="214"/>
      <c r="AG321" s="214" t="s">
        <v>142</v>
      </c>
      <c r="AH321" s="214">
        <v>0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">
      <c r="A322" s="231"/>
      <c r="B322" s="232"/>
      <c r="C322" s="271" t="s">
        <v>333</v>
      </c>
      <c r="D322" s="237"/>
      <c r="E322" s="238">
        <v>2.0924999999999998</v>
      </c>
      <c r="F322" s="233"/>
      <c r="G322" s="233"/>
      <c r="H322" s="233"/>
      <c r="I322" s="233"/>
      <c r="J322" s="233"/>
      <c r="K322" s="233"/>
      <c r="L322" s="233"/>
      <c r="M322" s="233"/>
      <c r="N322" s="233"/>
      <c r="O322" s="233"/>
      <c r="P322" s="233"/>
      <c r="Q322" s="233"/>
      <c r="R322" s="233"/>
      <c r="S322" s="233"/>
      <c r="T322" s="233"/>
      <c r="U322" s="233"/>
      <c r="V322" s="233"/>
      <c r="W322" s="233"/>
      <c r="X322" s="233"/>
      <c r="Y322" s="214"/>
      <c r="Z322" s="214"/>
      <c r="AA322" s="214"/>
      <c r="AB322" s="214"/>
      <c r="AC322" s="214"/>
      <c r="AD322" s="214"/>
      <c r="AE322" s="214"/>
      <c r="AF322" s="214"/>
      <c r="AG322" s="214" t="s">
        <v>142</v>
      </c>
      <c r="AH322" s="214">
        <v>0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 x14ac:dyDescent="0.2">
      <c r="A323" s="231"/>
      <c r="B323" s="232"/>
      <c r="C323" s="271" t="s">
        <v>334</v>
      </c>
      <c r="D323" s="237"/>
      <c r="E323" s="238">
        <v>2.16</v>
      </c>
      <c r="F323" s="233"/>
      <c r="G323" s="233"/>
      <c r="H323" s="233"/>
      <c r="I323" s="233"/>
      <c r="J323" s="233"/>
      <c r="K323" s="233"/>
      <c r="L323" s="233"/>
      <c r="M323" s="233"/>
      <c r="N323" s="233"/>
      <c r="O323" s="233"/>
      <c r="P323" s="233"/>
      <c r="Q323" s="233"/>
      <c r="R323" s="233"/>
      <c r="S323" s="233"/>
      <c r="T323" s="233"/>
      <c r="U323" s="233"/>
      <c r="V323" s="233"/>
      <c r="W323" s="233"/>
      <c r="X323" s="233"/>
      <c r="Y323" s="214"/>
      <c r="Z323" s="214"/>
      <c r="AA323" s="214"/>
      <c r="AB323" s="214"/>
      <c r="AC323" s="214"/>
      <c r="AD323" s="214"/>
      <c r="AE323" s="214"/>
      <c r="AF323" s="214"/>
      <c r="AG323" s="214" t="s">
        <v>142</v>
      </c>
      <c r="AH323" s="214">
        <v>0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 x14ac:dyDescent="0.2">
      <c r="A324" s="231"/>
      <c r="B324" s="232"/>
      <c r="C324" s="271" t="s">
        <v>335</v>
      </c>
      <c r="D324" s="237"/>
      <c r="E324" s="238">
        <v>0.73499999999999999</v>
      </c>
      <c r="F324" s="233"/>
      <c r="G324" s="233"/>
      <c r="H324" s="233"/>
      <c r="I324" s="233"/>
      <c r="J324" s="233"/>
      <c r="K324" s="233"/>
      <c r="L324" s="233"/>
      <c r="M324" s="233"/>
      <c r="N324" s="233"/>
      <c r="O324" s="233"/>
      <c r="P324" s="233"/>
      <c r="Q324" s="233"/>
      <c r="R324" s="233"/>
      <c r="S324" s="233"/>
      <c r="T324" s="233"/>
      <c r="U324" s="233"/>
      <c r="V324" s="233"/>
      <c r="W324" s="233"/>
      <c r="X324" s="233"/>
      <c r="Y324" s="214"/>
      <c r="Z324" s="214"/>
      <c r="AA324" s="214"/>
      <c r="AB324" s="214"/>
      <c r="AC324" s="214"/>
      <c r="AD324" s="214"/>
      <c r="AE324" s="214"/>
      <c r="AF324" s="214"/>
      <c r="AG324" s="214" t="s">
        <v>142</v>
      </c>
      <c r="AH324" s="214">
        <v>0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 x14ac:dyDescent="0.2">
      <c r="A325" s="231"/>
      <c r="B325" s="232"/>
      <c r="C325" s="272" t="s">
        <v>148</v>
      </c>
      <c r="D325" s="239"/>
      <c r="E325" s="240">
        <v>4.9874999999999998</v>
      </c>
      <c r="F325" s="233"/>
      <c r="G325" s="233"/>
      <c r="H325" s="233"/>
      <c r="I325" s="233"/>
      <c r="J325" s="233"/>
      <c r="K325" s="233"/>
      <c r="L325" s="233"/>
      <c r="M325" s="233"/>
      <c r="N325" s="233"/>
      <c r="O325" s="233"/>
      <c r="P325" s="233"/>
      <c r="Q325" s="233"/>
      <c r="R325" s="233"/>
      <c r="S325" s="233"/>
      <c r="T325" s="233"/>
      <c r="U325" s="233"/>
      <c r="V325" s="233"/>
      <c r="W325" s="233"/>
      <c r="X325" s="233"/>
      <c r="Y325" s="214"/>
      <c r="Z325" s="214"/>
      <c r="AA325" s="214"/>
      <c r="AB325" s="214"/>
      <c r="AC325" s="214"/>
      <c r="AD325" s="214"/>
      <c r="AE325" s="214"/>
      <c r="AF325" s="214"/>
      <c r="AG325" s="214" t="s">
        <v>142</v>
      </c>
      <c r="AH325" s="214">
        <v>1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 x14ac:dyDescent="0.2">
      <c r="A326" s="250">
        <v>55</v>
      </c>
      <c r="B326" s="251" t="s">
        <v>336</v>
      </c>
      <c r="C326" s="269" t="s">
        <v>337</v>
      </c>
      <c r="D326" s="252" t="s">
        <v>135</v>
      </c>
      <c r="E326" s="253">
        <v>3.8</v>
      </c>
      <c r="F326" s="254"/>
      <c r="G326" s="255">
        <f>ROUND(E326*F326,2)</f>
        <v>0</v>
      </c>
      <c r="H326" s="254"/>
      <c r="I326" s="255">
        <f>ROUND(E326*H326,2)</f>
        <v>0</v>
      </c>
      <c r="J326" s="254"/>
      <c r="K326" s="255">
        <f>ROUND(E326*J326,2)</f>
        <v>0</v>
      </c>
      <c r="L326" s="255">
        <v>15</v>
      </c>
      <c r="M326" s="255">
        <f>G326*(1+L326/100)</f>
        <v>0</v>
      </c>
      <c r="N326" s="255">
        <v>1.0000000000000001E-5</v>
      </c>
      <c r="O326" s="255">
        <f>ROUND(E326*N326,2)</f>
        <v>0</v>
      </c>
      <c r="P326" s="255">
        <v>0</v>
      </c>
      <c r="Q326" s="255">
        <f>ROUND(E326*P326,2)</f>
        <v>0</v>
      </c>
      <c r="R326" s="255"/>
      <c r="S326" s="255" t="s">
        <v>136</v>
      </c>
      <c r="T326" s="256" t="s">
        <v>136</v>
      </c>
      <c r="U326" s="233">
        <v>0.107</v>
      </c>
      <c r="V326" s="233">
        <f>ROUND(E326*U326,2)</f>
        <v>0.41</v>
      </c>
      <c r="W326" s="233"/>
      <c r="X326" s="233" t="s">
        <v>137</v>
      </c>
      <c r="Y326" s="214"/>
      <c r="Z326" s="214"/>
      <c r="AA326" s="214"/>
      <c r="AB326" s="214"/>
      <c r="AC326" s="214"/>
      <c r="AD326" s="214"/>
      <c r="AE326" s="214"/>
      <c r="AF326" s="214"/>
      <c r="AG326" s="214" t="s">
        <v>152</v>
      </c>
      <c r="AH326" s="214"/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 x14ac:dyDescent="0.2">
      <c r="A327" s="231"/>
      <c r="B327" s="232"/>
      <c r="C327" s="270" t="s">
        <v>338</v>
      </c>
      <c r="D327" s="258"/>
      <c r="E327" s="258"/>
      <c r="F327" s="258"/>
      <c r="G327" s="258"/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  <c r="X327" s="233"/>
      <c r="Y327" s="214"/>
      <c r="Z327" s="214"/>
      <c r="AA327" s="214"/>
      <c r="AB327" s="214"/>
      <c r="AC327" s="214"/>
      <c r="AD327" s="214"/>
      <c r="AE327" s="214"/>
      <c r="AF327" s="214"/>
      <c r="AG327" s="214" t="s">
        <v>140</v>
      </c>
      <c r="AH327" s="214"/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1" x14ac:dyDescent="0.2">
      <c r="A328" s="231"/>
      <c r="B328" s="232"/>
      <c r="C328" s="271" t="s">
        <v>193</v>
      </c>
      <c r="D328" s="237"/>
      <c r="E328" s="238"/>
      <c r="F328" s="233"/>
      <c r="G328" s="233"/>
      <c r="H328" s="233"/>
      <c r="I328" s="233"/>
      <c r="J328" s="233"/>
      <c r="K328" s="233"/>
      <c r="L328" s="233"/>
      <c r="M328" s="233"/>
      <c r="N328" s="233"/>
      <c r="O328" s="233"/>
      <c r="P328" s="233"/>
      <c r="Q328" s="233"/>
      <c r="R328" s="233"/>
      <c r="S328" s="233"/>
      <c r="T328" s="233"/>
      <c r="U328" s="233"/>
      <c r="V328" s="233"/>
      <c r="W328" s="233"/>
      <c r="X328" s="233"/>
      <c r="Y328" s="214"/>
      <c r="Z328" s="214"/>
      <c r="AA328" s="214"/>
      <c r="AB328" s="214"/>
      <c r="AC328" s="214"/>
      <c r="AD328" s="214"/>
      <c r="AE328" s="214"/>
      <c r="AF328" s="214"/>
      <c r="AG328" s="214" t="s">
        <v>142</v>
      </c>
      <c r="AH328" s="214">
        <v>0</v>
      </c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">
      <c r="A329" s="231"/>
      <c r="B329" s="232"/>
      <c r="C329" s="271" t="s">
        <v>339</v>
      </c>
      <c r="D329" s="237"/>
      <c r="E329" s="238"/>
      <c r="F329" s="233"/>
      <c r="G329" s="233"/>
      <c r="H329" s="233"/>
      <c r="I329" s="233"/>
      <c r="J329" s="233"/>
      <c r="K329" s="233"/>
      <c r="L329" s="233"/>
      <c r="M329" s="233"/>
      <c r="N329" s="233"/>
      <c r="O329" s="233"/>
      <c r="P329" s="233"/>
      <c r="Q329" s="233"/>
      <c r="R329" s="233"/>
      <c r="S329" s="233"/>
      <c r="T329" s="233"/>
      <c r="U329" s="233"/>
      <c r="V329" s="233"/>
      <c r="W329" s="233"/>
      <c r="X329" s="233"/>
      <c r="Y329" s="214"/>
      <c r="Z329" s="214"/>
      <c r="AA329" s="214"/>
      <c r="AB329" s="214"/>
      <c r="AC329" s="214"/>
      <c r="AD329" s="214"/>
      <c r="AE329" s="214"/>
      <c r="AF329" s="214"/>
      <c r="AG329" s="214" t="s">
        <v>142</v>
      </c>
      <c r="AH329" s="214">
        <v>0</v>
      </c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">
      <c r="A330" s="231"/>
      <c r="B330" s="232"/>
      <c r="C330" s="271" t="s">
        <v>340</v>
      </c>
      <c r="D330" s="237"/>
      <c r="E330" s="238">
        <v>3.8</v>
      </c>
      <c r="F330" s="233"/>
      <c r="G330" s="233"/>
      <c r="H330" s="233"/>
      <c r="I330" s="233"/>
      <c r="J330" s="233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  <c r="U330" s="233"/>
      <c r="V330" s="233"/>
      <c r="W330" s="233"/>
      <c r="X330" s="233"/>
      <c r="Y330" s="214"/>
      <c r="Z330" s="214"/>
      <c r="AA330" s="214"/>
      <c r="AB330" s="214"/>
      <c r="AC330" s="214"/>
      <c r="AD330" s="214"/>
      <c r="AE330" s="214"/>
      <c r="AF330" s="214"/>
      <c r="AG330" s="214" t="s">
        <v>142</v>
      </c>
      <c r="AH330" s="214">
        <v>0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">
      <c r="A331" s="231"/>
      <c r="B331" s="232"/>
      <c r="C331" s="272" t="s">
        <v>148</v>
      </c>
      <c r="D331" s="239"/>
      <c r="E331" s="240">
        <v>3.8</v>
      </c>
      <c r="F331" s="233"/>
      <c r="G331" s="233"/>
      <c r="H331" s="233"/>
      <c r="I331" s="233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  <c r="W331" s="233"/>
      <c r="X331" s="233"/>
      <c r="Y331" s="214"/>
      <c r="Z331" s="214"/>
      <c r="AA331" s="214"/>
      <c r="AB331" s="214"/>
      <c r="AC331" s="214"/>
      <c r="AD331" s="214"/>
      <c r="AE331" s="214"/>
      <c r="AF331" s="214"/>
      <c r="AG331" s="214" t="s">
        <v>142</v>
      </c>
      <c r="AH331" s="214">
        <v>1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">
      <c r="A332" s="250">
        <v>56</v>
      </c>
      <c r="B332" s="251" t="s">
        <v>341</v>
      </c>
      <c r="C332" s="269" t="s">
        <v>342</v>
      </c>
      <c r="D332" s="252" t="s">
        <v>135</v>
      </c>
      <c r="E332" s="253">
        <v>3.8</v>
      </c>
      <c r="F332" s="254"/>
      <c r="G332" s="255">
        <f>ROUND(E332*F332,2)</f>
        <v>0</v>
      </c>
      <c r="H332" s="254"/>
      <c r="I332" s="255">
        <f>ROUND(E332*H332,2)</f>
        <v>0</v>
      </c>
      <c r="J332" s="254"/>
      <c r="K332" s="255">
        <f>ROUND(E332*J332,2)</f>
        <v>0</v>
      </c>
      <c r="L332" s="255">
        <v>15</v>
      </c>
      <c r="M332" s="255">
        <f>G332*(1+L332/100)</f>
        <v>0</v>
      </c>
      <c r="N332" s="255">
        <v>4.6999999999999999E-4</v>
      </c>
      <c r="O332" s="255">
        <f>ROUND(E332*N332,2)</f>
        <v>0</v>
      </c>
      <c r="P332" s="255">
        <v>0</v>
      </c>
      <c r="Q332" s="255">
        <f>ROUND(E332*P332,2)</f>
        <v>0</v>
      </c>
      <c r="R332" s="255"/>
      <c r="S332" s="255" t="s">
        <v>136</v>
      </c>
      <c r="T332" s="256" t="s">
        <v>136</v>
      </c>
      <c r="U332" s="233">
        <v>0.66300000000000003</v>
      </c>
      <c r="V332" s="233">
        <f>ROUND(E332*U332,2)</f>
        <v>2.52</v>
      </c>
      <c r="W332" s="233"/>
      <c r="X332" s="233" t="s">
        <v>137</v>
      </c>
      <c r="Y332" s="214"/>
      <c r="Z332" s="214"/>
      <c r="AA332" s="214"/>
      <c r="AB332" s="214"/>
      <c r="AC332" s="214"/>
      <c r="AD332" s="214"/>
      <c r="AE332" s="214"/>
      <c r="AF332" s="214"/>
      <c r="AG332" s="214" t="s">
        <v>152</v>
      </c>
      <c r="AH332" s="214"/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 x14ac:dyDescent="0.2">
      <c r="A333" s="231"/>
      <c r="B333" s="232"/>
      <c r="C333" s="270" t="s">
        <v>338</v>
      </c>
      <c r="D333" s="258"/>
      <c r="E333" s="258"/>
      <c r="F333" s="258"/>
      <c r="G333" s="258"/>
      <c r="H333" s="233"/>
      <c r="I333" s="233"/>
      <c r="J333" s="233"/>
      <c r="K333" s="233"/>
      <c r="L333" s="233"/>
      <c r="M333" s="233"/>
      <c r="N333" s="233"/>
      <c r="O333" s="233"/>
      <c r="P333" s="233"/>
      <c r="Q333" s="233"/>
      <c r="R333" s="233"/>
      <c r="S333" s="233"/>
      <c r="T333" s="233"/>
      <c r="U333" s="233"/>
      <c r="V333" s="233"/>
      <c r="W333" s="233"/>
      <c r="X333" s="233"/>
      <c r="Y333" s="214"/>
      <c r="Z333" s="214"/>
      <c r="AA333" s="214"/>
      <c r="AB333" s="214"/>
      <c r="AC333" s="214"/>
      <c r="AD333" s="214"/>
      <c r="AE333" s="214"/>
      <c r="AF333" s="214"/>
      <c r="AG333" s="214" t="s">
        <v>140</v>
      </c>
      <c r="AH333" s="214"/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2">
      <c r="A334" s="231"/>
      <c r="B334" s="232"/>
      <c r="C334" s="271" t="s">
        <v>193</v>
      </c>
      <c r="D334" s="237"/>
      <c r="E334" s="238"/>
      <c r="F334" s="233"/>
      <c r="G334" s="233"/>
      <c r="H334" s="233"/>
      <c r="I334" s="233"/>
      <c r="J334" s="233"/>
      <c r="K334" s="233"/>
      <c r="L334" s="233"/>
      <c r="M334" s="233"/>
      <c r="N334" s="233"/>
      <c r="O334" s="233"/>
      <c r="P334" s="233"/>
      <c r="Q334" s="233"/>
      <c r="R334" s="233"/>
      <c r="S334" s="233"/>
      <c r="T334" s="233"/>
      <c r="U334" s="233"/>
      <c r="V334" s="233"/>
      <c r="W334" s="233"/>
      <c r="X334" s="233"/>
      <c r="Y334" s="214"/>
      <c r="Z334" s="214"/>
      <c r="AA334" s="214"/>
      <c r="AB334" s="214"/>
      <c r="AC334" s="214"/>
      <c r="AD334" s="214"/>
      <c r="AE334" s="214"/>
      <c r="AF334" s="214"/>
      <c r="AG334" s="214" t="s">
        <v>142</v>
      </c>
      <c r="AH334" s="214">
        <v>0</v>
      </c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2">
      <c r="A335" s="231"/>
      <c r="B335" s="232"/>
      <c r="C335" s="271" t="s">
        <v>339</v>
      </c>
      <c r="D335" s="237"/>
      <c r="E335" s="238"/>
      <c r="F335" s="233"/>
      <c r="G335" s="233"/>
      <c r="H335" s="233"/>
      <c r="I335" s="233"/>
      <c r="J335" s="233"/>
      <c r="K335" s="233"/>
      <c r="L335" s="233"/>
      <c r="M335" s="233"/>
      <c r="N335" s="233"/>
      <c r="O335" s="233"/>
      <c r="P335" s="233"/>
      <c r="Q335" s="233"/>
      <c r="R335" s="233"/>
      <c r="S335" s="233"/>
      <c r="T335" s="233"/>
      <c r="U335" s="233"/>
      <c r="V335" s="233"/>
      <c r="W335" s="233"/>
      <c r="X335" s="233"/>
      <c r="Y335" s="214"/>
      <c r="Z335" s="214"/>
      <c r="AA335" s="214"/>
      <c r="AB335" s="214"/>
      <c r="AC335" s="214"/>
      <c r="AD335" s="214"/>
      <c r="AE335" s="214"/>
      <c r="AF335" s="214"/>
      <c r="AG335" s="214" t="s">
        <v>142</v>
      </c>
      <c r="AH335" s="214">
        <v>0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 x14ac:dyDescent="0.2">
      <c r="A336" s="231"/>
      <c r="B336" s="232"/>
      <c r="C336" s="271" t="s">
        <v>340</v>
      </c>
      <c r="D336" s="237"/>
      <c r="E336" s="238">
        <v>3.8</v>
      </c>
      <c r="F336" s="233"/>
      <c r="G336" s="233"/>
      <c r="H336" s="233"/>
      <c r="I336" s="233"/>
      <c r="J336" s="233"/>
      <c r="K336" s="233"/>
      <c r="L336" s="233"/>
      <c r="M336" s="233"/>
      <c r="N336" s="233"/>
      <c r="O336" s="233"/>
      <c r="P336" s="233"/>
      <c r="Q336" s="233"/>
      <c r="R336" s="233"/>
      <c r="S336" s="233"/>
      <c r="T336" s="233"/>
      <c r="U336" s="233"/>
      <c r="V336" s="233"/>
      <c r="W336" s="233"/>
      <c r="X336" s="233"/>
      <c r="Y336" s="214"/>
      <c r="Z336" s="214"/>
      <c r="AA336" s="214"/>
      <c r="AB336" s="214"/>
      <c r="AC336" s="214"/>
      <c r="AD336" s="214"/>
      <c r="AE336" s="214"/>
      <c r="AF336" s="214"/>
      <c r="AG336" s="214" t="s">
        <v>142</v>
      </c>
      <c r="AH336" s="214">
        <v>0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 x14ac:dyDescent="0.2">
      <c r="A337" s="231"/>
      <c r="B337" s="232"/>
      <c r="C337" s="272" t="s">
        <v>148</v>
      </c>
      <c r="D337" s="239"/>
      <c r="E337" s="240">
        <v>3.8</v>
      </c>
      <c r="F337" s="233"/>
      <c r="G337" s="233"/>
      <c r="H337" s="233"/>
      <c r="I337" s="233"/>
      <c r="J337" s="233"/>
      <c r="K337" s="233"/>
      <c r="L337" s="233"/>
      <c r="M337" s="233"/>
      <c r="N337" s="233"/>
      <c r="O337" s="233"/>
      <c r="P337" s="233"/>
      <c r="Q337" s="233"/>
      <c r="R337" s="233"/>
      <c r="S337" s="233"/>
      <c r="T337" s="233"/>
      <c r="U337" s="233"/>
      <c r="V337" s="233"/>
      <c r="W337" s="233"/>
      <c r="X337" s="233"/>
      <c r="Y337" s="214"/>
      <c r="Z337" s="214"/>
      <c r="AA337" s="214"/>
      <c r="AB337" s="214"/>
      <c r="AC337" s="214"/>
      <c r="AD337" s="214"/>
      <c r="AE337" s="214"/>
      <c r="AF337" s="214"/>
      <c r="AG337" s="214" t="s">
        <v>142</v>
      </c>
      <c r="AH337" s="214">
        <v>1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x14ac:dyDescent="0.2">
      <c r="A338" s="244" t="s">
        <v>131</v>
      </c>
      <c r="B338" s="245" t="s">
        <v>97</v>
      </c>
      <c r="C338" s="268" t="s">
        <v>98</v>
      </c>
      <c r="D338" s="246"/>
      <c r="E338" s="247"/>
      <c r="F338" s="248"/>
      <c r="G338" s="248">
        <f>SUMIF(AG339:AG397,"&lt;&gt;NOR",G339:G397)</f>
        <v>0</v>
      </c>
      <c r="H338" s="248"/>
      <c r="I338" s="248">
        <f>SUM(I339:I397)</f>
        <v>0</v>
      </c>
      <c r="J338" s="248"/>
      <c r="K338" s="248">
        <f>SUM(K339:K397)</f>
        <v>0</v>
      </c>
      <c r="L338" s="248"/>
      <c r="M338" s="248">
        <f>SUM(M339:M397)</f>
        <v>0</v>
      </c>
      <c r="N338" s="248"/>
      <c r="O338" s="248">
        <f>SUM(O339:O397)</f>
        <v>0.15</v>
      </c>
      <c r="P338" s="248"/>
      <c r="Q338" s="248">
        <f>SUM(Q339:Q397)</f>
        <v>0</v>
      </c>
      <c r="R338" s="248"/>
      <c r="S338" s="248"/>
      <c r="T338" s="249"/>
      <c r="U338" s="243"/>
      <c r="V338" s="243">
        <f>SUM(V339:V397)</f>
        <v>81.02</v>
      </c>
      <c r="W338" s="243"/>
      <c r="X338" s="243"/>
      <c r="AG338" t="s">
        <v>132</v>
      </c>
    </row>
    <row r="339" spans="1:60" outlineLevel="1" x14ac:dyDescent="0.2">
      <c r="A339" s="250">
        <v>57</v>
      </c>
      <c r="B339" s="251" t="s">
        <v>343</v>
      </c>
      <c r="C339" s="269" t="s">
        <v>344</v>
      </c>
      <c r="D339" s="252" t="s">
        <v>135</v>
      </c>
      <c r="E339" s="253">
        <v>63.1</v>
      </c>
      <c r="F339" s="254"/>
      <c r="G339" s="255">
        <f>ROUND(E339*F339,2)</f>
        <v>0</v>
      </c>
      <c r="H339" s="254"/>
      <c r="I339" s="255">
        <f>ROUND(E339*H339,2)</f>
        <v>0</v>
      </c>
      <c r="J339" s="254"/>
      <c r="K339" s="255">
        <f>ROUND(E339*J339,2)</f>
        <v>0</v>
      </c>
      <c r="L339" s="255">
        <v>15</v>
      </c>
      <c r="M339" s="255">
        <f>G339*(1+L339/100)</f>
        <v>0</v>
      </c>
      <c r="N339" s="255">
        <v>3.5E-4</v>
      </c>
      <c r="O339" s="255">
        <f>ROUND(E339*N339,2)</f>
        <v>0.02</v>
      </c>
      <c r="P339" s="255">
        <v>0</v>
      </c>
      <c r="Q339" s="255">
        <f>ROUND(E339*P339,2)</f>
        <v>0</v>
      </c>
      <c r="R339" s="255"/>
      <c r="S339" s="255" t="s">
        <v>136</v>
      </c>
      <c r="T339" s="256" t="s">
        <v>136</v>
      </c>
      <c r="U339" s="233">
        <v>1.35E-2</v>
      </c>
      <c r="V339" s="233">
        <f>ROUND(E339*U339,2)</f>
        <v>0.85</v>
      </c>
      <c r="W339" s="233"/>
      <c r="X339" s="233" t="s">
        <v>137</v>
      </c>
      <c r="Y339" s="214"/>
      <c r="Z339" s="214"/>
      <c r="AA339" s="214"/>
      <c r="AB339" s="214"/>
      <c r="AC339" s="214"/>
      <c r="AD339" s="214"/>
      <c r="AE339" s="214"/>
      <c r="AF339" s="214"/>
      <c r="AG339" s="214" t="s">
        <v>152</v>
      </c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">
      <c r="A340" s="231"/>
      <c r="B340" s="232"/>
      <c r="C340" s="271" t="s">
        <v>141</v>
      </c>
      <c r="D340" s="237"/>
      <c r="E340" s="238"/>
      <c r="F340" s="233"/>
      <c r="G340" s="233"/>
      <c r="H340" s="233"/>
      <c r="I340" s="233"/>
      <c r="J340" s="233"/>
      <c r="K340" s="233"/>
      <c r="L340" s="233"/>
      <c r="M340" s="233"/>
      <c r="N340" s="233"/>
      <c r="O340" s="233"/>
      <c r="P340" s="233"/>
      <c r="Q340" s="233"/>
      <c r="R340" s="233"/>
      <c r="S340" s="233"/>
      <c r="T340" s="233"/>
      <c r="U340" s="233"/>
      <c r="V340" s="233"/>
      <c r="W340" s="233"/>
      <c r="X340" s="233"/>
      <c r="Y340" s="214"/>
      <c r="Z340" s="214"/>
      <c r="AA340" s="214"/>
      <c r="AB340" s="214"/>
      <c r="AC340" s="214"/>
      <c r="AD340" s="214"/>
      <c r="AE340" s="214"/>
      <c r="AF340" s="214"/>
      <c r="AG340" s="214" t="s">
        <v>142</v>
      </c>
      <c r="AH340" s="214">
        <v>0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">
      <c r="A341" s="231"/>
      <c r="B341" s="232"/>
      <c r="C341" s="271" t="s">
        <v>177</v>
      </c>
      <c r="D341" s="237"/>
      <c r="E341" s="238">
        <v>12.4</v>
      </c>
      <c r="F341" s="233"/>
      <c r="G341" s="233"/>
      <c r="H341" s="233"/>
      <c r="I341" s="233"/>
      <c r="J341" s="233"/>
      <c r="K341" s="233"/>
      <c r="L341" s="233"/>
      <c r="M341" s="233"/>
      <c r="N341" s="233"/>
      <c r="O341" s="233"/>
      <c r="P341" s="233"/>
      <c r="Q341" s="233"/>
      <c r="R341" s="233"/>
      <c r="S341" s="233"/>
      <c r="T341" s="233"/>
      <c r="U341" s="233"/>
      <c r="V341" s="233"/>
      <c r="W341" s="233"/>
      <c r="X341" s="233"/>
      <c r="Y341" s="214"/>
      <c r="Z341" s="214"/>
      <c r="AA341" s="214"/>
      <c r="AB341" s="214"/>
      <c r="AC341" s="214"/>
      <c r="AD341" s="214"/>
      <c r="AE341" s="214"/>
      <c r="AF341" s="214"/>
      <c r="AG341" s="214" t="s">
        <v>142</v>
      </c>
      <c r="AH341" s="214">
        <v>0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">
      <c r="A342" s="231"/>
      <c r="B342" s="232"/>
      <c r="C342" s="271" t="s">
        <v>178</v>
      </c>
      <c r="D342" s="237"/>
      <c r="E342" s="238">
        <v>10.3</v>
      </c>
      <c r="F342" s="233"/>
      <c r="G342" s="233"/>
      <c r="H342" s="233"/>
      <c r="I342" s="233"/>
      <c r="J342" s="233"/>
      <c r="K342" s="233"/>
      <c r="L342" s="233"/>
      <c r="M342" s="233"/>
      <c r="N342" s="233"/>
      <c r="O342" s="233"/>
      <c r="P342" s="233"/>
      <c r="Q342" s="233"/>
      <c r="R342" s="233"/>
      <c r="S342" s="233"/>
      <c r="T342" s="233"/>
      <c r="U342" s="233"/>
      <c r="V342" s="233"/>
      <c r="W342" s="233"/>
      <c r="X342" s="233"/>
      <c r="Y342" s="214"/>
      <c r="Z342" s="214"/>
      <c r="AA342" s="214"/>
      <c r="AB342" s="214"/>
      <c r="AC342" s="214"/>
      <c r="AD342" s="214"/>
      <c r="AE342" s="214"/>
      <c r="AF342" s="214"/>
      <c r="AG342" s="214" t="s">
        <v>142</v>
      </c>
      <c r="AH342" s="214">
        <v>0</v>
      </c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">
      <c r="A343" s="231"/>
      <c r="B343" s="232"/>
      <c r="C343" s="271" t="s">
        <v>179</v>
      </c>
      <c r="D343" s="237"/>
      <c r="E343" s="238">
        <v>16.899999999999999</v>
      </c>
      <c r="F343" s="233"/>
      <c r="G343" s="233"/>
      <c r="H343" s="233"/>
      <c r="I343" s="233"/>
      <c r="J343" s="233"/>
      <c r="K343" s="233"/>
      <c r="L343" s="233"/>
      <c r="M343" s="233"/>
      <c r="N343" s="233"/>
      <c r="O343" s="233"/>
      <c r="P343" s="233"/>
      <c r="Q343" s="233"/>
      <c r="R343" s="233"/>
      <c r="S343" s="233"/>
      <c r="T343" s="233"/>
      <c r="U343" s="233"/>
      <c r="V343" s="233"/>
      <c r="W343" s="233"/>
      <c r="X343" s="233"/>
      <c r="Y343" s="214"/>
      <c r="Z343" s="214"/>
      <c r="AA343" s="214"/>
      <c r="AB343" s="214"/>
      <c r="AC343" s="214"/>
      <c r="AD343" s="214"/>
      <c r="AE343" s="214"/>
      <c r="AF343" s="214"/>
      <c r="AG343" s="214" t="s">
        <v>142</v>
      </c>
      <c r="AH343" s="214">
        <v>0</v>
      </c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1" x14ac:dyDescent="0.2">
      <c r="A344" s="231"/>
      <c r="B344" s="232"/>
      <c r="C344" s="271" t="s">
        <v>180</v>
      </c>
      <c r="D344" s="237"/>
      <c r="E344" s="238">
        <v>16.7</v>
      </c>
      <c r="F344" s="233"/>
      <c r="G344" s="233"/>
      <c r="H344" s="233"/>
      <c r="I344" s="233"/>
      <c r="J344" s="233"/>
      <c r="K344" s="233"/>
      <c r="L344" s="233"/>
      <c r="M344" s="233"/>
      <c r="N344" s="233"/>
      <c r="O344" s="233"/>
      <c r="P344" s="233"/>
      <c r="Q344" s="233"/>
      <c r="R344" s="233"/>
      <c r="S344" s="233"/>
      <c r="T344" s="233"/>
      <c r="U344" s="233"/>
      <c r="V344" s="233"/>
      <c r="W344" s="233"/>
      <c r="X344" s="233"/>
      <c r="Y344" s="214"/>
      <c r="Z344" s="214"/>
      <c r="AA344" s="214"/>
      <c r="AB344" s="214"/>
      <c r="AC344" s="214"/>
      <c r="AD344" s="214"/>
      <c r="AE344" s="214"/>
      <c r="AF344" s="214"/>
      <c r="AG344" s="214" t="s">
        <v>142</v>
      </c>
      <c r="AH344" s="214">
        <v>0</v>
      </c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 x14ac:dyDescent="0.2">
      <c r="A345" s="231"/>
      <c r="B345" s="232"/>
      <c r="C345" s="271" t="s">
        <v>181</v>
      </c>
      <c r="D345" s="237"/>
      <c r="E345" s="238">
        <v>2.8</v>
      </c>
      <c r="F345" s="233"/>
      <c r="G345" s="233"/>
      <c r="H345" s="233"/>
      <c r="I345" s="233"/>
      <c r="J345" s="233"/>
      <c r="K345" s="233"/>
      <c r="L345" s="233"/>
      <c r="M345" s="233"/>
      <c r="N345" s="233"/>
      <c r="O345" s="233"/>
      <c r="P345" s="233"/>
      <c r="Q345" s="233"/>
      <c r="R345" s="233"/>
      <c r="S345" s="233"/>
      <c r="T345" s="233"/>
      <c r="U345" s="233"/>
      <c r="V345" s="233"/>
      <c r="W345" s="233"/>
      <c r="X345" s="233"/>
      <c r="Y345" s="214"/>
      <c r="Z345" s="214"/>
      <c r="AA345" s="214"/>
      <c r="AB345" s="214"/>
      <c r="AC345" s="214"/>
      <c r="AD345" s="214"/>
      <c r="AE345" s="214"/>
      <c r="AF345" s="214"/>
      <c r="AG345" s="214" t="s">
        <v>142</v>
      </c>
      <c r="AH345" s="214">
        <v>0</v>
      </c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 x14ac:dyDescent="0.2">
      <c r="A346" s="231"/>
      <c r="B346" s="232"/>
      <c r="C346" s="271" t="s">
        <v>182</v>
      </c>
      <c r="D346" s="237"/>
      <c r="E346" s="238">
        <v>1.1000000000000001</v>
      </c>
      <c r="F346" s="233"/>
      <c r="G346" s="233"/>
      <c r="H346" s="233"/>
      <c r="I346" s="233"/>
      <c r="J346" s="233"/>
      <c r="K346" s="233"/>
      <c r="L346" s="233"/>
      <c r="M346" s="233"/>
      <c r="N346" s="233"/>
      <c r="O346" s="233"/>
      <c r="P346" s="233"/>
      <c r="Q346" s="233"/>
      <c r="R346" s="233"/>
      <c r="S346" s="233"/>
      <c r="T346" s="233"/>
      <c r="U346" s="233"/>
      <c r="V346" s="233"/>
      <c r="W346" s="233"/>
      <c r="X346" s="233"/>
      <c r="Y346" s="214"/>
      <c r="Z346" s="214"/>
      <c r="AA346" s="214"/>
      <c r="AB346" s="214"/>
      <c r="AC346" s="214"/>
      <c r="AD346" s="214"/>
      <c r="AE346" s="214"/>
      <c r="AF346" s="214"/>
      <c r="AG346" s="214" t="s">
        <v>142</v>
      </c>
      <c r="AH346" s="214">
        <v>0</v>
      </c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">
      <c r="A347" s="231"/>
      <c r="B347" s="232"/>
      <c r="C347" s="271" t="s">
        <v>183</v>
      </c>
      <c r="D347" s="237"/>
      <c r="E347" s="238">
        <v>2.9</v>
      </c>
      <c r="F347" s="233"/>
      <c r="G347" s="233"/>
      <c r="H347" s="233"/>
      <c r="I347" s="233"/>
      <c r="J347" s="233"/>
      <c r="K347" s="233"/>
      <c r="L347" s="233"/>
      <c r="M347" s="233"/>
      <c r="N347" s="233"/>
      <c r="O347" s="233"/>
      <c r="P347" s="233"/>
      <c r="Q347" s="233"/>
      <c r="R347" s="233"/>
      <c r="S347" s="233"/>
      <c r="T347" s="233"/>
      <c r="U347" s="233"/>
      <c r="V347" s="233"/>
      <c r="W347" s="233"/>
      <c r="X347" s="233"/>
      <c r="Y347" s="214"/>
      <c r="Z347" s="214"/>
      <c r="AA347" s="214"/>
      <c r="AB347" s="214"/>
      <c r="AC347" s="214"/>
      <c r="AD347" s="214"/>
      <c r="AE347" s="214"/>
      <c r="AF347" s="214"/>
      <c r="AG347" s="214" t="s">
        <v>142</v>
      </c>
      <c r="AH347" s="214">
        <v>0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">
      <c r="A348" s="231"/>
      <c r="B348" s="232"/>
      <c r="C348" s="272" t="s">
        <v>148</v>
      </c>
      <c r="D348" s="239"/>
      <c r="E348" s="240">
        <v>63.1</v>
      </c>
      <c r="F348" s="233"/>
      <c r="G348" s="233"/>
      <c r="H348" s="233"/>
      <c r="I348" s="233"/>
      <c r="J348" s="233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  <c r="U348" s="233"/>
      <c r="V348" s="233"/>
      <c r="W348" s="233"/>
      <c r="X348" s="233"/>
      <c r="Y348" s="214"/>
      <c r="Z348" s="214"/>
      <c r="AA348" s="214"/>
      <c r="AB348" s="214"/>
      <c r="AC348" s="214"/>
      <c r="AD348" s="214"/>
      <c r="AE348" s="214"/>
      <c r="AF348" s="214"/>
      <c r="AG348" s="214" t="s">
        <v>142</v>
      </c>
      <c r="AH348" s="214">
        <v>1</v>
      </c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">
      <c r="A349" s="250">
        <v>58</v>
      </c>
      <c r="B349" s="251" t="s">
        <v>345</v>
      </c>
      <c r="C349" s="269" t="s">
        <v>346</v>
      </c>
      <c r="D349" s="252" t="s">
        <v>135</v>
      </c>
      <c r="E349" s="253">
        <v>12.625</v>
      </c>
      <c r="F349" s="254"/>
      <c r="G349" s="255">
        <f>ROUND(E349*F349,2)</f>
        <v>0</v>
      </c>
      <c r="H349" s="254"/>
      <c r="I349" s="255">
        <f>ROUND(E349*H349,2)</f>
        <v>0</v>
      </c>
      <c r="J349" s="254"/>
      <c r="K349" s="255">
        <f>ROUND(E349*J349,2)</f>
        <v>0</v>
      </c>
      <c r="L349" s="255">
        <v>15</v>
      </c>
      <c r="M349" s="255">
        <f>G349*(1+L349/100)</f>
        <v>0</v>
      </c>
      <c r="N349" s="255">
        <v>0</v>
      </c>
      <c r="O349" s="255">
        <f>ROUND(E349*N349,2)</f>
        <v>0</v>
      </c>
      <c r="P349" s="255">
        <v>0</v>
      </c>
      <c r="Q349" s="255">
        <f>ROUND(E349*P349,2)</f>
        <v>0</v>
      </c>
      <c r="R349" s="255"/>
      <c r="S349" s="255" t="s">
        <v>136</v>
      </c>
      <c r="T349" s="256" t="s">
        <v>136</v>
      </c>
      <c r="U349" s="233">
        <v>2.1000000000000001E-2</v>
      </c>
      <c r="V349" s="233">
        <f>ROUND(E349*U349,2)</f>
        <v>0.27</v>
      </c>
      <c r="W349" s="233"/>
      <c r="X349" s="233" t="s">
        <v>137</v>
      </c>
      <c r="Y349" s="214"/>
      <c r="Z349" s="214"/>
      <c r="AA349" s="214"/>
      <c r="AB349" s="214"/>
      <c r="AC349" s="214"/>
      <c r="AD349" s="214"/>
      <c r="AE349" s="214"/>
      <c r="AF349" s="214"/>
      <c r="AG349" s="214" t="s">
        <v>152</v>
      </c>
      <c r="AH349" s="214"/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">
      <c r="A350" s="231"/>
      <c r="B350" s="232"/>
      <c r="C350" s="271" t="s">
        <v>141</v>
      </c>
      <c r="D350" s="237"/>
      <c r="E350" s="238"/>
      <c r="F350" s="233"/>
      <c r="G350" s="233"/>
      <c r="H350" s="233"/>
      <c r="I350" s="233"/>
      <c r="J350" s="233"/>
      <c r="K350" s="233"/>
      <c r="L350" s="233"/>
      <c r="M350" s="233"/>
      <c r="N350" s="233"/>
      <c r="O350" s="233"/>
      <c r="P350" s="233"/>
      <c r="Q350" s="233"/>
      <c r="R350" s="233"/>
      <c r="S350" s="233"/>
      <c r="T350" s="233"/>
      <c r="U350" s="233"/>
      <c r="V350" s="233"/>
      <c r="W350" s="233"/>
      <c r="X350" s="233"/>
      <c r="Y350" s="214"/>
      <c r="Z350" s="214"/>
      <c r="AA350" s="214"/>
      <c r="AB350" s="214"/>
      <c r="AC350" s="214"/>
      <c r="AD350" s="214"/>
      <c r="AE350" s="214"/>
      <c r="AF350" s="214"/>
      <c r="AG350" s="214" t="s">
        <v>142</v>
      </c>
      <c r="AH350" s="214">
        <v>0</v>
      </c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 x14ac:dyDescent="0.2">
      <c r="A351" s="231"/>
      <c r="B351" s="232"/>
      <c r="C351" s="271" t="s">
        <v>347</v>
      </c>
      <c r="D351" s="237"/>
      <c r="E351" s="238"/>
      <c r="F351" s="233"/>
      <c r="G351" s="233"/>
      <c r="H351" s="233"/>
      <c r="I351" s="233"/>
      <c r="J351" s="233"/>
      <c r="K351" s="233"/>
      <c r="L351" s="233"/>
      <c r="M351" s="233"/>
      <c r="N351" s="233"/>
      <c r="O351" s="233"/>
      <c r="P351" s="233"/>
      <c r="Q351" s="233"/>
      <c r="R351" s="233"/>
      <c r="S351" s="233"/>
      <c r="T351" s="233"/>
      <c r="U351" s="233"/>
      <c r="V351" s="233"/>
      <c r="W351" s="233"/>
      <c r="X351" s="233"/>
      <c r="Y351" s="214"/>
      <c r="Z351" s="214"/>
      <c r="AA351" s="214"/>
      <c r="AB351" s="214"/>
      <c r="AC351" s="214"/>
      <c r="AD351" s="214"/>
      <c r="AE351" s="214"/>
      <c r="AF351" s="214"/>
      <c r="AG351" s="214" t="s">
        <v>142</v>
      </c>
      <c r="AH351" s="214">
        <v>0</v>
      </c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 x14ac:dyDescent="0.2">
      <c r="A352" s="231"/>
      <c r="B352" s="232"/>
      <c r="C352" s="271" t="s">
        <v>348</v>
      </c>
      <c r="D352" s="237"/>
      <c r="E352" s="238">
        <v>12.625</v>
      </c>
      <c r="F352" s="233"/>
      <c r="G352" s="233"/>
      <c r="H352" s="233"/>
      <c r="I352" s="233"/>
      <c r="J352" s="233"/>
      <c r="K352" s="233"/>
      <c r="L352" s="233"/>
      <c r="M352" s="233"/>
      <c r="N352" s="233"/>
      <c r="O352" s="233"/>
      <c r="P352" s="233"/>
      <c r="Q352" s="233"/>
      <c r="R352" s="233"/>
      <c r="S352" s="233"/>
      <c r="T352" s="233"/>
      <c r="U352" s="233"/>
      <c r="V352" s="233"/>
      <c r="W352" s="233"/>
      <c r="X352" s="233"/>
      <c r="Y352" s="214"/>
      <c r="Z352" s="214"/>
      <c r="AA352" s="214"/>
      <c r="AB352" s="214"/>
      <c r="AC352" s="214"/>
      <c r="AD352" s="214"/>
      <c r="AE352" s="214"/>
      <c r="AF352" s="214"/>
      <c r="AG352" s="214" t="s">
        <v>142</v>
      </c>
      <c r="AH352" s="214">
        <v>5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 x14ac:dyDescent="0.2">
      <c r="A353" s="231"/>
      <c r="B353" s="232"/>
      <c r="C353" s="272" t="s">
        <v>148</v>
      </c>
      <c r="D353" s="239"/>
      <c r="E353" s="240">
        <v>12.625</v>
      </c>
      <c r="F353" s="233"/>
      <c r="G353" s="233"/>
      <c r="H353" s="233"/>
      <c r="I353" s="233"/>
      <c r="J353" s="233"/>
      <c r="K353" s="233"/>
      <c r="L353" s="233"/>
      <c r="M353" s="233"/>
      <c r="N353" s="233"/>
      <c r="O353" s="233"/>
      <c r="P353" s="233"/>
      <c r="Q353" s="233"/>
      <c r="R353" s="233"/>
      <c r="S353" s="233"/>
      <c r="T353" s="233"/>
      <c r="U353" s="233"/>
      <c r="V353" s="233"/>
      <c r="W353" s="233"/>
      <c r="X353" s="233"/>
      <c r="Y353" s="214"/>
      <c r="Z353" s="214"/>
      <c r="AA353" s="214"/>
      <c r="AB353" s="214"/>
      <c r="AC353" s="214"/>
      <c r="AD353" s="214"/>
      <c r="AE353" s="214"/>
      <c r="AF353" s="214"/>
      <c r="AG353" s="214" t="s">
        <v>142</v>
      </c>
      <c r="AH353" s="214">
        <v>1</v>
      </c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1" x14ac:dyDescent="0.2">
      <c r="A354" s="250">
        <v>59</v>
      </c>
      <c r="B354" s="251" t="s">
        <v>349</v>
      </c>
      <c r="C354" s="269" t="s">
        <v>350</v>
      </c>
      <c r="D354" s="252" t="s">
        <v>135</v>
      </c>
      <c r="E354" s="253">
        <v>299.27300000000002</v>
      </c>
      <c r="F354" s="254"/>
      <c r="G354" s="255">
        <f>ROUND(E354*F354,2)</f>
        <v>0</v>
      </c>
      <c r="H354" s="254"/>
      <c r="I354" s="255">
        <f>ROUND(E354*H354,2)</f>
        <v>0</v>
      </c>
      <c r="J354" s="254"/>
      <c r="K354" s="255">
        <f>ROUND(E354*J354,2)</f>
        <v>0</v>
      </c>
      <c r="L354" s="255">
        <v>15</v>
      </c>
      <c r="M354" s="255">
        <f>G354*(1+L354/100)</f>
        <v>0</v>
      </c>
      <c r="N354" s="255">
        <v>0</v>
      </c>
      <c r="O354" s="255">
        <f>ROUND(E354*N354,2)</f>
        <v>0</v>
      </c>
      <c r="P354" s="255">
        <v>0</v>
      </c>
      <c r="Q354" s="255">
        <f>ROUND(E354*P354,2)</f>
        <v>0</v>
      </c>
      <c r="R354" s="255"/>
      <c r="S354" s="255" t="s">
        <v>136</v>
      </c>
      <c r="T354" s="256" t="s">
        <v>136</v>
      </c>
      <c r="U354" s="233">
        <v>7.0000000000000001E-3</v>
      </c>
      <c r="V354" s="233">
        <f>ROUND(E354*U354,2)</f>
        <v>2.09</v>
      </c>
      <c r="W354" s="233"/>
      <c r="X354" s="233" t="s">
        <v>137</v>
      </c>
      <c r="Y354" s="214"/>
      <c r="Z354" s="214"/>
      <c r="AA354" s="214"/>
      <c r="AB354" s="214"/>
      <c r="AC354" s="214"/>
      <c r="AD354" s="214"/>
      <c r="AE354" s="214"/>
      <c r="AF354" s="214"/>
      <c r="AG354" s="214" t="s">
        <v>152</v>
      </c>
      <c r="AH354" s="214"/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 x14ac:dyDescent="0.2">
      <c r="A355" s="231"/>
      <c r="B355" s="232"/>
      <c r="C355" s="271" t="s">
        <v>141</v>
      </c>
      <c r="D355" s="237"/>
      <c r="E355" s="238"/>
      <c r="F355" s="233"/>
      <c r="G355" s="233"/>
      <c r="H355" s="233"/>
      <c r="I355" s="233"/>
      <c r="J355" s="233"/>
      <c r="K355" s="233"/>
      <c r="L355" s="233"/>
      <c r="M355" s="233"/>
      <c r="N355" s="233"/>
      <c r="O355" s="233"/>
      <c r="P355" s="233"/>
      <c r="Q355" s="233"/>
      <c r="R355" s="233"/>
      <c r="S355" s="233"/>
      <c r="T355" s="233"/>
      <c r="U355" s="233"/>
      <c r="V355" s="233"/>
      <c r="W355" s="233"/>
      <c r="X355" s="233"/>
      <c r="Y355" s="214"/>
      <c r="Z355" s="214"/>
      <c r="AA355" s="214"/>
      <c r="AB355" s="214"/>
      <c r="AC355" s="214"/>
      <c r="AD355" s="214"/>
      <c r="AE355" s="214"/>
      <c r="AF355" s="214"/>
      <c r="AG355" s="214" t="s">
        <v>142</v>
      </c>
      <c r="AH355" s="214">
        <v>0</v>
      </c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">
      <c r="A356" s="231"/>
      <c r="B356" s="232"/>
      <c r="C356" s="271" t="s">
        <v>351</v>
      </c>
      <c r="D356" s="237"/>
      <c r="E356" s="238"/>
      <c r="F356" s="233"/>
      <c r="G356" s="233"/>
      <c r="H356" s="233"/>
      <c r="I356" s="233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  <c r="X356" s="233"/>
      <c r="Y356" s="214"/>
      <c r="Z356" s="214"/>
      <c r="AA356" s="214"/>
      <c r="AB356" s="214"/>
      <c r="AC356" s="214"/>
      <c r="AD356" s="214"/>
      <c r="AE356" s="214"/>
      <c r="AF356" s="214"/>
      <c r="AG356" s="214" t="s">
        <v>142</v>
      </c>
      <c r="AH356" s="214">
        <v>0</v>
      </c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 x14ac:dyDescent="0.2">
      <c r="A357" s="231"/>
      <c r="B357" s="232"/>
      <c r="C357" s="271" t="s">
        <v>352</v>
      </c>
      <c r="D357" s="237"/>
      <c r="E357" s="238">
        <v>63.72</v>
      </c>
      <c r="F357" s="233"/>
      <c r="G357" s="233"/>
      <c r="H357" s="233"/>
      <c r="I357" s="233"/>
      <c r="J357" s="233"/>
      <c r="K357" s="233"/>
      <c r="L357" s="233"/>
      <c r="M357" s="233"/>
      <c r="N357" s="233"/>
      <c r="O357" s="233"/>
      <c r="P357" s="233"/>
      <c r="Q357" s="233"/>
      <c r="R357" s="233"/>
      <c r="S357" s="233"/>
      <c r="T357" s="233"/>
      <c r="U357" s="233"/>
      <c r="V357" s="233"/>
      <c r="W357" s="233"/>
      <c r="X357" s="233"/>
      <c r="Y357" s="214"/>
      <c r="Z357" s="214"/>
      <c r="AA357" s="214"/>
      <c r="AB357" s="214"/>
      <c r="AC357" s="214"/>
      <c r="AD357" s="214"/>
      <c r="AE357" s="214"/>
      <c r="AF357" s="214"/>
      <c r="AG357" s="214" t="s">
        <v>142</v>
      </c>
      <c r="AH357" s="214">
        <v>0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 x14ac:dyDescent="0.2">
      <c r="A358" s="231"/>
      <c r="B358" s="232"/>
      <c r="C358" s="271" t="s">
        <v>353</v>
      </c>
      <c r="D358" s="237"/>
      <c r="E358" s="238">
        <v>37.908000000000001</v>
      </c>
      <c r="F358" s="233"/>
      <c r="G358" s="233"/>
      <c r="H358" s="233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  <c r="X358" s="233"/>
      <c r="Y358" s="214"/>
      <c r="Z358" s="214"/>
      <c r="AA358" s="214"/>
      <c r="AB358" s="214"/>
      <c r="AC358" s="214"/>
      <c r="AD358" s="214"/>
      <c r="AE358" s="214"/>
      <c r="AF358" s="214"/>
      <c r="AG358" s="214" t="s">
        <v>142</v>
      </c>
      <c r="AH358" s="214">
        <v>0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1" x14ac:dyDescent="0.2">
      <c r="A359" s="231"/>
      <c r="B359" s="232"/>
      <c r="C359" s="271" t="s">
        <v>354</v>
      </c>
      <c r="D359" s="237"/>
      <c r="E359" s="238">
        <v>46.71</v>
      </c>
      <c r="F359" s="233"/>
      <c r="G359" s="233"/>
      <c r="H359" s="233"/>
      <c r="I359" s="233"/>
      <c r="J359" s="233"/>
      <c r="K359" s="233"/>
      <c r="L359" s="233"/>
      <c r="M359" s="233"/>
      <c r="N359" s="233"/>
      <c r="O359" s="233"/>
      <c r="P359" s="233"/>
      <c r="Q359" s="233"/>
      <c r="R359" s="233"/>
      <c r="S359" s="233"/>
      <c r="T359" s="233"/>
      <c r="U359" s="233"/>
      <c r="V359" s="233"/>
      <c r="W359" s="233"/>
      <c r="X359" s="233"/>
      <c r="Y359" s="214"/>
      <c r="Z359" s="214"/>
      <c r="AA359" s="214"/>
      <c r="AB359" s="214"/>
      <c r="AC359" s="214"/>
      <c r="AD359" s="214"/>
      <c r="AE359" s="214"/>
      <c r="AF359" s="214"/>
      <c r="AG359" s="214" t="s">
        <v>142</v>
      </c>
      <c r="AH359" s="214">
        <v>0</v>
      </c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 x14ac:dyDescent="0.2">
      <c r="A360" s="231"/>
      <c r="B360" s="232"/>
      <c r="C360" s="271" t="s">
        <v>355</v>
      </c>
      <c r="D360" s="237"/>
      <c r="E360" s="238">
        <v>49.41</v>
      </c>
      <c r="F360" s="233"/>
      <c r="G360" s="233"/>
      <c r="H360" s="233"/>
      <c r="I360" s="233"/>
      <c r="J360" s="233"/>
      <c r="K360" s="233"/>
      <c r="L360" s="233"/>
      <c r="M360" s="233"/>
      <c r="N360" s="233"/>
      <c r="O360" s="233"/>
      <c r="P360" s="233"/>
      <c r="Q360" s="233"/>
      <c r="R360" s="233"/>
      <c r="S360" s="233"/>
      <c r="T360" s="233"/>
      <c r="U360" s="233"/>
      <c r="V360" s="233"/>
      <c r="W360" s="233"/>
      <c r="X360" s="233"/>
      <c r="Y360" s="214"/>
      <c r="Z360" s="214"/>
      <c r="AA360" s="214"/>
      <c r="AB360" s="214"/>
      <c r="AC360" s="214"/>
      <c r="AD360" s="214"/>
      <c r="AE360" s="214"/>
      <c r="AF360" s="214"/>
      <c r="AG360" s="214" t="s">
        <v>142</v>
      </c>
      <c r="AH360" s="214">
        <v>0</v>
      </c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1" x14ac:dyDescent="0.2">
      <c r="A361" s="231"/>
      <c r="B361" s="232"/>
      <c r="C361" s="271" t="s">
        <v>356</v>
      </c>
      <c r="D361" s="237"/>
      <c r="E361" s="238">
        <v>18.09</v>
      </c>
      <c r="F361" s="233"/>
      <c r="G361" s="233"/>
      <c r="H361" s="233"/>
      <c r="I361" s="233"/>
      <c r="J361" s="233"/>
      <c r="K361" s="233"/>
      <c r="L361" s="233"/>
      <c r="M361" s="233"/>
      <c r="N361" s="233"/>
      <c r="O361" s="233"/>
      <c r="P361" s="233"/>
      <c r="Q361" s="233"/>
      <c r="R361" s="233"/>
      <c r="S361" s="233"/>
      <c r="T361" s="233"/>
      <c r="U361" s="233"/>
      <c r="V361" s="233"/>
      <c r="W361" s="233"/>
      <c r="X361" s="233"/>
      <c r="Y361" s="214"/>
      <c r="Z361" s="214"/>
      <c r="AA361" s="214"/>
      <c r="AB361" s="214"/>
      <c r="AC361" s="214"/>
      <c r="AD361" s="214"/>
      <c r="AE361" s="214"/>
      <c r="AF361" s="214"/>
      <c r="AG361" s="214" t="s">
        <v>142</v>
      </c>
      <c r="AH361" s="214">
        <v>0</v>
      </c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 x14ac:dyDescent="0.2">
      <c r="A362" s="231"/>
      <c r="B362" s="232"/>
      <c r="C362" s="271" t="s">
        <v>357</v>
      </c>
      <c r="D362" s="237"/>
      <c r="E362" s="238">
        <v>11.88</v>
      </c>
      <c r="F362" s="233"/>
      <c r="G362" s="233"/>
      <c r="H362" s="233"/>
      <c r="I362" s="233"/>
      <c r="J362" s="233"/>
      <c r="K362" s="233"/>
      <c r="L362" s="233"/>
      <c r="M362" s="233"/>
      <c r="N362" s="233"/>
      <c r="O362" s="233"/>
      <c r="P362" s="233"/>
      <c r="Q362" s="233"/>
      <c r="R362" s="233"/>
      <c r="S362" s="233"/>
      <c r="T362" s="233"/>
      <c r="U362" s="233"/>
      <c r="V362" s="233"/>
      <c r="W362" s="233"/>
      <c r="X362" s="233"/>
      <c r="Y362" s="214"/>
      <c r="Z362" s="214"/>
      <c r="AA362" s="214"/>
      <c r="AB362" s="214"/>
      <c r="AC362" s="214"/>
      <c r="AD362" s="214"/>
      <c r="AE362" s="214"/>
      <c r="AF362" s="214"/>
      <c r="AG362" s="214" t="s">
        <v>142</v>
      </c>
      <c r="AH362" s="214">
        <v>0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 x14ac:dyDescent="0.2">
      <c r="A363" s="231"/>
      <c r="B363" s="232"/>
      <c r="C363" s="271" t="s">
        <v>358</v>
      </c>
      <c r="D363" s="237"/>
      <c r="E363" s="238">
        <v>21.33</v>
      </c>
      <c r="F363" s="233"/>
      <c r="G363" s="233"/>
      <c r="H363" s="233"/>
      <c r="I363" s="233"/>
      <c r="J363" s="233"/>
      <c r="K363" s="233"/>
      <c r="L363" s="233"/>
      <c r="M363" s="233"/>
      <c r="N363" s="233"/>
      <c r="O363" s="233"/>
      <c r="P363" s="233"/>
      <c r="Q363" s="233"/>
      <c r="R363" s="233"/>
      <c r="S363" s="233"/>
      <c r="T363" s="233"/>
      <c r="U363" s="233"/>
      <c r="V363" s="233"/>
      <c r="W363" s="233"/>
      <c r="X363" s="233"/>
      <c r="Y363" s="214"/>
      <c r="Z363" s="214"/>
      <c r="AA363" s="214"/>
      <c r="AB363" s="214"/>
      <c r="AC363" s="214"/>
      <c r="AD363" s="214"/>
      <c r="AE363" s="214"/>
      <c r="AF363" s="214"/>
      <c r="AG363" s="214" t="s">
        <v>142</v>
      </c>
      <c r="AH363" s="214">
        <v>0</v>
      </c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">
      <c r="A364" s="231"/>
      <c r="B364" s="232"/>
      <c r="C364" s="272" t="s">
        <v>148</v>
      </c>
      <c r="D364" s="239"/>
      <c r="E364" s="240">
        <v>249.048</v>
      </c>
      <c r="F364" s="233"/>
      <c r="G364" s="233"/>
      <c r="H364" s="233"/>
      <c r="I364" s="233"/>
      <c r="J364" s="233"/>
      <c r="K364" s="233"/>
      <c r="L364" s="233"/>
      <c r="M364" s="233"/>
      <c r="N364" s="233"/>
      <c r="O364" s="233"/>
      <c r="P364" s="233"/>
      <c r="Q364" s="233"/>
      <c r="R364" s="233"/>
      <c r="S364" s="233"/>
      <c r="T364" s="233"/>
      <c r="U364" s="233"/>
      <c r="V364" s="233"/>
      <c r="W364" s="233"/>
      <c r="X364" s="233"/>
      <c r="Y364" s="214"/>
      <c r="Z364" s="214"/>
      <c r="AA364" s="214"/>
      <c r="AB364" s="214"/>
      <c r="AC364" s="214"/>
      <c r="AD364" s="214"/>
      <c r="AE364" s="214"/>
      <c r="AF364" s="214"/>
      <c r="AG364" s="214" t="s">
        <v>142</v>
      </c>
      <c r="AH364" s="214">
        <v>1</v>
      </c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">
      <c r="A365" s="231"/>
      <c r="B365" s="232"/>
      <c r="C365" s="271" t="s">
        <v>359</v>
      </c>
      <c r="D365" s="237"/>
      <c r="E365" s="238"/>
      <c r="F365" s="233"/>
      <c r="G365" s="233"/>
      <c r="H365" s="233"/>
      <c r="I365" s="233"/>
      <c r="J365" s="233"/>
      <c r="K365" s="233"/>
      <c r="L365" s="233"/>
      <c r="M365" s="233"/>
      <c r="N365" s="233"/>
      <c r="O365" s="233"/>
      <c r="P365" s="233"/>
      <c r="Q365" s="233"/>
      <c r="R365" s="233"/>
      <c r="S365" s="233"/>
      <c r="T365" s="233"/>
      <c r="U365" s="233"/>
      <c r="V365" s="233"/>
      <c r="W365" s="233"/>
      <c r="X365" s="233"/>
      <c r="Y365" s="214"/>
      <c r="Z365" s="214"/>
      <c r="AA365" s="214"/>
      <c r="AB365" s="214"/>
      <c r="AC365" s="214"/>
      <c r="AD365" s="214"/>
      <c r="AE365" s="214"/>
      <c r="AF365" s="214"/>
      <c r="AG365" s="214" t="s">
        <v>142</v>
      </c>
      <c r="AH365" s="214">
        <v>0</v>
      </c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 x14ac:dyDescent="0.2">
      <c r="A366" s="231"/>
      <c r="B366" s="232"/>
      <c r="C366" s="271" t="s">
        <v>360</v>
      </c>
      <c r="D366" s="237"/>
      <c r="E366" s="238">
        <v>4.05</v>
      </c>
      <c r="F366" s="233"/>
      <c r="G366" s="233"/>
      <c r="H366" s="233"/>
      <c r="I366" s="233"/>
      <c r="J366" s="233"/>
      <c r="K366" s="233"/>
      <c r="L366" s="233"/>
      <c r="M366" s="233"/>
      <c r="N366" s="233"/>
      <c r="O366" s="233"/>
      <c r="P366" s="233"/>
      <c r="Q366" s="233"/>
      <c r="R366" s="233"/>
      <c r="S366" s="233"/>
      <c r="T366" s="233"/>
      <c r="U366" s="233"/>
      <c r="V366" s="233"/>
      <c r="W366" s="233"/>
      <c r="X366" s="233"/>
      <c r="Y366" s="214"/>
      <c r="Z366" s="214"/>
      <c r="AA366" s="214"/>
      <c r="AB366" s="214"/>
      <c r="AC366" s="214"/>
      <c r="AD366" s="214"/>
      <c r="AE366" s="214"/>
      <c r="AF366" s="214"/>
      <c r="AG366" s="214" t="s">
        <v>142</v>
      </c>
      <c r="AH366" s="214">
        <v>0</v>
      </c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 x14ac:dyDescent="0.2">
      <c r="A367" s="231"/>
      <c r="B367" s="232"/>
      <c r="C367" s="271" t="s">
        <v>361</v>
      </c>
      <c r="D367" s="237"/>
      <c r="E367" s="238">
        <v>0.49</v>
      </c>
      <c r="F367" s="233"/>
      <c r="G367" s="233"/>
      <c r="H367" s="233"/>
      <c r="I367" s="233"/>
      <c r="J367" s="233"/>
      <c r="K367" s="233"/>
      <c r="L367" s="233"/>
      <c r="M367" s="233"/>
      <c r="N367" s="233"/>
      <c r="O367" s="233"/>
      <c r="P367" s="233"/>
      <c r="Q367" s="233"/>
      <c r="R367" s="233"/>
      <c r="S367" s="233"/>
      <c r="T367" s="233"/>
      <c r="U367" s="233"/>
      <c r="V367" s="233"/>
      <c r="W367" s="233"/>
      <c r="X367" s="233"/>
      <c r="Y367" s="214"/>
      <c r="Z367" s="214"/>
      <c r="AA367" s="214"/>
      <c r="AB367" s="214"/>
      <c r="AC367" s="214"/>
      <c r="AD367" s="214"/>
      <c r="AE367" s="214"/>
      <c r="AF367" s="214"/>
      <c r="AG367" s="214" t="s">
        <v>142</v>
      </c>
      <c r="AH367" s="214">
        <v>0</v>
      </c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1" x14ac:dyDescent="0.2">
      <c r="A368" s="231"/>
      <c r="B368" s="232"/>
      <c r="C368" s="271" t="s">
        <v>362</v>
      </c>
      <c r="D368" s="237"/>
      <c r="E368" s="238">
        <v>5.76</v>
      </c>
      <c r="F368" s="233"/>
      <c r="G368" s="233"/>
      <c r="H368" s="233"/>
      <c r="I368" s="233"/>
      <c r="J368" s="233"/>
      <c r="K368" s="233"/>
      <c r="L368" s="233"/>
      <c r="M368" s="233"/>
      <c r="N368" s="233"/>
      <c r="O368" s="233"/>
      <c r="P368" s="233"/>
      <c r="Q368" s="233"/>
      <c r="R368" s="233"/>
      <c r="S368" s="233"/>
      <c r="T368" s="233"/>
      <c r="U368" s="233"/>
      <c r="V368" s="233"/>
      <c r="W368" s="233"/>
      <c r="X368" s="233"/>
      <c r="Y368" s="214"/>
      <c r="Z368" s="214"/>
      <c r="AA368" s="214"/>
      <c r="AB368" s="214"/>
      <c r="AC368" s="214"/>
      <c r="AD368" s="214"/>
      <c r="AE368" s="214"/>
      <c r="AF368" s="214"/>
      <c r="AG368" s="214" t="s">
        <v>142</v>
      </c>
      <c r="AH368" s="214">
        <v>0</v>
      </c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1" x14ac:dyDescent="0.2">
      <c r="A369" s="231"/>
      <c r="B369" s="232"/>
      <c r="C369" s="271" t="s">
        <v>363</v>
      </c>
      <c r="D369" s="237"/>
      <c r="E369" s="238">
        <v>1.38</v>
      </c>
      <c r="F369" s="233"/>
      <c r="G369" s="233"/>
      <c r="H369" s="233"/>
      <c r="I369" s="233"/>
      <c r="J369" s="233"/>
      <c r="K369" s="233"/>
      <c r="L369" s="233"/>
      <c r="M369" s="233"/>
      <c r="N369" s="233"/>
      <c r="O369" s="233"/>
      <c r="P369" s="233"/>
      <c r="Q369" s="233"/>
      <c r="R369" s="233"/>
      <c r="S369" s="233"/>
      <c r="T369" s="233"/>
      <c r="U369" s="233"/>
      <c r="V369" s="233"/>
      <c r="W369" s="233"/>
      <c r="X369" s="233"/>
      <c r="Y369" s="214"/>
      <c r="Z369" s="214"/>
      <c r="AA369" s="214"/>
      <c r="AB369" s="214"/>
      <c r="AC369" s="214"/>
      <c r="AD369" s="214"/>
      <c r="AE369" s="214"/>
      <c r="AF369" s="214"/>
      <c r="AG369" s="214" t="s">
        <v>142</v>
      </c>
      <c r="AH369" s="214">
        <v>0</v>
      </c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">
      <c r="A370" s="231"/>
      <c r="B370" s="232"/>
      <c r="C370" s="271" t="s">
        <v>364</v>
      </c>
      <c r="D370" s="237"/>
      <c r="E370" s="238">
        <v>2.06</v>
      </c>
      <c r="F370" s="233"/>
      <c r="G370" s="233"/>
      <c r="H370" s="233"/>
      <c r="I370" s="233"/>
      <c r="J370" s="233"/>
      <c r="K370" s="233"/>
      <c r="L370" s="233"/>
      <c r="M370" s="233"/>
      <c r="N370" s="233"/>
      <c r="O370" s="233"/>
      <c r="P370" s="233"/>
      <c r="Q370" s="233"/>
      <c r="R370" s="233"/>
      <c r="S370" s="233"/>
      <c r="T370" s="233"/>
      <c r="U370" s="233"/>
      <c r="V370" s="233"/>
      <c r="W370" s="233"/>
      <c r="X370" s="233"/>
      <c r="Y370" s="214"/>
      <c r="Z370" s="214"/>
      <c r="AA370" s="214"/>
      <c r="AB370" s="214"/>
      <c r="AC370" s="214"/>
      <c r="AD370" s="214"/>
      <c r="AE370" s="214"/>
      <c r="AF370" s="214"/>
      <c r="AG370" s="214" t="s">
        <v>142</v>
      </c>
      <c r="AH370" s="214">
        <v>0</v>
      </c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1" x14ac:dyDescent="0.2">
      <c r="A371" s="231"/>
      <c r="B371" s="232"/>
      <c r="C371" s="272" t="s">
        <v>148</v>
      </c>
      <c r="D371" s="239"/>
      <c r="E371" s="240">
        <v>13.74</v>
      </c>
      <c r="F371" s="233"/>
      <c r="G371" s="233"/>
      <c r="H371" s="233"/>
      <c r="I371" s="233"/>
      <c r="J371" s="233"/>
      <c r="K371" s="233"/>
      <c r="L371" s="233"/>
      <c r="M371" s="233"/>
      <c r="N371" s="233"/>
      <c r="O371" s="233"/>
      <c r="P371" s="233"/>
      <c r="Q371" s="233"/>
      <c r="R371" s="233"/>
      <c r="S371" s="233"/>
      <c r="T371" s="233"/>
      <c r="U371" s="233"/>
      <c r="V371" s="233"/>
      <c r="W371" s="233"/>
      <c r="X371" s="233"/>
      <c r="Y371" s="214"/>
      <c r="Z371" s="214"/>
      <c r="AA371" s="214"/>
      <c r="AB371" s="214"/>
      <c r="AC371" s="214"/>
      <c r="AD371" s="214"/>
      <c r="AE371" s="214"/>
      <c r="AF371" s="214"/>
      <c r="AG371" s="214" t="s">
        <v>142</v>
      </c>
      <c r="AH371" s="214">
        <v>1</v>
      </c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 x14ac:dyDescent="0.2">
      <c r="A372" s="231"/>
      <c r="B372" s="232"/>
      <c r="C372" s="271" t="s">
        <v>365</v>
      </c>
      <c r="D372" s="237"/>
      <c r="E372" s="238"/>
      <c r="F372" s="233"/>
      <c r="G372" s="233"/>
      <c r="H372" s="233"/>
      <c r="I372" s="233"/>
      <c r="J372" s="233"/>
      <c r="K372" s="233"/>
      <c r="L372" s="233"/>
      <c r="M372" s="233"/>
      <c r="N372" s="233"/>
      <c r="O372" s="233"/>
      <c r="P372" s="233"/>
      <c r="Q372" s="233"/>
      <c r="R372" s="233"/>
      <c r="S372" s="233"/>
      <c r="T372" s="233"/>
      <c r="U372" s="233"/>
      <c r="V372" s="233"/>
      <c r="W372" s="233"/>
      <c r="X372" s="233"/>
      <c r="Y372" s="214"/>
      <c r="Z372" s="214"/>
      <c r="AA372" s="214"/>
      <c r="AB372" s="214"/>
      <c r="AC372" s="214"/>
      <c r="AD372" s="214"/>
      <c r="AE372" s="214"/>
      <c r="AF372" s="214"/>
      <c r="AG372" s="214" t="s">
        <v>142</v>
      </c>
      <c r="AH372" s="214">
        <v>0</v>
      </c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1" x14ac:dyDescent="0.2">
      <c r="A373" s="231"/>
      <c r="B373" s="232"/>
      <c r="C373" s="271" t="s">
        <v>366</v>
      </c>
      <c r="D373" s="237"/>
      <c r="E373" s="238">
        <v>-6.75</v>
      </c>
      <c r="F373" s="233"/>
      <c r="G373" s="233"/>
      <c r="H373" s="233"/>
      <c r="I373" s="233"/>
      <c r="J373" s="233"/>
      <c r="K373" s="233"/>
      <c r="L373" s="233"/>
      <c r="M373" s="233"/>
      <c r="N373" s="233"/>
      <c r="O373" s="233"/>
      <c r="P373" s="233"/>
      <c r="Q373" s="233"/>
      <c r="R373" s="233"/>
      <c r="S373" s="233"/>
      <c r="T373" s="233"/>
      <c r="U373" s="233"/>
      <c r="V373" s="233"/>
      <c r="W373" s="233"/>
      <c r="X373" s="233"/>
      <c r="Y373" s="214"/>
      <c r="Z373" s="214"/>
      <c r="AA373" s="214"/>
      <c r="AB373" s="214"/>
      <c r="AC373" s="214"/>
      <c r="AD373" s="214"/>
      <c r="AE373" s="214"/>
      <c r="AF373" s="214"/>
      <c r="AG373" s="214" t="s">
        <v>142</v>
      </c>
      <c r="AH373" s="214">
        <v>0</v>
      </c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 x14ac:dyDescent="0.2">
      <c r="A374" s="231"/>
      <c r="B374" s="232"/>
      <c r="C374" s="271" t="s">
        <v>367</v>
      </c>
      <c r="D374" s="237"/>
      <c r="E374" s="238">
        <v>-1.8</v>
      </c>
      <c r="F374" s="233"/>
      <c r="G374" s="233"/>
      <c r="H374" s="233"/>
      <c r="I374" s="233"/>
      <c r="J374" s="233"/>
      <c r="K374" s="233"/>
      <c r="L374" s="233"/>
      <c r="M374" s="233"/>
      <c r="N374" s="233"/>
      <c r="O374" s="233"/>
      <c r="P374" s="233"/>
      <c r="Q374" s="233"/>
      <c r="R374" s="233"/>
      <c r="S374" s="233"/>
      <c r="T374" s="233"/>
      <c r="U374" s="233"/>
      <c r="V374" s="233"/>
      <c r="W374" s="233"/>
      <c r="X374" s="233"/>
      <c r="Y374" s="214"/>
      <c r="Z374" s="214"/>
      <c r="AA374" s="214"/>
      <c r="AB374" s="214"/>
      <c r="AC374" s="214"/>
      <c r="AD374" s="214"/>
      <c r="AE374" s="214"/>
      <c r="AF374" s="214"/>
      <c r="AG374" s="214" t="s">
        <v>142</v>
      </c>
      <c r="AH374" s="214">
        <v>0</v>
      </c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1" x14ac:dyDescent="0.2">
      <c r="A375" s="231"/>
      <c r="B375" s="232"/>
      <c r="C375" s="271" t="s">
        <v>368</v>
      </c>
      <c r="D375" s="237"/>
      <c r="E375" s="238">
        <v>-9.6</v>
      </c>
      <c r="F375" s="233"/>
      <c r="G375" s="233"/>
      <c r="H375" s="233"/>
      <c r="I375" s="233"/>
      <c r="J375" s="233"/>
      <c r="K375" s="233"/>
      <c r="L375" s="233"/>
      <c r="M375" s="233"/>
      <c r="N375" s="233"/>
      <c r="O375" s="233"/>
      <c r="P375" s="233"/>
      <c r="Q375" s="233"/>
      <c r="R375" s="233"/>
      <c r="S375" s="233"/>
      <c r="T375" s="233"/>
      <c r="U375" s="233"/>
      <c r="V375" s="233"/>
      <c r="W375" s="233"/>
      <c r="X375" s="233"/>
      <c r="Y375" s="214"/>
      <c r="Z375" s="214"/>
      <c r="AA375" s="214"/>
      <c r="AB375" s="214"/>
      <c r="AC375" s="214"/>
      <c r="AD375" s="214"/>
      <c r="AE375" s="214"/>
      <c r="AF375" s="214"/>
      <c r="AG375" s="214" t="s">
        <v>142</v>
      </c>
      <c r="AH375" s="214">
        <v>0</v>
      </c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 x14ac:dyDescent="0.2">
      <c r="A376" s="231"/>
      <c r="B376" s="232"/>
      <c r="C376" s="271" t="s">
        <v>369</v>
      </c>
      <c r="D376" s="237"/>
      <c r="E376" s="238">
        <v>-7.2</v>
      </c>
      <c r="F376" s="233"/>
      <c r="G376" s="233"/>
      <c r="H376" s="233"/>
      <c r="I376" s="233"/>
      <c r="J376" s="233"/>
      <c r="K376" s="233"/>
      <c r="L376" s="233"/>
      <c r="M376" s="233"/>
      <c r="N376" s="233"/>
      <c r="O376" s="233"/>
      <c r="P376" s="233"/>
      <c r="Q376" s="233"/>
      <c r="R376" s="233"/>
      <c r="S376" s="233"/>
      <c r="T376" s="233"/>
      <c r="U376" s="233"/>
      <c r="V376" s="233"/>
      <c r="W376" s="233"/>
      <c r="X376" s="233"/>
      <c r="Y376" s="214"/>
      <c r="Z376" s="214"/>
      <c r="AA376" s="214"/>
      <c r="AB376" s="214"/>
      <c r="AC376" s="214"/>
      <c r="AD376" s="214"/>
      <c r="AE376" s="214"/>
      <c r="AF376" s="214"/>
      <c r="AG376" s="214" t="s">
        <v>142</v>
      </c>
      <c r="AH376" s="214">
        <v>0</v>
      </c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1" x14ac:dyDescent="0.2">
      <c r="A377" s="231"/>
      <c r="B377" s="232"/>
      <c r="C377" s="271" t="s">
        <v>370</v>
      </c>
      <c r="D377" s="237"/>
      <c r="E377" s="238">
        <v>-1.2649999999999999</v>
      </c>
      <c r="F377" s="233"/>
      <c r="G377" s="233"/>
      <c r="H377" s="233"/>
      <c r="I377" s="233"/>
      <c r="J377" s="233"/>
      <c r="K377" s="233"/>
      <c r="L377" s="233"/>
      <c r="M377" s="233"/>
      <c r="N377" s="233"/>
      <c r="O377" s="233"/>
      <c r="P377" s="233"/>
      <c r="Q377" s="233"/>
      <c r="R377" s="233"/>
      <c r="S377" s="233"/>
      <c r="T377" s="233"/>
      <c r="U377" s="233"/>
      <c r="V377" s="233"/>
      <c r="W377" s="233"/>
      <c r="X377" s="233"/>
      <c r="Y377" s="214"/>
      <c r="Z377" s="214"/>
      <c r="AA377" s="214"/>
      <c r="AB377" s="214"/>
      <c r="AC377" s="214"/>
      <c r="AD377" s="214"/>
      <c r="AE377" s="214"/>
      <c r="AF377" s="214"/>
      <c r="AG377" s="214" t="s">
        <v>142</v>
      </c>
      <c r="AH377" s="214">
        <v>0</v>
      </c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1" x14ac:dyDescent="0.2">
      <c r="A378" s="231"/>
      <c r="B378" s="232"/>
      <c r="C378" s="272" t="s">
        <v>148</v>
      </c>
      <c r="D378" s="239"/>
      <c r="E378" s="240">
        <v>-26.614999999999998</v>
      </c>
      <c r="F378" s="233"/>
      <c r="G378" s="233"/>
      <c r="H378" s="233"/>
      <c r="I378" s="233"/>
      <c r="J378" s="233"/>
      <c r="K378" s="233"/>
      <c r="L378" s="233"/>
      <c r="M378" s="233"/>
      <c r="N378" s="233"/>
      <c r="O378" s="233"/>
      <c r="P378" s="233"/>
      <c r="Q378" s="233"/>
      <c r="R378" s="233"/>
      <c r="S378" s="233"/>
      <c r="T378" s="233"/>
      <c r="U378" s="233"/>
      <c r="V378" s="233"/>
      <c r="W378" s="233"/>
      <c r="X378" s="233"/>
      <c r="Y378" s="214"/>
      <c r="Z378" s="214"/>
      <c r="AA378" s="214"/>
      <c r="AB378" s="214"/>
      <c r="AC378" s="214"/>
      <c r="AD378" s="214"/>
      <c r="AE378" s="214"/>
      <c r="AF378" s="214"/>
      <c r="AG378" s="214" t="s">
        <v>142</v>
      </c>
      <c r="AH378" s="214">
        <v>1</v>
      </c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1" x14ac:dyDescent="0.2">
      <c r="A379" s="231"/>
      <c r="B379" s="232"/>
      <c r="C379" s="271" t="s">
        <v>371</v>
      </c>
      <c r="D379" s="237"/>
      <c r="E379" s="238"/>
      <c r="F379" s="233"/>
      <c r="G379" s="233"/>
      <c r="H379" s="233"/>
      <c r="I379" s="233"/>
      <c r="J379" s="233"/>
      <c r="K379" s="233"/>
      <c r="L379" s="233"/>
      <c r="M379" s="233"/>
      <c r="N379" s="233"/>
      <c r="O379" s="233"/>
      <c r="P379" s="233"/>
      <c r="Q379" s="233"/>
      <c r="R379" s="233"/>
      <c r="S379" s="233"/>
      <c r="T379" s="233"/>
      <c r="U379" s="233"/>
      <c r="V379" s="233"/>
      <c r="W379" s="233"/>
      <c r="X379" s="233"/>
      <c r="Y379" s="214"/>
      <c r="Z379" s="214"/>
      <c r="AA379" s="214"/>
      <c r="AB379" s="214"/>
      <c r="AC379" s="214"/>
      <c r="AD379" s="214"/>
      <c r="AE379" s="214"/>
      <c r="AF379" s="214"/>
      <c r="AG379" s="214" t="s">
        <v>142</v>
      </c>
      <c r="AH379" s="214">
        <v>0</v>
      </c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1" x14ac:dyDescent="0.2">
      <c r="A380" s="231"/>
      <c r="B380" s="232"/>
      <c r="C380" s="271" t="s">
        <v>177</v>
      </c>
      <c r="D380" s="237"/>
      <c r="E380" s="238">
        <v>12.4</v>
      </c>
      <c r="F380" s="233"/>
      <c r="G380" s="233"/>
      <c r="H380" s="233"/>
      <c r="I380" s="233"/>
      <c r="J380" s="233"/>
      <c r="K380" s="233"/>
      <c r="L380" s="233"/>
      <c r="M380" s="233"/>
      <c r="N380" s="233"/>
      <c r="O380" s="233"/>
      <c r="P380" s="233"/>
      <c r="Q380" s="233"/>
      <c r="R380" s="233"/>
      <c r="S380" s="233"/>
      <c r="T380" s="233"/>
      <c r="U380" s="233"/>
      <c r="V380" s="233"/>
      <c r="W380" s="233"/>
      <c r="X380" s="233"/>
      <c r="Y380" s="214"/>
      <c r="Z380" s="214"/>
      <c r="AA380" s="214"/>
      <c r="AB380" s="214"/>
      <c r="AC380" s="214"/>
      <c r="AD380" s="214"/>
      <c r="AE380" s="214"/>
      <c r="AF380" s="214"/>
      <c r="AG380" s="214" t="s">
        <v>142</v>
      </c>
      <c r="AH380" s="214">
        <v>0</v>
      </c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1" x14ac:dyDescent="0.2">
      <c r="A381" s="231"/>
      <c r="B381" s="232"/>
      <c r="C381" s="271" t="s">
        <v>178</v>
      </c>
      <c r="D381" s="237"/>
      <c r="E381" s="238">
        <v>10.3</v>
      </c>
      <c r="F381" s="233"/>
      <c r="G381" s="233"/>
      <c r="H381" s="233"/>
      <c r="I381" s="233"/>
      <c r="J381" s="233"/>
      <c r="K381" s="233"/>
      <c r="L381" s="233"/>
      <c r="M381" s="233"/>
      <c r="N381" s="233"/>
      <c r="O381" s="233"/>
      <c r="P381" s="233"/>
      <c r="Q381" s="233"/>
      <c r="R381" s="233"/>
      <c r="S381" s="233"/>
      <c r="T381" s="233"/>
      <c r="U381" s="233"/>
      <c r="V381" s="233"/>
      <c r="W381" s="233"/>
      <c r="X381" s="233"/>
      <c r="Y381" s="214"/>
      <c r="Z381" s="214"/>
      <c r="AA381" s="214"/>
      <c r="AB381" s="214"/>
      <c r="AC381" s="214"/>
      <c r="AD381" s="214"/>
      <c r="AE381" s="214"/>
      <c r="AF381" s="214"/>
      <c r="AG381" s="214" t="s">
        <v>142</v>
      </c>
      <c r="AH381" s="214">
        <v>0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 x14ac:dyDescent="0.2">
      <c r="A382" s="231"/>
      <c r="B382" s="232"/>
      <c r="C382" s="271" t="s">
        <v>179</v>
      </c>
      <c r="D382" s="237"/>
      <c r="E382" s="238">
        <v>16.899999999999999</v>
      </c>
      <c r="F382" s="233"/>
      <c r="G382" s="233"/>
      <c r="H382" s="233"/>
      <c r="I382" s="233"/>
      <c r="J382" s="233"/>
      <c r="K382" s="233"/>
      <c r="L382" s="233"/>
      <c r="M382" s="233"/>
      <c r="N382" s="233"/>
      <c r="O382" s="233"/>
      <c r="P382" s="233"/>
      <c r="Q382" s="233"/>
      <c r="R382" s="233"/>
      <c r="S382" s="233"/>
      <c r="T382" s="233"/>
      <c r="U382" s="233"/>
      <c r="V382" s="233"/>
      <c r="W382" s="233"/>
      <c r="X382" s="233"/>
      <c r="Y382" s="214"/>
      <c r="Z382" s="214"/>
      <c r="AA382" s="214"/>
      <c r="AB382" s="214"/>
      <c r="AC382" s="214"/>
      <c r="AD382" s="214"/>
      <c r="AE382" s="214"/>
      <c r="AF382" s="214"/>
      <c r="AG382" s="214" t="s">
        <v>142</v>
      </c>
      <c r="AH382" s="214">
        <v>0</v>
      </c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1" x14ac:dyDescent="0.2">
      <c r="A383" s="231"/>
      <c r="B383" s="232"/>
      <c r="C383" s="271" t="s">
        <v>180</v>
      </c>
      <c r="D383" s="237"/>
      <c r="E383" s="238">
        <v>16.7</v>
      </c>
      <c r="F383" s="233"/>
      <c r="G383" s="233"/>
      <c r="H383" s="233"/>
      <c r="I383" s="233"/>
      <c r="J383" s="233"/>
      <c r="K383" s="233"/>
      <c r="L383" s="233"/>
      <c r="M383" s="233"/>
      <c r="N383" s="233"/>
      <c r="O383" s="233"/>
      <c r="P383" s="233"/>
      <c r="Q383" s="233"/>
      <c r="R383" s="233"/>
      <c r="S383" s="233"/>
      <c r="T383" s="233"/>
      <c r="U383" s="233"/>
      <c r="V383" s="233"/>
      <c r="W383" s="233"/>
      <c r="X383" s="233"/>
      <c r="Y383" s="214"/>
      <c r="Z383" s="214"/>
      <c r="AA383" s="214"/>
      <c r="AB383" s="214"/>
      <c r="AC383" s="214"/>
      <c r="AD383" s="214"/>
      <c r="AE383" s="214"/>
      <c r="AF383" s="214"/>
      <c r="AG383" s="214" t="s">
        <v>142</v>
      </c>
      <c r="AH383" s="214">
        <v>0</v>
      </c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1" x14ac:dyDescent="0.2">
      <c r="A384" s="231"/>
      <c r="B384" s="232"/>
      <c r="C384" s="271" t="s">
        <v>181</v>
      </c>
      <c r="D384" s="237"/>
      <c r="E384" s="238">
        <v>2.8</v>
      </c>
      <c r="F384" s="233"/>
      <c r="G384" s="233"/>
      <c r="H384" s="233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  <c r="X384" s="233"/>
      <c r="Y384" s="214"/>
      <c r="Z384" s="214"/>
      <c r="AA384" s="214"/>
      <c r="AB384" s="214"/>
      <c r="AC384" s="214"/>
      <c r="AD384" s="214"/>
      <c r="AE384" s="214"/>
      <c r="AF384" s="214"/>
      <c r="AG384" s="214" t="s">
        <v>142</v>
      </c>
      <c r="AH384" s="214">
        <v>0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1" x14ac:dyDescent="0.2">
      <c r="A385" s="231"/>
      <c r="B385" s="232"/>
      <c r="C385" s="271" t="s">
        <v>182</v>
      </c>
      <c r="D385" s="237"/>
      <c r="E385" s="238">
        <v>1.1000000000000001</v>
      </c>
      <c r="F385" s="233"/>
      <c r="G385" s="233"/>
      <c r="H385" s="233"/>
      <c r="I385" s="233"/>
      <c r="J385" s="233"/>
      <c r="K385" s="233"/>
      <c r="L385" s="233"/>
      <c r="M385" s="233"/>
      <c r="N385" s="233"/>
      <c r="O385" s="233"/>
      <c r="P385" s="233"/>
      <c r="Q385" s="233"/>
      <c r="R385" s="233"/>
      <c r="S385" s="233"/>
      <c r="T385" s="233"/>
      <c r="U385" s="233"/>
      <c r="V385" s="233"/>
      <c r="W385" s="233"/>
      <c r="X385" s="233"/>
      <c r="Y385" s="214"/>
      <c r="Z385" s="214"/>
      <c r="AA385" s="214"/>
      <c r="AB385" s="214"/>
      <c r="AC385" s="214"/>
      <c r="AD385" s="214"/>
      <c r="AE385" s="214"/>
      <c r="AF385" s="214"/>
      <c r="AG385" s="214" t="s">
        <v>142</v>
      </c>
      <c r="AH385" s="214">
        <v>0</v>
      </c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 x14ac:dyDescent="0.2">
      <c r="A386" s="231"/>
      <c r="B386" s="232"/>
      <c r="C386" s="271" t="s">
        <v>183</v>
      </c>
      <c r="D386" s="237"/>
      <c r="E386" s="238">
        <v>2.9</v>
      </c>
      <c r="F386" s="233"/>
      <c r="G386" s="233"/>
      <c r="H386" s="233"/>
      <c r="I386" s="233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  <c r="W386" s="233"/>
      <c r="X386" s="233"/>
      <c r="Y386" s="214"/>
      <c r="Z386" s="214"/>
      <c r="AA386" s="214"/>
      <c r="AB386" s="214"/>
      <c r="AC386" s="214"/>
      <c r="AD386" s="214"/>
      <c r="AE386" s="214"/>
      <c r="AF386" s="214"/>
      <c r="AG386" s="214" t="s">
        <v>142</v>
      </c>
      <c r="AH386" s="214">
        <v>0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1" x14ac:dyDescent="0.2">
      <c r="A387" s="231"/>
      <c r="B387" s="232"/>
      <c r="C387" s="272" t="s">
        <v>148</v>
      </c>
      <c r="D387" s="239"/>
      <c r="E387" s="240">
        <v>63.1</v>
      </c>
      <c r="F387" s="233"/>
      <c r="G387" s="233"/>
      <c r="H387" s="233"/>
      <c r="I387" s="233"/>
      <c r="J387" s="233"/>
      <c r="K387" s="233"/>
      <c r="L387" s="233"/>
      <c r="M387" s="233"/>
      <c r="N387" s="233"/>
      <c r="O387" s="233"/>
      <c r="P387" s="233"/>
      <c r="Q387" s="233"/>
      <c r="R387" s="233"/>
      <c r="S387" s="233"/>
      <c r="T387" s="233"/>
      <c r="U387" s="233"/>
      <c r="V387" s="233"/>
      <c r="W387" s="233"/>
      <c r="X387" s="233"/>
      <c r="Y387" s="214"/>
      <c r="Z387" s="214"/>
      <c r="AA387" s="214"/>
      <c r="AB387" s="214"/>
      <c r="AC387" s="214"/>
      <c r="AD387" s="214"/>
      <c r="AE387" s="214"/>
      <c r="AF387" s="214"/>
      <c r="AG387" s="214" t="s">
        <v>142</v>
      </c>
      <c r="AH387" s="214">
        <v>1</v>
      </c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1" x14ac:dyDescent="0.2">
      <c r="A388" s="250">
        <v>60</v>
      </c>
      <c r="B388" s="251" t="s">
        <v>372</v>
      </c>
      <c r="C388" s="269" t="s">
        <v>373</v>
      </c>
      <c r="D388" s="252" t="s">
        <v>135</v>
      </c>
      <c r="E388" s="253">
        <v>299.27300000000002</v>
      </c>
      <c r="F388" s="254"/>
      <c r="G388" s="255">
        <f>ROUND(E388*F388,2)</f>
        <v>0</v>
      </c>
      <c r="H388" s="254"/>
      <c r="I388" s="255">
        <f>ROUND(E388*H388,2)</f>
        <v>0</v>
      </c>
      <c r="J388" s="254"/>
      <c r="K388" s="255">
        <f>ROUND(E388*J388,2)</f>
        <v>0</v>
      </c>
      <c r="L388" s="255">
        <v>15</v>
      </c>
      <c r="M388" s="255">
        <f>G388*(1+L388/100)</f>
        <v>0</v>
      </c>
      <c r="N388" s="255">
        <v>6.9999999999999994E-5</v>
      </c>
      <c r="O388" s="255">
        <f>ROUND(E388*N388,2)</f>
        <v>0.02</v>
      </c>
      <c r="P388" s="255">
        <v>0</v>
      </c>
      <c r="Q388" s="255">
        <f>ROUND(E388*P388,2)</f>
        <v>0</v>
      </c>
      <c r="R388" s="255"/>
      <c r="S388" s="255" t="s">
        <v>136</v>
      </c>
      <c r="T388" s="256" t="s">
        <v>136</v>
      </c>
      <c r="U388" s="233">
        <v>6.4960000000000004E-2</v>
      </c>
      <c r="V388" s="233">
        <f>ROUND(E388*U388,2)</f>
        <v>19.440000000000001</v>
      </c>
      <c r="W388" s="233"/>
      <c r="X388" s="233" t="s">
        <v>137</v>
      </c>
      <c r="Y388" s="214"/>
      <c r="Z388" s="214"/>
      <c r="AA388" s="214"/>
      <c r="AB388" s="214"/>
      <c r="AC388" s="214"/>
      <c r="AD388" s="214"/>
      <c r="AE388" s="214"/>
      <c r="AF388" s="214"/>
      <c r="AG388" s="214" t="s">
        <v>152</v>
      </c>
      <c r="AH388" s="214"/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1" x14ac:dyDescent="0.2">
      <c r="A389" s="231"/>
      <c r="B389" s="232"/>
      <c r="C389" s="270" t="s">
        <v>374</v>
      </c>
      <c r="D389" s="258"/>
      <c r="E389" s="258"/>
      <c r="F389" s="258"/>
      <c r="G389" s="258"/>
      <c r="H389" s="233"/>
      <c r="I389" s="233"/>
      <c r="J389" s="233"/>
      <c r="K389" s="233"/>
      <c r="L389" s="233"/>
      <c r="M389" s="233"/>
      <c r="N389" s="233"/>
      <c r="O389" s="233"/>
      <c r="P389" s="233"/>
      <c r="Q389" s="233"/>
      <c r="R389" s="233"/>
      <c r="S389" s="233"/>
      <c r="T389" s="233"/>
      <c r="U389" s="233"/>
      <c r="V389" s="233"/>
      <c r="W389" s="233"/>
      <c r="X389" s="233"/>
      <c r="Y389" s="214"/>
      <c r="Z389" s="214"/>
      <c r="AA389" s="214"/>
      <c r="AB389" s="214"/>
      <c r="AC389" s="214"/>
      <c r="AD389" s="214"/>
      <c r="AE389" s="214"/>
      <c r="AF389" s="214"/>
      <c r="AG389" s="214" t="s">
        <v>140</v>
      </c>
      <c r="AH389" s="214"/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 x14ac:dyDescent="0.2">
      <c r="A390" s="231"/>
      <c r="B390" s="232"/>
      <c r="C390" s="271" t="s">
        <v>141</v>
      </c>
      <c r="D390" s="237"/>
      <c r="E390" s="238"/>
      <c r="F390" s="233"/>
      <c r="G390" s="233"/>
      <c r="H390" s="233"/>
      <c r="I390" s="233"/>
      <c r="J390" s="233"/>
      <c r="K390" s="233"/>
      <c r="L390" s="233"/>
      <c r="M390" s="233"/>
      <c r="N390" s="233"/>
      <c r="O390" s="233"/>
      <c r="P390" s="233"/>
      <c r="Q390" s="233"/>
      <c r="R390" s="233"/>
      <c r="S390" s="233"/>
      <c r="T390" s="233"/>
      <c r="U390" s="233"/>
      <c r="V390" s="233"/>
      <c r="W390" s="233"/>
      <c r="X390" s="233"/>
      <c r="Y390" s="214"/>
      <c r="Z390" s="214"/>
      <c r="AA390" s="214"/>
      <c r="AB390" s="214"/>
      <c r="AC390" s="214"/>
      <c r="AD390" s="214"/>
      <c r="AE390" s="214"/>
      <c r="AF390" s="214"/>
      <c r="AG390" s="214" t="s">
        <v>142</v>
      </c>
      <c r="AH390" s="214">
        <v>0</v>
      </c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1" x14ac:dyDescent="0.2">
      <c r="A391" s="231"/>
      <c r="B391" s="232"/>
      <c r="C391" s="271" t="s">
        <v>375</v>
      </c>
      <c r="D391" s="237"/>
      <c r="E391" s="238">
        <v>299.27300000000002</v>
      </c>
      <c r="F391" s="233"/>
      <c r="G391" s="233"/>
      <c r="H391" s="233"/>
      <c r="I391" s="233"/>
      <c r="J391" s="233"/>
      <c r="K391" s="233"/>
      <c r="L391" s="233"/>
      <c r="M391" s="233"/>
      <c r="N391" s="233"/>
      <c r="O391" s="233"/>
      <c r="P391" s="233"/>
      <c r="Q391" s="233"/>
      <c r="R391" s="233"/>
      <c r="S391" s="233"/>
      <c r="T391" s="233"/>
      <c r="U391" s="233"/>
      <c r="V391" s="233"/>
      <c r="W391" s="233"/>
      <c r="X391" s="233"/>
      <c r="Y391" s="214"/>
      <c r="Z391" s="214"/>
      <c r="AA391" s="214"/>
      <c r="AB391" s="214"/>
      <c r="AC391" s="214"/>
      <c r="AD391" s="214"/>
      <c r="AE391" s="214"/>
      <c r="AF391" s="214"/>
      <c r="AG391" s="214" t="s">
        <v>142</v>
      </c>
      <c r="AH391" s="214">
        <v>5</v>
      </c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1" x14ac:dyDescent="0.2">
      <c r="A392" s="231"/>
      <c r="B392" s="232"/>
      <c r="C392" s="272" t="s">
        <v>148</v>
      </c>
      <c r="D392" s="239"/>
      <c r="E392" s="240">
        <v>299.27300000000002</v>
      </c>
      <c r="F392" s="233"/>
      <c r="G392" s="233"/>
      <c r="H392" s="233"/>
      <c r="I392" s="233"/>
      <c r="J392" s="233"/>
      <c r="K392" s="233"/>
      <c r="L392" s="233"/>
      <c r="M392" s="233"/>
      <c r="N392" s="233"/>
      <c r="O392" s="233"/>
      <c r="P392" s="233"/>
      <c r="Q392" s="233"/>
      <c r="R392" s="233"/>
      <c r="S392" s="233"/>
      <c r="T392" s="233"/>
      <c r="U392" s="233"/>
      <c r="V392" s="233"/>
      <c r="W392" s="233"/>
      <c r="X392" s="233"/>
      <c r="Y392" s="214"/>
      <c r="Z392" s="214"/>
      <c r="AA392" s="214"/>
      <c r="AB392" s="214"/>
      <c r="AC392" s="214"/>
      <c r="AD392" s="214"/>
      <c r="AE392" s="214"/>
      <c r="AF392" s="214"/>
      <c r="AG392" s="214" t="s">
        <v>142</v>
      </c>
      <c r="AH392" s="214">
        <v>1</v>
      </c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1" x14ac:dyDescent="0.2">
      <c r="A393" s="250">
        <v>61</v>
      </c>
      <c r="B393" s="251" t="s">
        <v>376</v>
      </c>
      <c r="C393" s="269" t="s">
        <v>377</v>
      </c>
      <c r="D393" s="252" t="s">
        <v>135</v>
      </c>
      <c r="E393" s="253">
        <v>299.27300000000002</v>
      </c>
      <c r="F393" s="254"/>
      <c r="G393" s="255">
        <f>ROUND(E393*F393,2)</f>
        <v>0</v>
      </c>
      <c r="H393" s="254"/>
      <c r="I393" s="255">
        <f>ROUND(E393*H393,2)</f>
        <v>0</v>
      </c>
      <c r="J393" s="254"/>
      <c r="K393" s="255">
        <f>ROUND(E393*J393,2)</f>
        <v>0</v>
      </c>
      <c r="L393" s="255">
        <v>15</v>
      </c>
      <c r="M393" s="255">
        <f>G393*(1+L393/100)</f>
        <v>0</v>
      </c>
      <c r="N393" s="255">
        <v>3.6000000000000002E-4</v>
      </c>
      <c r="O393" s="255">
        <f>ROUND(E393*N393,2)</f>
        <v>0.11</v>
      </c>
      <c r="P393" s="255">
        <v>0</v>
      </c>
      <c r="Q393" s="255">
        <f>ROUND(E393*P393,2)</f>
        <v>0</v>
      </c>
      <c r="R393" s="255"/>
      <c r="S393" s="255" t="s">
        <v>136</v>
      </c>
      <c r="T393" s="256" t="s">
        <v>136</v>
      </c>
      <c r="U393" s="233">
        <v>0.19503999999999999</v>
      </c>
      <c r="V393" s="233">
        <f>ROUND(E393*U393,2)</f>
        <v>58.37</v>
      </c>
      <c r="W393" s="233"/>
      <c r="X393" s="233" t="s">
        <v>137</v>
      </c>
      <c r="Y393" s="214"/>
      <c r="Z393" s="214"/>
      <c r="AA393" s="214"/>
      <c r="AB393" s="214"/>
      <c r="AC393" s="214"/>
      <c r="AD393" s="214"/>
      <c r="AE393" s="214"/>
      <c r="AF393" s="214"/>
      <c r="AG393" s="214" t="s">
        <v>152</v>
      </c>
      <c r="AH393" s="214"/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1" x14ac:dyDescent="0.2">
      <c r="A394" s="231"/>
      <c r="B394" s="232"/>
      <c r="C394" s="270" t="s">
        <v>378</v>
      </c>
      <c r="D394" s="258"/>
      <c r="E394" s="258"/>
      <c r="F394" s="258"/>
      <c r="G394" s="258"/>
      <c r="H394" s="233"/>
      <c r="I394" s="233"/>
      <c r="J394" s="233"/>
      <c r="K394" s="233"/>
      <c r="L394" s="233"/>
      <c r="M394" s="233"/>
      <c r="N394" s="233"/>
      <c r="O394" s="233"/>
      <c r="P394" s="233"/>
      <c r="Q394" s="233"/>
      <c r="R394" s="233"/>
      <c r="S394" s="233"/>
      <c r="T394" s="233"/>
      <c r="U394" s="233"/>
      <c r="V394" s="233"/>
      <c r="W394" s="233"/>
      <c r="X394" s="233"/>
      <c r="Y394" s="214"/>
      <c r="Z394" s="214"/>
      <c r="AA394" s="214"/>
      <c r="AB394" s="214"/>
      <c r="AC394" s="214"/>
      <c r="AD394" s="214"/>
      <c r="AE394" s="214"/>
      <c r="AF394" s="214"/>
      <c r="AG394" s="214" t="s">
        <v>140</v>
      </c>
      <c r="AH394" s="214"/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 x14ac:dyDescent="0.2">
      <c r="A395" s="231"/>
      <c r="B395" s="232"/>
      <c r="C395" s="271" t="s">
        <v>141</v>
      </c>
      <c r="D395" s="237"/>
      <c r="E395" s="238"/>
      <c r="F395" s="233"/>
      <c r="G395" s="233"/>
      <c r="H395" s="233"/>
      <c r="I395" s="233"/>
      <c r="J395" s="233"/>
      <c r="K395" s="233"/>
      <c r="L395" s="233"/>
      <c r="M395" s="233"/>
      <c r="N395" s="233"/>
      <c r="O395" s="233"/>
      <c r="P395" s="233"/>
      <c r="Q395" s="233"/>
      <c r="R395" s="233"/>
      <c r="S395" s="233"/>
      <c r="T395" s="233"/>
      <c r="U395" s="233"/>
      <c r="V395" s="233"/>
      <c r="W395" s="233"/>
      <c r="X395" s="233"/>
      <c r="Y395" s="214"/>
      <c r="Z395" s="214"/>
      <c r="AA395" s="214"/>
      <c r="AB395" s="214"/>
      <c r="AC395" s="214"/>
      <c r="AD395" s="214"/>
      <c r="AE395" s="214"/>
      <c r="AF395" s="214"/>
      <c r="AG395" s="214" t="s">
        <v>142</v>
      </c>
      <c r="AH395" s="214">
        <v>0</v>
      </c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1" x14ac:dyDescent="0.2">
      <c r="A396" s="231"/>
      <c r="B396" s="232"/>
      <c r="C396" s="271" t="s">
        <v>375</v>
      </c>
      <c r="D396" s="237"/>
      <c r="E396" s="238">
        <v>299.27300000000002</v>
      </c>
      <c r="F396" s="233"/>
      <c r="G396" s="233"/>
      <c r="H396" s="233"/>
      <c r="I396" s="233"/>
      <c r="J396" s="233"/>
      <c r="K396" s="233"/>
      <c r="L396" s="233"/>
      <c r="M396" s="233"/>
      <c r="N396" s="233"/>
      <c r="O396" s="233"/>
      <c r="P396" s="233"/>
      <c r="Q396" s="233"/>
      <c r="R396" s="233"/>
      <c r="S396" s="233"/>
      <c r="T396" s="233"/>
      <c r="U396" s="233"/>
      <c r="V396" s="233"/>
      <c r="W396" s="233"/>
      <c r="X396" s="233"/>
      <c r="Y396" s="214"/>
      <c r="Z396" s="214"/>
      <c r="AA396" s="214"/>
      <c r="AB396" s="214"/>
      <c r="AC396" s="214"/>
      <c r="AD396" s="214"/>
      <c r="AE396" s="214"/>
      <c r="AF396" s="214"/>
      <c r="AG396" s="214" t="s">
        <v>142</v>
      </c>
      <c r="AH396" s="214">
        <v>5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1" x14ac:dyDescent="0.2">
      <c r="A397" s="231"/>
      <c r="B397" s="232"/>
      <c r="C397" s="272" t="s">
        <v>148</v>
      </c>
      <c r="D397" s="239"/>
      <c r="E397" s="240">
        <v>299.27300000000002</v>
      </c>
      <c r="F397" s="233"/>
      <c r="G397" s="233"/>
      <c r="H397" s="233"/>
      <c r="I397" s="233"/>
      <c r="J397" s="233"/>
      <c r="K397" s="233"/>
      <c r="L397" s="233"/>
      <c r="M397" s="233"/>
      <c r="N397" s="233"/>
      <c r="O397" s="233"/>
      <c r="P397" s="233"/>
      <c r="Q397" s="233"/>
      <c r="R397" s="233"/>
      <c r="S397" s="233"/>
      <c r="T397" s="233"/>
      <c r="U397" s="233"/>
      <c r="V397" s="233"/>
      <c r="W397" s="233"/>
      <c r="X397" s="233"/>
      <c r="Y397" s="214"/>
      <c r="Z397" s="214"/>
      <c r="AA397" s="214"/>
      <c r="AB397" s="214"/>
      <c r="AC397" s="214"/>
      <c r="AD397" s="214"/>
      <c r="AE397" s="214"/>
      <c r="AF397" s="214"/>
      <c r="AG397" s="214" t="s">
        <v>142</v>
      </c>
      <c r="AH397" s="214">
        <v>1</v>
      </c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x14ac:dyDescent="0.2">
      <c r="A398" s="244" t="s">
        <v>131</v>
      </c>
      <c r="B398" s="245" t="s">
        <v>99</v>
      </c>
      <c r="C398" s="268" t="s">
        <v>100</v>
      </c>
      <c r="D398" s="246"/>
      <c r="E398" s="247"/>
      <c r="F398" s="248"/>
      <c r="G398" s="248">
        <f>SUMIF(AG399:AG406,"&lt;&gt;NOR",G399:G406)</f>
        <v>0</v>
      </c>
      <c r="H398" s="248"/>
      <c r="I398" s="248">
        <f>SUM(I399:I406)</f>
        <v>0</v>
      </c>
      <c r="J398" s="248"/>
      <c r="K398" s="248">
        <f>SUM(K399:K406)</f>
        <v>0</v>
      </c>
      <c r="L398" s="248"/>
      <c r="M398" s="248">
        <f>SUM(M399:M406)</f>
        <v>0</v>
      </c>
      <c r="N398" s="248"/>
      <c r="O398" s="248">
        <f>SUM(O399:O406)</f>
        <v>0</v>
      </c>
      <c r="P398" s="248"/>
      <c r="Q398" s="248">
        <f>SUM(Q399:Q406)</f>
        <v>0</v>
      </c>
      <c r="R398" s="248"/>
      <c r="S398" s="248"/>
      <c r="T398" s="249"/>
      <c r="U398" s="243"/>
      <c r="V398" s="243">
        <f>SUM(V399:V406)</f>
        <v>0.1</v>
      </c>
      <c r="W398" s="243"/>
      <c r="X398" s="243"/>
      <c r="AG398" t="s">
        <v>132</v>
      </c>
    </row>
    <row r="399" spans="1:60" ht="22.5" outlineLevel="1" x14ac:dyDescent="0.2">
      <c r="A399" s="250">
        <v>62</v>
      </c>
      <c r="B399" s="251" t="s">
        <v>379</v>
      </c>
      <c r="C399" s="269" t="s">
        <v>380</v>
      </c>
      <c r="D399" s="252" t="s">
        <v>203</v>
      </c>
      <c r="E399" s="253">
        <v>1</v>
      </c>
      <c r="F399" s="254"/>
      <c r="G399" s="255">
        <f>ROUND(E399*F399,2)</f>
        <v>0</v>
      </c>
      <c r="H399" s="254"/>
      <c r="I399" s="255">
        <f>ROUND(E399*H399,2)</f>
        <v>0</v>
      </c>
      <c r="J399" s="254"/>
      <c r="K399" s="255">
        <f>ROUND(E399*J399,2)</f>
        <v>0</v>
      </c>
      <c r="L399" s="255">
        <v>15</v>
      </c>
      <c r="M399" s="255">
        <f>G399*(1+L399/100)</f>
        <v>0</v>
      </c>
      <c r="N399" s="255">
        <v>1.6000000000000001E-4</v>
      </c>
      <c r="O399" s="255">
        <f>ROUND(E399*N399,2)</f>
        <v>0</v>
      </c>
      <c r="P399" s="255">
        <v>0</v>
      </c>
      <c r="Q399" s="255">
        <f>ROUND(E399*P399,2)</f>
        <v>0</v>
      </c>
      <c r="R399" s="255"/>
      <c r="S399" s="255" t="s">
        <v>204</v>
      </c>
      <c r="T399" s="256" t="s">
        <v>205</v>
      </c>
      <c r="U399" s="233">
        <v>9.955E-2</v>
      </c>
      <c r="V399" s="233">
        <f>ROUND(E399*U399,2)</f>
        <v>0.1</v>
      </c>
      <c r="W399" s="233"/>
      <c r="X399" s="233" t="s">
        <v>137</v>
      </c>
      <c r="Y399" s="214"/>
      <c r="Z399" s="214"/>
      <c r="AA399" s="214"/>
      <c r="AB399" s="214"/>
      <c r="AC399" s="214"/>
      <c r="AD399" s="214"/>
      <c r="AE399" s="214"/>
      <c r="AF399" s="214"/>
      <c r="AG399" s="214" t="s">
        <v>138</v>
      </c>
      <c r="AH399" s="214"/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ht="22.5" outlineLevel="1" x14ac:dyDescent="0.2">
      <c r="A400" s="231"/>
      <c r="B400" s="232"/>
      <c r="C400" s="270" t="s">
        <v>206</v>
      </c>
      <c r="D400" s="258"/>
      <c r="E400" s="258"/>
      <c r="F400" s="258"/>
      <c r="G400" s="258"/>
      <c r="H400" s="233"/>
      <c r="I400" s="233"/>
      <c r="J400" s="233"/>
      <c r="K400" s="233"/>
      <c r="L400" s="233"/>
      <c r="M400" s="233"/>
      <c r="N400" s="233"/>
      <c r="O400" s="233"/>
      <c r="P400" s="233"/>
      <c r="Q400" s="233"/>
      <c r="R400" s="233"/>
      <c r="S400" s="233"/>
      <c r="T400" s="233"/>
      <c r="U400" s="233"/>
      <c r="V400" s="233"/>
      <c r="W400" s="233"/>
      <c r="X400" s="233"/>
      <c r="Y400" s="214"/>
      <c r="Z400" s="214"/>
      <c r="AA400" s="214"/>
      <c r="AB400" s="214"/>
      <c r="AC400" s="214"/>
      <c r="AD400" s="214"/>
      <c r="AE400" s="214"/>
      <c r="AF400" s="214"/>
      <c r="AG400" s="214" t="s">
        <v>140</v>
      </c>
      <c r="AH400" s="214"/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57" t="str">
        <f>C400</f>
        <v>Kompletní dodávka a montáž včetně uvedení do provozu, prostupů, zaškolení, seřízení, zkoušek dle příslušných ČSN a dalších pomocných prací a zednických přípomocí</v>
      </c>
      <c r="BB400" s="214"/>
      <c r="BC400" s="214"/>
      <c r="BD400" s="214"/>
      <c r="BE400" s="214"/>
      <c r="BF400" s="214"/>
      <c r="BG400" s="214"/>
      <c r="BH400" s="214"/>
    </row>
    <row r="401" spans="1:60" outlineLevel="1" x14ac:dyDescent="0.2">
      <c r="A401" s="231"/>
      <c r="B401" s="232"/>
      <c r="C401" s="275" t="s">
        <v>221</v>
      </c>
      <c r="D401" s="234"/>
      <c r="E401" s="235"/>
      <c r="F401" s="236"/>
      <c r="G401" s="236"/>
      <c r="H401" s="233"/>
      <c r="I401" s="233"/>
      <c r="J401" s="233"/>
      <c r="K401" s="233"/>
      <c r="L401" s="233"/>
      <c r="M401" s="233"/>
      <c r="N401" s="233"/>
      <c r="O401" s="233"/>
      <c r="P401" s="233"/>
      <c r="Q401" s="233"/>
      <c r="R401" s="233"/>
      <c r="S401" s="233"/>
      <c r="T401" s="233"/>
      <c r="U401" s="233"/>
      <c r="V401" s="233"/>
      <c r="W401" s="233"/>
      <c r="X401" s="233"/>
      <c r="Y401" s="214"/>
      <c r="Z401" s="214"/>
      <c r="AA401" s="214"/>
      <c r="AB401" s="214"/>
      <c r="AC401" s="214"/>
      <c r="AD401" s="214"/>
      <c r="AE401" s="214"/>
      <c r="AF401" s="214"/>
      <c r="AG401" s="214" t="s">
        <v>140</v>
      </c>
      <c r="AH401" s="214"/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ht="22.5" outlineLevel="1" x14ac:dyDescent="0.2">
      <c r="A402" s="231"/>
      <c r="B402" s="232"/>
      <c r="C402" s="273" t="s">
        <v>381</v>
      </c>
      <c r="D402" s="259"/>
      <c r="E402" s="259"/>
      <c r="F402" s="259"/>
      <c r="G402" s="259"/>
      <c r="H402" s="233"/>
      <c r="I402" s="233"/>
      <c r="J402" s="233"/>
      <c r="K402" s="233"/>
      <c r="L402" s="233"/>
      <c r="M402" s="233"/>
      <c r="N402" s="233"/>
      <c r="O402" s="233"/>
      <c r="P402" s="233"/>
      <c r="Q402" s="233"/>
      <c r="R402" s="233"/>
      <c r="S402" s="233"/>
      <c r="T402" s="233"/>
      <c r="U402" s="233"/>
      <c r="V402" s="233"/>
      <c r="W402" s="233"/>
      <c r="X402" s="233"/>
      <c r="Y402" s="214"/>
      <c r="Z402" s="214"/>
      <c r="AA402" s="214"/>
      <c r="AB402" s="214"/>
      <c r="AC402" s="214"/>
      <c r="AD402" s="214"/>
      <c r="AE402" s="214"/>
      <c r="AF402" s="214"/>
      <c r="AG402" s="214" t="s">
        <v>140</v>
      </c>
      <c r="AH402" s="214"/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57" t="str">
        <f>C402</f>
        <v>Odstranění stávajících hliníkových vodičů, světel, vypínačů, zásuvek. Nové rozvody z Cu, nové zásuvky, vypínače, příprava pro přisazená stropní svítidla.</v>
      </c>
      <c r="BB402" s="214"/>
      <c r="BC402" s="214"/>
      <c r="BD402" s="214"/>
      <c r="BE402" s="214"/>
      <c r="BF402" s="214"/>
      <c r="BG402" s="214"/>
      <c r="BH402" s="214"/>
    </row>
    <row r="403" spans="1:60" ht="22.5" outlineLevel="1" x14ac:dyDescent="0.2">
      <c r="A403" s="231"/>
      <c r="B403" s="232"/>
      <c r="C403" s="273" t="s">
        <v>382</v>
      </c>
      <c r="D403" s="259"/>
      <c r="E403" s="259"/>
      <c r="F403" s="259"/>
      <c r="G403" s="259"/>
      <c r="H403" s="233"/>
      <c r="I403" s="233"/>
      <c r="J403" s="233"/>
      <c r="K403" s="233"/>
      <c r="L403" s="233"/>
      <c r="M403" s="233"/>
      <c r="N403" s="233"/>
      <c r="O403" s="233"/>
      <c r="P403" s="233"/>
      <c r="Q403" s="233"/>
      <c r="R403" s="233"/>
      <c r="S403" s="233"/>
      <c r="T403" s="233"/>
      <c r="U403" s="233"/>
      <c r="V403" s="233"/>
      <c r="W403" s="233"/>
      <c r="X403" s="233"/>
      <c r="Y403" s="214"/>
      <c r="Z403" s="214"/>
      <c r="AA403" s="214"/>
      <c r="AB403" s="214"/>
      <c r="AC403" s="214"/>
      <c r="AD403" s="214"/>
      <c r="AE403" s="214"/>
      <c r="AF403" s="214"/>
      <c r="AG403" s="214" t="s">
        <v>140</v>
      </c>
      <c r="AH403" s="214"/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57" t="str">
        <f>C403</f>
        <v>Nová svitidla do koupelny, chodby a WC - 3 kusy dle standadu investora. Nový rozvadeč včetně vystrojení a oživení.</v>
      </c>
      <c r="BB403" s="214"/>
      <c r="BC403" s="214"/>
      <c r="BD403" s="214"/>
      <c r="BE403" s="214"/>
      <c r="BF403" s="214"/>
      <c r="BG403" s="214"/>
      <c r="BH403" s="214"/>
    </row>
    <row r="404" spans="1:60" outlineLevel="1" x14ac:dyDescent="0.2">
      <c r="A404" s="231"/>
      <c r="B404" s="232"/>
      <c r="C404" s="271" t="s">
        <v>383</v>
      </c>
      <c r="D404" s="237"/>
      <c r="E404" s="238"/>
      <c r="F404" s="233"/>
      <c r="G404" s="233"/>
      <c r="H404" s="233"/>
      <c r="I404" s="233"/>
      <c r="J404" s="233"/>
      <c r="K404" s="233"/>
      <c r="L404" s="233"/>
      <c r="M404" s="233"/>
      <c r="N404" s="233"/>
      <c r="O404" s="233"/>
      <c r="P404" s="233"/>
      <c r="Q404" s="233"/>
      <c r="R404" s="233"/>
      <c r="S404" s="233"/>
      <c r="T404" s="233"/>
      <c r="U404" s="233"/>
      <c r="V404" s="233"/>
      <c r="W404" s="233"/>
      <c r="X404" s="233"/>
      <c r="Y404" s="214"/>
      <c r="Z404" s="214"/>
      <c r="AA404" s="214"/>
      <c r="AB404" s="214"/>
      <c r="AC404" s="214"/>
      <c r="AD404" s="214"/>
      <c r="AE404" s="214"/>
      <c r="AF404" s="214"/>
      <c r="AG404" s="214" t="s">
        <v>142</v>
      </c>
      <c r="AH404" s="214">
        <v>0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1" x14ac:dyDescent="0.2">
      <c r="A405" s="231"/>
      <c r="B405" s="232"/>
      <c r="C405" s="271" t="s">
        <v>223</v>
      </c>
      <c r="D405" s="237"/>
      <c r="E405" s="238">
        <v>1</v>
      </c>
      <c r="F405" s="233"/>
      <c r="G405" s="233"/>
      <c r="H405" s="233"/>
      <c r="I405" s="233"/>
      <c r="J405" s="233"/>
      <c r="K405" s="233"/>
      <c r="L405" s="233"/>
      <c r="M405" s="233"/>
      <c r="N405" s="233"/>
      <c r="O405" s="233"/>
      <c r="P405" s="233"/>
      <c r="Q405" s="233"/>
      <c r="R405" s="233"/>
      <c r="S405" s="233"/>
      <c r="T405" s="233"/>
      <c r="U405" s="233"/>
      <c r="V405" s="233"/>
      <c r="W405" s="233"/>
      <c r="X405" s="233"/>
      <c r="Y405" s="214"/>
      <c r="Z405" s="214"/>
      <c r="AA405" s="214"/>
      <c r="AB405" s="214"/>
      <c r="AC405" s="214"/>
      <c r="AD405" s="214"/>
      <c r="AE405" s="214"/>
      <c r="AF405" s="214"/>
      <c r="AG405" s="214" t="s">
        <v>142</v>
      </c>
      <c r="AH405" s="214">
        <v>0</v>
      </c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1" x14ac:dyDescent="0.2">
      <c r="A406" s="231"/>
      <c r="B406" s="232"/>
      <c r="C406" s="272" t="s">
        <v>148</v>
      </c>
      <c r="D406" s="239"/>
      <c r="E406" s="240">
        <v>1</v>
      </c>
      <c r="F406" s="233"/>
      <c r="G406" s="233"/>
      <c r="H406" s="233"/>
      <c r="I406" s="233"/>
      <c r="J406" s="233"/>
      <c r="K406" s="233"/>
      <c r="L406" s="233"/>
      <c r="M406" s="233"/>
      <c r="N406" s="233"/>
      <c r="O406" s="233"/>
      <c r="P406" s="233"/>
      <c r="Q406" s="233"/>
      <c r="R406" s="233"/>
      <c r="S406" s="233"/>
      <c r="T406" s="233"/>
      <c r="U406" s="233"/>
      <c r="V406" s="233"/>
      <c r="W406" s="233"/>
      <c r="X406" s="233"/>
      <c r="Y406" s="214"/>
      <c r="Z406" s="214"/>
      <c r="AA406" s="214"/>
      <c r="AB406" s="214"/>
      <c r="AC406" s="214"/>
      <c r="AD406" s="214"/>
      <c r="AE406" s="214"/>
      <c r="AF406" s="214"/>
      <c r="AG406" s="214" t="s">
        <v>142</v>
      </c>
      <c r="AH406" s="214">
        <v>1</v>
      </c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x14ac:dyDescent="0.2">
      <c r="A407" s="244" t="s">
        <v>131</v>
      </c>
      <c r="B407" s="245" t="s">
        <v>101</v>
      </c>
      <c r="C407" s="268" t="s">
        <v>102</v>
      </c>
      <c r="D407" s="246"/>
      <c r="E407" s="247"/>
      <c r="F407" s="248"/>
      <c r="G407" s="248">
        <f>SUMIF(AG408:AG416,"&lt;&gt;NOR",G408:G416)</f>
        <v>0</v>
      </c>
      <c r="H407" s="248"/>
      <c r="I407" s="248">
        <f>SUM(I408:I416)</f>
        <v>0</v>
      </c>
      <c r="J407" s="248"/>
      <c r="K407" s="248">
        <f>SUM(K408:K416)</f>
        <v>0</v>
      </c>
      <c r="L407" s="248"/>
      <c r="M407" s="248">
        <f>SUM(M408:M416)</f>
        <v>0</v>
      </c>
      <c r="N407" s="248"/>
      <c r="O407" s="248">
        <f>SUM(O408:O416)</f>
        <v>0</v>
      </c>
      <c r="P407" s="248"/>
      <c r="Q407" s="248">
        <f>SUM(Q408:Q416)</f>
        <v>0</v>
      </c>
      <c r="R407" s="248"/>
      <c r="S407" s="248"/>
      <c r="T407" s="249"/>
      <c r="U407" s="243"/>
      <c r="V407" s="243">
        <f>SUM(V408:V416)</f>
        <v>6.31</v>
      </c>
      <c r="W407" s="243"/>
      <c r="X407" s="243"/>
      <c r="AG407" t="s">
        <v>132</v>
      </c>
    </row>
    <row r="408" spans="1:60" outlineLevel="1" x14ac:dyDescent="0.2">
      <c r="A408" s="260">
        <v>63</v>
      </c>
      <c r="B408" s="261" t="s">
        <v>384</v>
      </c>
      <c r="C408" s="274" t="s">
        <v>385</v>
      </c>
      <c r="D408" s="262" t="s">
        <v>198</v>
      </c>
      <c r="E408" s="263">
        <v>0.91764999999999997</v>
      </c>
      <c r="F408" s="264"/>
      <c r="G408" s="265">
        <f>ROUND(E408*F408,2)</f>
        <v>0</v>
      </c>
      <c r="H408" s="264"/>
      <c r="I408" s="265">
        <f>ROUND(E408*H408,2)</f>
        <v>0</v>
      </c>
      <c r="J408" s="264"/>
      <c r="K408" s="265">
        <f>ROUND(E408*J408,2)</f>
        <v>0</v>
      </c>
      <c r="L408" s="265">
        <v>15</v>
      </c>
      <c r="M408" s="265">
        <f>G408*(1+L408/100)</f>
        <v>0</v>
      </c>
      <c r="N408" s="265">
        <v>0</v>
      </c>
      <c r="O408" s="265">
        <f>ROUND(E408*N408,2)</f>
        <v>0</v>
      </c>
      <c r="P408" s="265">
        <v>0</v>
      </c>
      <c r="Q408" s="265">
        <f>ROUND(E408*P408,2)</f>
        <v>0</v>
      </c>
      <c r="R408" s="265"/>
      <c r="S408" s="265" t="s">
        <v>136</v>
      </c>
      <c r="T408" s="266" t="s">
        <v>136</v>
      </c>
      <c r="U408" s="233">
        <v>2.0089999999999999</v>
      </c>
      <c r="V408" s="233">
        <f>ROUND(E408*U408,2)</f>
        <v>1.84</v>
      </c>
      <c r="W408" s="233"/>
      <c r="X408" s="233" t="s">
        <v>386</v>
      </c>
      <c r="Y408" s="214"/>
      <c r="Z408" s="214"/>
      <c r="AA408" s="214"/>
      <c r="AB408" s="214"/>
      <c r="AC408" s="214"/>
      <c r="AD408" s="214"/>
      <c r="AE408" s="214"/>
      <c r="AF408" s="214"/>
      <c r="AG408" s="214" t="s">
        <v>387</v>
      </c>
      <c r="AH408" s="214"/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1" x14ac:dyDescent="0.2">
      <c r="A409" s="260">
        <v>64</v>
      </c>
      <c r="B409" s="261" t="s">
        <v>388</v>
      </c>
      <c r="C409" s="274" t="s">
        <v>389</v>
      </c>
      <c r="D409" s="262" t="s">
        <v>198</v>
      </c>
      <c r="E409" s="263">
        <v>4.5882399999999999</v>
      </c>
      <c r="F409" s="264"/>
      <c r="G409" s="265">
        <f>ROUND(E409*F409,2)</f>
        <v>0</v>
      </c>
      <c r="H409" s="264"/>
      <c r="I409" s="265">
        <f>ROUND(E409*H409,2)</f>
        <v>0</v>
      </c>
      <c r="J409" s="264"/>
      <c r="K409" s="265">
        <f>ROUND(E409*J409,2)</f>
        <v>0</v>
      </c>
      <c r="L409" s="265">
        <v>15</v>
      </c>
      <c r="M409" s="265">
        <f>G409*(1+L409/100)</f>
        <v>0</v>
      </c>
      <c r="N409" s="265">
        <v>0</v>
      </c>
      <c r="O409" s="265">
        <f>ROUND(E409*N409,2)</f>
        <v>0</v>
      </c>
      <c r="P409" s="265">
        <v>0</v>
      </c>
      <c r="Q409" s="265">
        <f>ROUND(E409*P409,2)</f>
        <v>0</v>
      </c>
      <c r="R409" s="265"/>
      <c r="S409" s="265" t="s">
        <v>136</v>
      </c>
      <c r="T409" s="266" t="s">
        <v>136</v>
      </c>
      <c r="U409" s="233">
        <v>0.65300000000000002</v>
      </c>
      <c r="V409" s="233">
        <f>ROUND(E409*U409,2)</f>
        <v>3</v>
      </c>
      <c r="W409" s="233"/>
      <c r="X409" s="233" t="s">
        <v>386</v>
      </c>
      <c r="Y409" s="214"/>
      <c r="Z409" s="214"/>
      <c r="AA409" s="214"/>
      <c r="AB409" s="214"/>
      <c r="AC409" s="214"/>
      <c r="AD409" s="214"/>
      <c r="AE409" s="214"/>
      <c r="AF409" s="214"/>
      <c r="AG409" s="214" t="s">
        <v>387</v>
      </c>
      <c r="AH409" s="214"/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1" x14ac:dyDescent="0.2">
      <c r="A410" s="250">
        <v>65</v>
      </c>
      <c r="B410" s="251" t="s">
        <v>390</v>
      </c>
      <c r="C410" s="269" t="s">
        <v>391</v>
      </c>
      <c r="D410" s="252" t="s">
        <v>198</v>
      </c>
      <c r="E410" s="253">
        <v>0.91764999999999997</v>
      </c>
      <c r="F410" s="254"/>
      <c r="G410" s="255">
        <f>ROUND(E410*F410,2)</f>
        <v>0</v>
      </c>
      <c r="H410" s="254"/>
      <c r="I410" s="255">
        <f>ROUND(E410*H410,2)</f>
        <v>0</v>
      </c>
      <c r="J410" s="254"/>
      <c r="K410" s="255">
        <f>ROUND(E410*J410,2)</f>
        <v>0</v>
      </c>
      <c r="L410" s="255">
        <v>15</v>
      </c>
      <c r="M410" s="255">
        <f>G410*(1+L410/100)</f>
        <v>0</v>
      </c>
      <c r="N410" s="255">
        <v>0</v>
      </c>
      <c r="O410" s="255">
        <f>ROUND(E410*N410,2)</f>
        <v>0</v>
      </c>
      <c r="P410" s="255">
        <v>0</v>
      </c>
      <c r="Q410" s="255">
        <f>ROUND(E410*P410,2)</f>
        <v>0</v>
      </c>
      <c r="R410" s="255"/>
      <c r="S410" s="255" t="s">
        <v>136</v>
      </c>
      <c r="T410" s="256" t="s">
        <v>136</v>
      </c>
      <c r="U410" s="233">
        <v>0.752</v>
      </c>
      <c r="V410" s="233">
        <f>ROUND(E410*U410,2)</f>
        <v>0.69</v>
      </c>
      <c r="W410" s="233"/>
      <c r="X410" s="233" t="s">
        <v>386</v>
      </c>
      <c r="Y410" s="214"/>
      <c r="Z410" s="214"/>
      <c r="AA410" s="214"/>
      <c r="AB410" s="214"/>
      <c r="AC410" s="214"/>
      <c r="AD410" s="214"/>
      <c r="AE410" s="214"/>
      <c r="AF410" s="214"/>
      <c r="AG410" s="214" t="s">
        <v>387</v>
      </c>
      <c r="AH410" s="214"/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ht="22.5" outlineLevel="1" x14ac:dyDescent="0.2">
      <c r="A411" s="231"/>
      <c r="B411" s="232"/>
      <c r="C411" s="270" t="s">
        <v>392</v>
      </c>
      <c r="D411" s="258"/>
      <c r="E411" s="258"/>
      <c r="F411" s="258"/>
      <c r="G411" s="258"/>
      <c r="H411" s="233"/>
      <c r="I411" s="233"/>
      <c r="J411" s="233"/>
      <c r="K411" s="233"/>
      <c r="L411" s="233"/>
      <c r="M411" s="233"/>
      <c r="N411" s="233"/>
      <c r="O411" s="233"/>
      <c r="P411" s="233"/>
      <c r="Q411" s="233"/>
      <c r="R411" s="233"/>
      <c r="S411" s="233"/>
      <c r="T411" s="233"/>
      <c r="U411" s="233"/>
      <c r="V411" s="233"/>
      <c r="W411" s="233"/>
      <c r="X411" s="233"/>
      <c r="Y411" s="214"/>
      <c r="Z411" s="214"/>
      <c r="AA411" s="214"/>
      <c r="AB411" s="214"/>
      <c r="AC411" s="214"/>
      <c r="AD411" s="214"/>
      <c r="AE411" s="214"/>
      <c r="AF411" s="214"/>
      <c r="AG411" s="214" t="s">
        <v>140</v>
      </c>
      <c r="AH411" s="214"/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57" t="str">
        <f>C411</f>
        <v>S naložením suti nebo vybouraných hmot do dopravního prostředku a na jejich vyložením, popřípadě přeložením na normální dopravní prostředek.</v>
      </c>
      <c r="BB411" s="214"/>
      <c r="BC411" s="214"/>
      <c r="BD411" s="214"/>
      <c r="BE411" s="214"/>
      <c r="BF411" s="214"/>
      <c r="BG411" s="214"/>
      <c r="BH411" s="214"/>
    </row>
    <row r="412" spans="1:60" outlineLevel="1" x14ac:dyDescent="0.2">
      <c r="A412" s="260">
        <v>66</v>
      </c>
      <c r="B412" s="261" t="s">
        <v>393</v>
      </c>
      <c r="C412" s="274" t="s">
        <v>394</v>
      </c>
      <c r="D412" s="262" t="s">
        <v>198</v>
      </c>
      <c r="E412" s="263">
        <v>0.91764999999999997</v>
      </c>
      <c r="F412" s="264"/>
      <c r="G412" s="265">
        <f>ROUND(E412*F412,2)</f>
        <v>0</v>
      </c>
      <c r="H412" s="264"/>
      <c r="I412" s="265">
        <f>ROUND(E412*H412,2)</f>
        <v>0</v>
      </c>
      <c r="J412" s="264"/>
      <c r="K412" s="265">
        <f>ROUND(E412*J412,2)</f>
        <v>0</v>
      </c>
      <c r="L412" s="265">
        <v>15</v>
      </c>
      <c r="M412" s="265">
        <f>G412*(1+L412/100)</f>
        <v>0</v>
      </c>
      <c r="N412" s="265">
        <v>0</v>
      </c>
      <c r="O412" s="265">
        <f>ROUND(E412*N412,2)</f>
        <v>0</v>
      </c>
      <c r="P412" s="265">
        <v>0</v>
      </c>
      <c r="Q412" s="265">
        <f>ROUND(E412*P412,2)</f>
        <v>0</v>
      </c>
      <c r="R412" s="265"/>
      <c r="S412" s="265" t="s">
        <v>136</v>
      </c>
      <c r="T412" s="266" t="s">
        <v>136</v>
      </c>
      <c r="U412" s="233">
        <v>0.36</v>
      </c>
      <c r="V412" s="233">
        <f>ROUND(E412*U412,2)</f>
        <v>0.33</v>
      </c>
      <c r="W412" s="233"/>
      <c r="X412" s="233" t="s">
        <v>386</v>
      </c>
      <c r="Y412" s="214"/>
      <c r="Z412" s="214"/>
      <c r="AA412" s="214"/>
      <c r="AB412" s="214"/>
      <c r="AC412" s="214"/>
      <c r="AD412" s="214"/>
      <c r="AE412" s="214"/>
      <c r="AF412" s="214"/>
      <c r="AG412" s="214" t="s">
        <v>387</v>
      </c>
      <c r="AH412" s="214"/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1" x14ac:dyDescent="0.2">
      <c r="A413" s="250">
        <v>67</v>
      </c>
      <c r="B413" s="251" t="s">
        <v>395</v>
      </c>
      <c r="C413" s="269" t="s">
        <v>396</v>
      </c>
      <c r="D413" s="252" t="s">
        <v>198</v>
      </c>
      <c r="E413" s="253">
        <v>0.91764999999999997</v>
      </c>
      <c r="F413" s="254"/>
      <c r="G413" s="255">
        <f>ROUND(E413*F413,2)</f>
        <v>0</v>
      </c>
      <c r="H413" s="254"/>
      <c r="I413" s="255">
        <f>ROUND(E413*H413,2)</f>
        <v>0</v>
      </c>
      <c r="J413" s="254"/>
      <c r="K413" s="255">
        <f>ROUND(E413*J413,2)</f>
        <v>0</v>
      </c>
      <c r="L413" s="255">
        <v>15</v>
      </c>
      <c r="M413" s="255">
        <f>G413*(1+L413/100)</f>
        <v>0</v>
      </c>
      <c r="N413" s="255">
        <v>0</v>
      </c>
      <c r="O413" s="255">
        <f>ROUND(E413*N413,2)</f>
        <v>0</v>
      </c>
      <c r="P413" s="255">
        <v>0</v>
      </c>
      <c r="Q413" s="255">
        <f>ROUND(E413*P413,2)</f>
        <v>0</v>
      </c>
      <c r="R413" s="255"/>
      <c r="S413" s="255" t="s">
        <v>136</v>
      </c>
      <c r="T413" s="256" t="s">
        <v>136</v>
      </c>
      <c r="U413" s="233">
        <v>0.49</v>
      </c>
      <c r="V413" s="233">
        <f>ROUND(E413*U413,2)</f>
        <v>0.45</v>
      </c>
      <c r="W413" s="233"/>
      <c r="X413" s="233" t="s">
        <v>386</v>
      </c>
      <c r="Y413" s="214"/>
      <c r="Z413" s="214"/>
      <c r="AA413" s="214"/>
      <c r="AB413" s="214"/>
      <c r="AC413" s="214"/>
      <c r="AD413" s="214"/>
      <c r="AE413" s="214"/>
      <c r="AF413" s="214"/>
      <c r="AG413" s="214" t="s">
        <v>387</v>
      </c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1" x14ac:dyDescent="0.2">
      <c r="A414" s="231"/>
      <c r="B414" s="232"/>
      <c r="C414" s="270" t="s">
        <v>397</v>
      </c>
      <c r="D414" s="258"/>
      <c r="E414" s="258"/>
      <c r="F414" s="258"/>
      <c r="G414" s="258"/>
      <c r="H414" s="233"/>
      <c r="I414" s="233"/>
      <c r="J414" s="233"/>
      <c r="K414" s="233"/>
      <c r="L414" s="233"/>
      <c r="M414" s="233"/>
      <c r="N414" s="233"/>
      <c r="O414" s="233"/>
      <c r="P414" s="233"/>
      <c r="Q414" s="233"/>
      <c r="R414" s="233"/>
      <c r="S414" s="233"/>
      <c r="T414" s="233"/>
      <c r="U414" s="233"/>
      <c r="V414" s="233"/>
      <c r="W414" s="233"/>
      <c r="X414" s="233"/>
      <c r="Y414" s="214"/>
      <c r="Z414" s="214"/>
      <c r="AA414" s="214"/>
      <c r="AB414" s="214"/>
      <c r="AC414" s="214"/>
      <c r="AD414" s="214"/>
      <c r="AE414" s="214"/>
      <c r="AF414" s="214"/>
      <c r="AG414" s="214" t="s">
        <v>140</v>
      </c>
      <c r="AH414" s="214"/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1" x14ac:dyDescent="0.2">
      <c r="A415" s="260">
        <v>68</v>
      </c>
      <c r="B415" s="261" t="s">
        <v>398</v>
      </c>
      <c r="C415" s="274" t="s">
        <v>399</v>
      </c>
      <c r="D415" s="262" t="s">
        <v>198</v>
      </c>
      <c r="E415" s="263">
        <v>17.435310000000001</v>
      </c>
      <c r="F415" s="264"/>
      <c r="G415" s="265">
        <f>ROUND(E415*F415,2)</f>
        <v>0</v>
      </c>
      <c r="H415" s="264"/>
      <c r="I415" s="265">
        <f>ROUND(E415*H415,2)</f>
        <v>0</v>
      </c>
      <c r="J415" s="264"/>
      <c r="K415" s="265">
        <f>ROUND(E415*J415,2)</f>
        <v>0</v>
      </c>
      <c r="L415" s="265">
        <v>15</v>
      </c>
      <c r="M415" s="265">
        <f>G415*(1+L415/100)</f>
        <v>0</v>
      </c>
      <c r="N415" s="265">
        <v>0</v>
      </c>
      <c r="O415" s="265">
        <f>ROUND(E415*N415,2)</f>
        <v>0</v>
      </c>
      <c r="P415" s="265">
        <v>0</v>
      </c>
      <c r="Q415" s="265">
        <f>ROUND(E415*P415,2)</f>
        <v>0</v>
      </c>
      <c r="R415" s="265"/>
      <c r="S415" s="265" t="s">
        <v>136</v>
      </c>
      <c r="T415" s="266" t="s">
        <v>136</v>
      </c>
      <c r="U415" s="233">
        <v>0</v>
      </c>
      <c r="V415" s="233">
        <f>ROUND(E415*U415,2)</f>
        <v>0</v>
      </c>
      <c r="W415" s="233"/>
      <c r="X415" s="233" t="s">
        <v>386</v>
      </c>
      <c r="Y415" s="214"/>
      <c r="Z415" s="214"/>
      <c r="AA415" s="214"/>
      <c r="AB415" s="214"/>
      <c r="AC415" s="214"/>
      <c r="AD415" s="214"/>
      <c r="AE415" s="214"/>
      <c r="AF415" s="214"/>
      <c r="AG415" s="214" t="s">
        <v>387</v>
      </c>
      <c r="AH415" s="214"/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1" x14ac:dyDescent="0.2">
      <c r="A416" s="260">
        <v>69</v>
      </c>
      <c r="B416" s="261" t="s">
        <v>400</v>
      </c>
      <c r="C416" s="274" t="s">
        <v>401</v>
      </c>
      <c r="D416" s="262" t="s">
        <v>198</v>
      </c>
      <c r="E416" s="263">
        <v>0.91764999999999997</v>
      </c>
      <c r="F416" s="264"/>
      <c r="G416" s="265">
        <f>ROUND(E416*F416,2)</f>
        <v>0</v>
      </c>
      <c r="H416" s="264"/>
      <c r="I416" s="265">
        <f>ROUND(E416*H416,2)</f>
        <v>0</v>
      </c>
      <c r="J416" s="264"/>
      <c r="K416" s="265">
        <f>ROUND(E416*J416,2)</f>
        <v>0</v>
      </c>
      <c r="L416" s="265">
        <v>15</v>
      </c>
      <c r="M416" s="265">
        <f>G416*(1+L416/100)</f>
        <v>0</v>
      </c>
      <c r="N416" s="265">
        <v>0</v>
      </c>
      <c r="O416" s="265">
        <f>ROUND(E416*N416,2)</f>
        <v>0</v>
      </c>
      <c r="P416" s="265">
        <v>0</v>
      </c>
      <c r="Q416" s="265">
        <f>ROUND(E416*P416,2)</f>
        <v>0</v>
      </c>
      <c r="R416" s="265"/>
      <c r="S416" s="265" t="s">
        <v>136</v>
      </c>
      <c r="T416" s="266" t="s">
        <v>136</v>
      </c>
      <c r="U416" s="233">
        <v>0</v>
      </c>
      <c r="V416" s="233">
        <f>ROUND(E416*U416,2)</f>
        <v>0</v>
      </c>
      <c r="W416" s="233"/>
      <c r="X416" s="233" t="s">
        <v>386</v>
      </c>
      <c r="Y416" s="214"/>
      <c r="Z416" s="214"/>
      <c r="AA416" s="214"/>
      <c r="AB416" s="214"/>
      <c r="AC416" s="214"/>
      <c r="AD416" s="214"/>
      <c r="AE416" s="214"/>
      <c r="AF416" s="214"/>
      <c r="AG416" s="214" t="s">
        <v>387</v>
      </c>
      <c r="AH416" s="214"/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x14ac:dyDescent="0.2">
      <c r="A417" s="244" t="s">
        <v>131</v>
      </c>
      <c r="B417" s="245" t="s">
        <v>104</v>
      </c>
      <c r="C417" s="268" t="s">
        <v>30</v>
      </c>
      <c r="D417" s="246"/>
      <c r="E417" s="247"/>
      <c r="F417" s="248"/>
      <c r="G417" s="248">
        <f>SUMIF(AG418:AG422,"&lt;&gt;NOR",G418:G422)</f>
        <v>0</v>
      </c>
      <c r="H417" s="248"/>
      <c r="I417" s="248">
        <f>SUM(I418:I422)</f>
        <v>0</v>
      </c>
      <c r="J417" s="248"/>
      <c r="K417" s="248">
        <f>SUM(K418:K422)</f>
        <v>0</v>
      </c>
      <c r="L417" s="248"/>
      <c r="M417" s="248">
        <f>SUM(M418:M422)</f>
        <v>0</v>
      </c>
      <c r="N417" s="248"/>
      <c r="O417" s="248">
        <f>SUM(O418:O422)</f>
        <v>0</v>
      </c>
      <c r="P417" s="248"/>
      <c r="Q417" s="248">
        <f>SUM(Q418:Q422)</f>
        <v>0</v>
      </c>
      <c r="R417" s="248"/>
      <c r="S417" s="248"/>
      <c r="T417" s="249"/>
      <c r="U417" s="243"/>
      <c r="V417" s="243">
        <f>SUM(V418:V422)</f>
        <v>0</v>
      </c>
      <c r="W417" s="243"/>
      <c r="X417" s="243"/>
      <c r="AG417" t="s">
        <v>132</v>
      </c>
    </row>
    <row r="418" spans="1:60" outlineLevel="1" x14ac:dyDescent="0.2">
      <c r="A418" s="250">
        <v>70</v>
      </c>
      <c r="B418" s="251" t="s">
        <v>402</v>
      </c>
      <c r="C418" s="269" t="s">
        <v>403</v>
      </c>
      <c r="D418" s="252" t="s">
        <v>404</v>
      </c>
      <c r="E418" s="253">
        <v>1</v>
      </c>
      <c r="F418" s="254"/>
      <c r="G418" s="255">
        <f>ROUND(E418*F418,2)</f>
        <v>0</v>
      </c>
      <c r="H418" s="254"/>
      <c r="I418" s="255">
        <f>ROUND(E418*H418,2)</f>
        <v>0</v>
      </c>
      <c r="J418" s="254"/>
      <c r="K418" s="255">
        <f>ROUND(E418*J418,2)</f>
        <v>0</v>
      </c>
      <c r="L418" s="255">
        <v>15</v>
      </c>
      <c r="M418" s="255">
        <f>G418*(1+L418/100)</f>
        <v>0</v>
      </c>
      <c r="N418" s="255">
        <v>0</v>
      </c>
      <c r="O418" s="255">
        <f>ROUND(E418*N418,2)</f>
        <v>0</v>
      </c>
      <c r="P418" s="255">
        <v>0</v>
      </c>
      <c r="Q418" s="255">
        <f>ROUND(E418*P418,2)</f>
        <v>0</v>
      </c>
      <c r="R418" s="255"/>
      <c r="S418" s="255" t="s">
        <v>136</v>
      </c>
      <c r="T418" s="256" t="s">
        <v>205</v>
      </c>
      <c r="U418" s="233">
        <v>0</v>
      </c>
      <c r="V418" s="233">
        <f>ROUND(E418*U418,2)</f>
        <v>0</v>
      </c>
      <c r="W418" s="233"/>
      <c r="X418" s="233" t="s">
        <v>405</v>
      </c>
      <c r="Y418" s="214"/>
      <c r="Z418" s="214"/>
      <c r="AA418" s="214"/>
      <c r="AB418" s="214"/>
      <c r="AC418" s="214"/>
      <c r="AD418" s="214"/>
      <c r="AE418" s="214"/>
      <c r="AF418" s="214"/>
      <c r="AG418" s="214" t="s">
        <v>406</v>
      </c>
      <c r="AH418" s="214"/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ht="22.5" outlineLevel="1" x14ac:dyDescent="0.2">
      <c r="A419" s="231"/>
      <c r="B419" s="232"/>
      <c r="C419" s="270" t="s">
        <v>407</v>
      </c>
      <c r="D419" s="258"/>
      <c r="E419" s="258"/>
      <c r="F419" s="258"/>
      <c r="G419" s="258"/>
      <c r="H419" s="233"/>
      <c r="I419" s="233"/>
      <c r="J419" s="233"/>
      <c r="K419" s="233"/>
      <c r="L419" s="233"/>
      <c r="M419" s="233"/>
      <c r="N419" s="233"/>
      <c r="O419" s="233"/>
      <c r="P419" s="233"/>
      <c r="Q419" s="233"/>
      <c r="R419" s="233"/>
      <c r="S419" s="233"/>
      <c r="T419" s="233"/>
      <c r="U419" s="233"/>
      <c r="V419" s="233"/>
      <c r="W419" s="233"/>
      <c r="X419" s="233"/>
      <c r="Y419" s="214"/>
      <c r="Z419" s="214"/>
      <c r="AA419" s="214"/>
      <c r="AB419" s="214"/>
      <c r="AC419" s="214"/>
      <c r="AD419" s="214"/>
      <c r="AE419" s="214"/>
      <c r="AF419" s="214"/>
      <c r="AG419" s="214" t="s">
        <v>140</v>
      </c>
      <c r="AH419" s="214"/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57" t="str">
        <f>C419</f>
        <v>Náklady zhotovitele, související s prováděním zkoušek a revizí předepsaných technickými normami nebo objednatelem a které jsou pro provedení díla nezbytné.</v>
      </c>
      <c r="BB419" s="214"/>
      <c r="BC419" s="214"/>
      <c r="BD419" s="214"/>
      <c r="BE419" s="214"/>
      <c r="BF419" s="214"/>
      <c r="BG419" s="214"/>
      <c r="BH419" s="214"/>
    </row>
    <row r="420" spans="1:60" outlineLevel="1" x14ac:dyDescent="0.2">
      <c r="A420" s="231"/>
      <c r="B420" s="232"/>
      <c r="C420" s="275" t="s">
        <v>221</v>
      </c>
      <c r="D420" s="234"/>
      <c r="E420" s="235"/>
      <c r="F420" s="236"/>
      <c r="G420" s="236"/>
      <c r="H420" s="233"/>
      <c r="I420" s="233"/>
      <c r="J420" s="233"/>
      <c r="K420" s="233"/>
      <c r="L420" s="233"/>
      <c r="M420" s="233"/>
      <c r="N420" s="233"/>
      <c r="O420" s="233"/>
      <c r="P420" s="233"/>
      <c r="Q420" s="233"/>
      <c r="R420" s="233"/>
      <c r="S420" s="233"/>
      <c r="T420" s="233"/>
      <c r="U420" s="233"/>
      <c r="V420" s="233"/>
      <c r="W420" s="233"/>
      <c r="X420" s="233"/>
      <c r="Y420" s="214"/>
      <c r="Z420" s="214"/>
      <c r="AA420" s="214"/>
      <c r="AB420" s="214"/>
      <c r="AC420" s="214"/>
      <c r="AD420" s="214"/>
      <c r="AE420" s="214"/>
      <c r="AF420" s="214"/>
      <c r="AG420" s="214" t="s">
        <v>140</v>
      </c>
      <c r="AH420" s="214"/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1" x14ac:dyDescent="0.2">
      <c r="A421" s="231"/>
      <c r="B421" s="232"/>
      <c r="C421" s="273" t="s">
        <v>408</v>
      </c>
      <c r="D421" s="259"/>
      <c r="E421" s="259"/>
      <c r="F421" s="259"/>
      <c r="G421" s="259"/>
      <c r="H421" s="233"/>
      <c r="I421" s="233"/>
      <c r="J421" s="233"/>
      <c r="K421" s="233"/>
      <c r="L421" s="233"/>
      <c r="M421" s="233"/>
      <c r="N421" s="233"/>
      <c r="O421" s="233"/>
      <c r="P421" s="233"/>
      <c r="Q421" s="233"/>
      <c r="R421" s="233"/>
      <c r="S421" s="233"/>
      <c r="T421" s="233"/>
      <c r="U421" s="233"/>
      <c r="V421" s="233"/>
      <c r="W421" s="233"/>
      <c r="X421" s="233"/>
      <c r="Y421" s="214"/>
      <c r="Z421" s="214"/>
      <c r="AA421" s="214"/>
      <c r="AB421" s="214"/>
      <c r="AC421" s="214"/>
      <c r="AD421" s="214"/>
      <c r="AE421" s="214"/>
      <c r="AF421" s="214"/>
      <c r="AG421" s="214" t="s">
        <v>140</v>
      </c>
      <c r="AH421" s="214"/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1" x14ac:dyDescent="0.2">
      <c r="A422" s="231"/>
      <c r="B422" s="232"/>
      <c r="C422" s="273" t="s">
        <v>409</v>
      </c>
      <c r="D422" s="259"/>
      <c r="E422" s="259"/>
      <c r="F422" s="259"/>
      <c r="G422" s="259"/>
      <c r="H422" s="233"/>
      <c r="I422" s="233"/>
      <c r="J422" s="233"/>
      <c r="K422" s="233"/>
      <c r="L422" s="233"/>
      <c r="M422" s="233"/>
      <c r="N422" s="233"/>
      <c r="O422" s="233"/>
      <c r="P422" s="233"/>
      <c r="Q422" s="233"/>
      <c r="R422" s="233"/>
      <c r="S422" s="233"/>
      <c r="T422" s="233"/>
      <c r="U422" s="233"/>
      <c r="V422" s="233"/>
      <c r="W422" s="233"/>
      <c r="X422" s="233"/>
      <c r="Y422" s="214"/>
      <c r="Z422" s="214"/>
      <c r="AA422" s="214"/>
      <c r="AB422" s="214"/>
      <c r="AC422" s="214"/>
      <c r="AD422" s="214"/>
      <c r="AE422" s="214"/>
      <c r="AF422" s="214"/>
      <c r="AG422" s="214" t="s">
        <v>140</v>
      </c>
      <c r="AH422" s="214"/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x14ac:dyDescent="0.2">
      <c r="A423" s="3"/>
      <c r="B423" s="4"/>
      <c r="C423" s="277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AE423">
        <v>15</v>
      </c>
      <c r="AF423">
        <v>21</v>
      </c>
      <c r="AG423" t="s">
        <v>118</v>
      </c>
    </row>
    <row r="424" spans="1:60" x14ac:dyDescent="0.2">
      <c r="A424" s="217"/>
      <c r="B424" s="218" t="s">
        <v>31</v>
      </c>
      <c r="C424" s="278"/>
      <c r="D424" s="219"/>
      <c r="E424" s="220"/>
      <c r="F424" s="220"/>
      <c r="G424" s="267">
        <f>G8+G37+G45+G56+G86+G92+G94+G97+G100+G103+G117+G125+G185+G196+G202+G272+G318+G338+G398+G407+G417</f>
        <v>0</v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AE424">
        <f>SUMIF(L7:L422,AE423,G7:G422)</f>
        <v>0</v>
      </c>
      <c r="AF424">
        <f>SUMIF(L7:L422,AF423,G7:G422)</f>
        <v>0</v>
      </c>
      <c r="AG424" t="s">
        <v>410</v>
      </c>
    </row>
    <row r="425" spans="1:60" x14ac:dyDescent="0.2">
      <c r="A425" s="3"/>
      <c r="B425" s="4"/>
      <c r="C425" s="277"/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60" x14ac:dyDescent="0.2">
      <c r="A426" s="3"/>
      <c r="B426" s="4"/>
      <c r="C426" s="277"/>
      <c r="D426" s="6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60" x14ac:dyDescent="0.2">
      <c r="A427" s="221" t="s">
        <v>411</v>
      </c>
      <c r="B427" s="221"/>
      <c r="C427" s="279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60" x14ac:dyDescent="0.2">
      <c r="A428" s="222"/>
      <c r="B428" s="223"/>
      <c r="C428" s="280"/>
      <c r="D428" s="223"/>
      <c r="E428" s="223"/>
      <c r="F428" s="223"/>
      <c r="G428" s="22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AG428" t="s">
        <v>412</v>
      </c>
    </row>
    <row r="429" spans="1:60" x14ac:dyDescent="0.2">
      <c r="A429" s="225"/>
      <c r="B429" s="226"/>
      <c r="C429" s="281"/>
      <c r="D429" s="226"/>
      <c r="E429" s="226"/>
      <c r="F429" s="226"/>
      <c r="G429" s="227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60" x14ac:dyDescent="0.2">
      <c r="A430" s="225"/>
      <c r="B430" s="226"/>
      <c r="C430" s="281"/>
      <c r="D430" s="226"/>
      <c r="E430" s="226"/>
      <c r="F430" s="226"/>
      <c r="G430" s="227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60" x14ac:dyDescent="0.2">
      <c r="A431" s="225"/>
      <c r="B431" s="226"/>
      <c r="C431" s="281"/>
      <c r="D431" s="226"/>
      <c r="E431" s="226"/>
      <c r="F431" s="226"/>
      <c r="G431" s="227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60" x14ac:dyDescent="0.2">
      <c r="A432" s="228"/>
      <c r="B432" s="229"/>
      <c r="C432" s="282"/>
      <c r="D432" s="229"/>
      <c r="E432" s="229"/>
      <c r="F432" s="229"/>
      <c r="G432" s="230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33" x14ac:dyDescent="0.2">
      <c r="A433" s="3"/>
      <c r="B433" s="4"/>
      <c r="C433" s="277"/>
      <c r="D433" s="6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33" x14ac:dyDescent="0.2">
      <c r="C434" s="283"/>
      <c r="D434" s="10"/>
      <c r="AG434" t="s">
        <v>413</v>
      </c>
    </row>
    <row r="435" spans="1:33" x14ac:dyDescent="0.2">
      <c r="D435" s="10"/>
    </row>
    <row r="436" spans="1:33" x14ac:dyDescent="0.2">
      <c r="D436" s="10"/>
    </row>
    <row r="437" spans="1:33" x14ac:dyDescent="0.2">
      <c r="D437" s="10"/>
    </row>
    <row r="438" spans="1:33" x14ac:dyDescent="0.2">
      <c r="D438" s="10"/>
    </row>
    <row r="439" spans="1:33" x14ac:dyDescent="0.2">
      <c r="D439" s="10"/>
    </row>
    <row r="440" spans="1:33" x14ac:dyDescent="0.2">
      <c r="D440" s="10"/>
    </row>
    <row r="441" spans="1:33" x14ac:dyDescent="0.2">
      <c r="D441" s="10"/>
    </row>
    <row r="442" spans="1:33" x14ac:dyDescent="0.2">
      <c r="D442" s="10"/>
    </row>
    <row r="443" spans="1:33" x14ac:dyDescent="0.2">
      <c r="D443" s="10"/>
    </row>
    <row r="444" spans="1:33" x14ac:dyDescent="0.2">
      <c r="D444" s="10"/>
    </row>
    <row r="445" spans="1:33" x14ac:dyDescent="0.2">
      <c r="D445" s="10"/>
    </row>
    <row r="446" spans="1:33" x14ac:dyDescent="0.2">
      <c r="D446" s="10"/>
    </row>
    <row r="447" spans="1:33" x14ac:dyDescent="0.2">
      <c r="D447" s="10"/>
    </row>
    <row r="448" spans="1:33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5">
    <mergeCell ref="C422:G422"/>
    <mergeCell ref="C402:G402"/>
    <mergeCell ref="C403:G403"/>
    <mergeCell ref="C411:G411"/>
    <mergeCell ref="C414:G414"/>
    <mergeCell ref="C419:G419"/>
    <mergeCell ref="C421:G421"/>
    <mergeCell ref="C320:G320"/>
    <mergeCell ref="C327:G327"/>
    <mergeCell ref="C333:G333"/>
    <mergeCell ref="C389:G389"/>
    <mergeCell ref="C394:G394"/>
    <mergeCell ref="C400:G400"/>
    <mergeCell ref="C121:G121"/>
    <mergeCell ref="C159:G159"/>
    <mergeCell ref="C160:G160"/>
    <mergeCell ref="C161:G161"/>
    <mergeCell ref="C191:G191"/>
    <mergeCell ref="C274:G274"/>
    <mergeCell ref="C40:G40"/>
    <mergeCell ref="C58:G58"/>
    <mergeCell ref="C96:G96"/>
    <mergeCell ref="C99:G99"/>
    <mergeCell ref="C102:G102"/>
    <mergeCell ref="C119:G119"/>
    <mergeCell ref="A1:G1"/>
    <mergeCell ref="C2:G2"/>
    <mergeCell ref="C3:G3"/>
    <mergeCell ref="C4:G4"/>
    <mergeCell ref="A427:C427"/>
    <mergeCell ref="A428:G432"/>
    <mergeCell ref="C10:G10"/>
    <mergeCell ref="C19:G19"/>
    <mergeCell ref="C30:G30"/>
    <mergeCell ref="C39:G3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21 - 05 21 - 05.1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'21 - 05 21 - 05.1 Pol'!Názvy_tisku</vt:lpstr>
      <vt:lpstr>oadresa</vt:lpstr>
      <vt:lpstr>Stavba!Objednatel</vt:lpstr>
      <vt:lpstr>Stavba!Objekt</vt:lpstr>
      <vt:lpstr>'21 - 05 21 - 05.1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Mikulik</dc:creator>
  <cp:lastModifiedBy>Michal Mikulik</cp:lastModifiedBy>
  <cp:lastPrinted>2019-03-19T12:27:02Z</cp:lastPrinted>
  <dcterms:created xsi:type="dcterms:W3CDTF">2009-04-08T07:15:50Z</dcterms:created>
  <dcterms:modified xsi:type="dcterms:W3CDTF">2021-09-08T10:06:25Z</dcterms:modified>
</cp:coreProperties>
</file>