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STAGA/2021/21-030 - Byty Brno střed/21-030.02 - Údolní 21, byt č.10/"/>
    </mc:Choice>
  </mc:AlternateContent>
  <xr:revisionPtr revIDLastSave="0" documentId="8_{256EFDE5-2F8E-488C-81C8-830CA74B15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02 21 - 0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'21 - 02 21 - 01.1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'21 - 02 21 - 01.1 Pol'!$A$1:$X$719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1" i="1"/>
  <c r="F41" i="1"/>
  <c r="G40" i="1"/>
  <c r="F40" i="1"/>
  <c r="G39" i="1"/>
  <c r="F39" i="1"/>
  <c r="G709" i="12"/>
  <c r="BA704" i="12"/>
  <c r="BA699" i="12"/>
  <c r="BA689" i="12"/>
  <c r="BA688" i="12"/>
  <c r="BA686" i="12"/>
  <c r="BA280" i="12"/>
  <c r="BA226" i="12"/>
  <c r="BA220" i="12"/>
  <c r="BA214" i="12"/>
  <c r="BA96" i="12"/>
  <c r="BA56" i="12"/>
  <c r="BA10" i="12"/>
  <c r="G8" i="12"/>
  <c r="G9" i="12"/>
  <c r="I9" i="12"/>
  <c r="I8" i="12" s="1"/>
  <c r="K9" i="12"/>
  <c r="K8" i="12" s="1"/>
  <c r="M9" i="12"/>
  <c r="O9" i="12"/>
  <c r="Q9" i="12"/>
  <c r="Q8" i="12" s="1"/>
  <c r="V9" i="12"/>
  <c r="V8" i="12" s="1"/>
  <c r="G18" i="12"/>
  <c r="I18" i="12"/>
  <c r="K18" i="12"/>
  <c r="M18" i="12"/>
  <c r="M8" i="12" s="1"/>
  <c r="O18" i="12"/>
  <c r="Q18" i="12"/>
  <c r="V18" i="12"/>
  <c r="G23" i="12"/>
  <c r="I23" i="12"/>
  <c r="K23" i="12"/>
  <c r="M23" i="12"/>
  <c r="O23" i="12"/>
  <c r="Q23" i="12"/>
  <c r="V23" i="12"/>
  <c r="G29" i="12"/>
  <c r="M29" i="12" s="1"/>
  <c r="I29" i="12"/>
  <c r="K29" i="12"/>
  <c r="O29" i="12"/>
  <c r="O8" i="12" s="1"/>
  <c r="Q29" i="12"/>
  <c r="V29" i="12"/>
  <c r="G55" i="12"/>
  <c r="M55" i="12" s="1"/>
  <c r="I55" i="12"/>
  <c r="K55" i="12"/>
  <c r="O55" i="12"/>
  <c r="Q55" i="12"/>
  <c r="V55" i="12"/>
  <c r="G67" i="12"/>
  <c r="I67" i="12"/>
  <c r="K67" i="12"/>
  <c r="M67" i="12"/>
  <c r="O67" i="12"/>
  <c r="Q67" i="12"/>
  <c r="V67" i="12"/>
  <c r="K75" i="12"/>
  <c r="G76" i="12"/>
  <c r="AE709" i="12" s="1"/>
  <c r="I76" i="12"/>
  <c r="I75" i="12" s="1"/>
  <c r="K76" i="12"/>
  <c r="O76" i="12"/>
  <c r="O75" i="12" s="1"/>
  <c r="Q76" i="12"/>
  <c r="Q75" i="12" s="1"/>
  <c r="V76" i="12"/>
  <c r="V75" i="12" s="1"/>
  <c r="I83" i="12"/>
  <c r="O83" i="12"/>
  <c r="Q83" i="12"/>
  <c r="G84" i="12"/>
  <c r="G83" i="12" s="1"/>
  <c r="I84" i="12"/>
  <c r="K84" i="12"/>
  <c r="K83" i="12" s="1"/>
  <c r="M84" i="12"/>
  <c r="M83" i="12" s="1"/>
  <c r="O84" i="12"/>
  <c r="Q84" i="12"/>
  <c r="V84" i="12"/>
  <c r="V83" i="12" s="1"/>
  <c r="G95" i="12"/>
  <c r="G94" i="12" s="1"/>
  <c r="I95" i="12"/>
  <c r="I94" i="12" s="1"/>
  <c r="K95" i="12"/>
  <c r="K94" i="12" s="1"/>
  <c r="O95" i="12"/>
  <c r="O94" i="12" s="1"/>
  <c r="Q95" i="12"/>
  <c r="Q94" i="12" s="1"/>
  <c r="V95" i="12"/>
  <c r="G106" i="12"/>
  <c r="M106" i="12" s="1"/>
  <c r="I106" i="12"/>
  <c r="K106" i="12"/>
  <c r="O106" i="12"/>
  <c r="Q106" i="12"/>
  <c r="V106" i="12"/>
  <c r="V94" i="12" s="1"/>
  <c r="G116" i="12"/>
  <c r="I116" i="12"/>
  <c r="K116" i="12"/>
  <c r="M116" i="12"/>
  <c r="O116" i="12"/>
  <c r="Q116" i="12"/>
  <c r="V116" i="12"/>
  <c r="G123" i="12"/>
  <c r="I123" i="12"/>
  <c r="K123" i="12"/>
  <c r="M123" i="12"/>
  <c r="O123" i="12"/>
  <c r="Q123" i="12"/>
  <c r="V123" i="12"/>
  <c r="G131" i="12"/>
  <c r="G132" i="12"/>
  <c r="M132" i="12" s="1"/>
  <c r="I132" i="12"/>
  <c r="I131" i="12" s="1"/>
  <c r="K132" i="12"/>
  <c r="K131" i="12" s="1"/>
  <c r="O132" i="12"/>
  <c r="Q132" i="12"/>
  <c r="Q131" i="12" s="1"/>
  <c r="V132" i="12"/>
  <c r="V131" i="12" s="1"/>
  <c r="G137" i="12"/>
  <c r="I137" i="12"/>
  <c r="K137" i="12"/>
  <c r="M137" i="12"/>
  <c r="O137" i="12"/>
  <c r="Q137" i="12"/>
  <c r="V137" i="12"/>
  <c r="G163" i="12"/>
  <c r="I163" i="12"/>
  <c r="K163" i="12"/>
  <c r="M163" i="12"/>
  <c r="O163" i="12"/>
  <c r="Q163" i="12"/>
  <c r="V163" i="12"/>
  <c r="G168" i="12"/>
  <c r="M168" i="12" s="1"/>
  <c r="I168" i="12"/>
  <c r="K168" i="12"/>
  <c r="O168" i="12"/>
  <c r="O131" i="12" s="1"/>
  <c r="Q168" i="12"/>
  <c r="V168" i="12"/>
  <c r="G173" i="12"/>
  <c r="M173" i="12" s="1"/>
  <c r="I173" i="12"/>
  <c r="K173" i="12"/>
  <c r="O173" i="12"/>
  <c r="Q173" i="12"/>
  <c r="V173" i="12"/>
  <c r="G178" i="12"/>
  <c r="I178" i="12"/>
  <c r="K178" i="12"/>
  <c r="M178" i="12"/>
  <c r="O178" i="12"/>
  <c r="Q178" i="12"/>
  <c r="V178" i="12"/>
  <c r="G183" i="12"/>
  <c r="I183" i="12"/>
  <c r="K183" i="12"/>
  <c r="M183" i="12"/>
  <c r="O183" i="12"/>
  <c r="Q183" i="12"/>
  <c r="V183" i="12"/>
  <c r="G188" i="12"/>
  <c r="O188" i="12"/>
  <c r="G189" i="12"/>
  <c r="M189" i="12" s="1"/>
  <c r="M188" i="12" s="1"/>
  <c r="I189" i="12"/>
  <c r="I188" i="12" s="1"/>
  <c r="K189" i="12"/>
  <c r="K188" i="12" s="1"/>
  <c r="O189" i="12"/>
  <c r="Q189" i="12"/>
  <c r="Q188" i="12" s="1"/>
  <c r="V189" i="12"/>
  <c r="V188" i="12" s="1"/>
  <c r="K190" i="12"/>
  <c r="G191" i="12"/>
  <c r="G190" i="12" s="1"/>
  <c r="I191" i="12"/>
  <c r="I190" i="12" s="1"/>
  <c r="K191" i="12"/>
  <c r="M191" i="12"/>
  <c r="O191" i="12"/>
  <c r="O190" i="12" s="1"/>
  <c r="Q191" i="12"/>
  <c r="V191" i="12"/>
  <c r="G195" i="12"/>
  <c r="M195" i="12" s="1"/>
  <c r="I195" i="12"/>
  <c r="K195" i="12"/>
  <c r="O195" i="12"/>
  <c r="Q195" i="12"/>
  <c r="Q190" i="12" s="1"/>
  <c r="V195" i="12"/>
  <c r="G199" i="12"/>
  <c r="I199" i="12"/>
  <c r="K199" i="12"/>
  <c r="M199" i="12"/>
  <c r="O199" i="12"/>
  <c r="Q199" i="12"/>
  <c r="V199" i="12"/>
  <c r="G203" i="12"/>
  <c r="I203" i="12"/>
  <c r="K203" i="12"/>
  <c r="M203" i="12"/>
  <c r="O203" i="12"/>
  <c r="Q203" i="12"/>
  <c r="V203" i="12"/>
  <c r="V190" i="12" s="1"/>
  <c r="G207" i="12"/>
  <c r="I207" i="12"/>
  <c r="K207" i="12"/>
  <c r="M207" i="12"/>
  <c r="O207" i="12"/>
  <c r="Q207" i="12"/>
  <c r="V207" i="12"/>
  <c r="G211" i="12"/>
  <c r="M211" i="12" s="1"/>
  <c r="I211" i="12"/>
  <c r="K211" i="12"/>
  <c r="O211" i="12"/>
  <c r="Q211" i="12"/>
  <c r="V211" i="12"/>
  <c r="I212" i="12"/>
  <c r="O212" i="12"/>
  <c r="Q212" i="12"/>
  <c r="G213" i="12"/>
  <c r="G212" i="12" s="1"/>
  <c r="I213" i="12"/>
  <c r="K213" i="12"/>
  <c r="K212" i="12" s="1"/>
  <c r="M213" i="12"/>
  <c r="M212" i="12" s="1"/>
  <c r="O213" i="12"/>
  <c r="Q213" i="12"/>
  <c r="V213" i="12"/>
  <c r="V212" i="12" s="1"/>
  <c r="V218" i="12"/>
  <c r="G219" i="12"/>
  <c r="G218" i="12" s="1"/>
  <c r="I219" i="12"/>
  <c r="I218" i="12" s="1"/>
  <c r="K219" i="12"/>
  <c r="K218" i="12" s="1"/>
  <c r="O219" i="12"/>
  <c r="O218" i="12" s="1"/>
  <c r="Q219" i="12"/>
  <c r="Q218" i="12" s="1"/>
  <c r="V219" i="12"/>
  <c r="G224" i="12"/>
  <c r="I224" i="12"/>
  <c r="Q224" i="12"/>
  <c r="G225" i="12"/>
  <c r="I225" i="12"/>
  <c r="K225" i="12"/>
  <c r="K224" i="12" s="1"/>
  <c r="M225" i="12"/>
  <c r="M224" i="12" s="1"/>
  <c r="O225" i="12"/>
  <c r="O224" i="12" s="1"/>
  <c r="Q225" i="12"/>
  <c r="V225" i="12"/>
  <c r="V224" i="12" s="1"/>
  <c r="G231" i="12"/>
  <c r="G230" i="12" s="1"/>
  <c r="I231" i="12"/>
  <c r="I230" i="12" s="1"/>
  <c r="K231" i="12"/>
  <c r="O231" i="12"/>
  <c r="O230" i="12" s="1"/>
  <c r="Q231" i="12"/>
  <c r="Q230" i="12" s="1"/>
  <c r="V231" i="12"/>
  <c r="V230" i="12" s="1"/>
  <c r="G235" i="12"/>
  <c r="M235" i="12" s="1"/>
  <c r="I235" i="12"/>
  <c r="K235" i="12"/>
  <c r="K230" i="12" s="1"/>
  <c r="O235" i="12"/>
  <c r="Q235" i="12"/>
  <c r="V235" i="12"/>
  <c r="G240" i="12"/>
  <c r="I240" i="12"/>
  <c r="K240" i="12"/>
  <c r="M240" i="12"/>
  <c r="O240" i="12"/>
  <c r="Q240" i="12"/>
  <c r="V240" i="12"/>
  <c r="G244" i="12"/>
  <c r="I244" i="12"/>
  <c r="K244" i="12"/>
  <c r="M244" i="12"/>
  <c r="O244" i="12"/>
  <c r="Q244" i="12"/>
  <c r="V244" i="12"/>
  <c r="G249" i="12"/>
  <c r="M249" i="12" s="1"/>
  <c r="I249" i="12"/>
  <c r="K249" i="12"/>
  <c r="O249" i="12"/>
  <c r="Q249" i="12"/>
  <c r="V249" i="12"/>
  <c r="G253" i="12"/>
  <c r="M253" i="12" s="1"/>
  <c r="I253" i="12"/>
  <c r="K253" i="12"/>
  <c r="O253" i="12"/>
  <c r="Q253" i="12"/>
  <c r="V253" i="12"/>
  <c r="G257" i="12"/>
  <c r="I257" i="12"/>
  <c r="K257" i="12"/>
  <c r="M257" i="12"/>
  <c r="O257" i="12"/>
  <c r="Q257" i="12"/>
  <c r="V257" i="12"/>
  <c r="G261" i="12"/>
  <c r="I261" i="12"/>
  <c r="K261" i="12"/>
  <c r="M261" i="12"/>
  <c r="O261" i="12"/>
  <c r="Q261" i="12"/>
  <c r="V261" i="12"/>
  <c r="G265" i="12"/>
  <c r="M265" i="12" s="1"/>
  <c r="I265" i="12"/>
  <c r="K265" i="12"/>
  <c r="O265" i="12"/>
  <c r="Q265" i="12"/>
  <c r="V265" i="12"/>
  <c r="G269" i="12"/>
  <c r="M269" i="12" s="1"/>
  <c r="I269" i="12"/>
  <c r="K269" i="12"/>
  <c r="O269" i="12"/>
  <c r="Q269" i="12"/>
  <c r="V269" i="12"/>
  <c r="G273" i="12"/>
  <c r="I273" i="12"/>
  <c r="K273" i="12"/>
  <c r="M273" i="12"/>
  <c r="O273" i="12"/>
  <c r="Q273" i="12"/>
  <c r="V273" i="12"/>
  <c r="G277" i="12"/>
  <c r="I277" i="12"/>
  <c r="K277" i="12"/>
  <c r="M277" i="12"/>
  <c r="O277" i="12"/>
  <c r="Q277" i="12"/>
  <c r="V277" i="12"/>
  <c r="G278" i="12"/>
  <c r="O278" i="12"/>
  <c r="G279" i="12"/>
  <c r="M279" i="12" s="1"/>
  <c r="M278" i="12" s="1"/>
  <c r="I279" i="12"/>
  <c r="I278" i="12" s="1"/>
  <c r="K279" i="12"/>
  <c r="K278" i="12" s="1"/>
  <c r="O279" i="12"/>
  <c r="Q279" i="12"/>
  <c r="Q278" i="12" s="1"/>
  <c r="V279" i="12"/>
  <c r="V278" i="12" s="1"/>
  <c r="V286" i="12"/>
  <c r="G287" i="12"/>
  <c r="G286" i="12" s="1"/>
  <c r="I287" i="12"/>
  <c r="K287" i="12"/>
  <c r="M287" i="12"/>
  <c r="O287" i="12"/>
  <c r="O286" i="12" s="1"/>
  <c r="Q287" i="12"/>
  <c r="Q286" i="12" s="1"/>
  <c r="V287" i="12"/>
  <c r="G293" i="12"/>
  <c r="M293" i="12" s="1"/>
  <c r="I293" i="12"/>
  <c r="I286" i="12" s="1"/>
  <c r="K293" i="12"/>
  <c r="O293" i="12"/>
  <c r="Q293" i="12"/>
  <c r="V293" i="12"/>
  <c r="G297" i="12"/>
  <c r="I297" i="12"/>
  <c r="K297" i="12"/>
  <c r="M297" i="12"/>
  <c r="O297" i="12"/>
  <c r="Q297" i="12"/>
  <c r="V297" i="12"/>
  <c r="G301" i="12"/>
  <c r="I301" i="12"/>
  <c r="K301" i="12"/>
  <c r="K286" i="12" s="1"/>
  <c r="M301" i="12"/>
  <c r="O301" i="12"/>
  <c r="Q301" i="12"/>
  <c r="V301" i="12"/>
  <c r="G307" i="12"/>
  <c r="I307" i="12"/>
  <c r="K307" i="12"/>
  <c r="M307" i="12"/>
  <c r="O307" i="12"/>
  <c r="Q307" i="12"/>
  <c r="V307" i="12"/>
  <c r="G312" i="12"/>
  <c r="M312" i="12" s="1"/>
  <c r="I312" i="12"/>
  <c r="K312" i="12"/>
  <c r="O312" i="12"/>
  <c r="Q312" i="12"/>
  <c r="V312" i="12"/>
  <c r="G316" i="12"/>
  <c r="M316" i="12" s="1"/>
  <c r="I316" i="12"/>
  <c r="K316" i="12"/>
  <c r="O316" i="12"/>
  <c r="Q316" i="12"/>
  <c r="V316" i="12"/>
  <c r="G320" i="12"/>
  <c r="I320" i="12"/>
  <c r="K320" i="12"/>
  <c r="M320" i="12"/>
  <c r="O320" i="12"/>
  <c r="Q320" i="12"/>
  <c r="V320" i="12"/>
  <c r="G329" i="12"/>
  <c r="I329" i="12"/>
  <c r="K329" i="12"/>
  <c r="M329" i="12"/>
  <c r="O329" i="12"/>
  <c r="Q329" i="12"/>
  <c r="V329" i="12"/>
  <c r="G340" i="12"/>
  <c r="M340" i="12" s="1"/>
  <c r="I340" i="12"/>
  <c r="K340" i="12"/>
  <c r="O340" i="12"/>
  <c r="Q340" i="12"/>
  <c r="V340" i="12"/>
  <c r="G346" i="12"/>
  <c r="I346" i="12"/>
  <c r="K346" i="12"/>
  <c r="M346" i="12"/>
  <c r="O346" i="12"/>
  <c r="Q346" i="12"/>
  <c r="V346" i="12"/>
  <c r="G350" i="12"/>
  <c r="I350" i="12"/>
  <c r="K350" i="12"/>
  <c r="M350" i="12"/>
  <c r="O350" i="12"/>
  <c r="Q350" i="12"/>
  <c r="V350" i="12"/>
  <c r="G354" i="12"/>
  <c r="I354" i="12"/>
  <c r="K354" i="12"/>
  <c r="M354" i="12"/>
  <c r="O354" i="12"/>
  <c r="Q354" i="12"/>
  <c r="V354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K360" i="12"/>
  <c r="V360" i="12"/>
  <c r="G361" i="12"/>
  <c r="G360" i="12" s="1"/>
  <c r="I361" i="12"/>
  <c r="K361" i="12"/>
  <c r="M361" i="12"/>
  <c r="M360" i="12" s="1"/>
  <c r="O361" i="12"/>
  <c r="O360" i="12" s="1"/>
  <c r="Q361" i="12"/>
  <c r="Q360" i="12" s="1"/>
  <c r="V361" i="12"/>
  <c r="G365" i="12"/>
  <c r="M365" i="12" s="1"/>
  <c r="I365" i="12"/>
  <c r="I360" i="12" s="1"/>
  <c r="K365" i="12"/>
  <c r="O365" i="12"/>
  <c r="Q365" i="12"/>
  <c r="V365" i="12"/>
  <c r="G370" i="12"/>
  <c r="I370" i="12"/>
  <c r="K370" i="12"/>
  <c r="M370" i="12"/>
  <c r="O370" i="12"/>
  <c r="Q370" i="12"/>
  <c r="V370" i="12"/>
  <c r="G372" i="12"/>
  <c r="G371" i="12" s="1"/>
  <c r="I372" i="12"/>
  <c r="I371" i="12" s="1"/>
  <c r="K372" i="12"/>
  <c r="M372" i="12"/>
  <c r="O372" i="12"/>
  <c r="O371" i="12" s="1"/>
  <c r="Q372" i="12"/>
  <c r="V372" i="12"/>
  <c r="G378" i="12"/>
  <c r="M378" i="12" s="1"/>
  <c r="I378" i="12"/>
  <c r="K378" i="12"/>
  <c r="O378" i="12"/>
  <c r="Q378" i="12"/>
  <c r="Q371" i="12" s="1"/>
  <c r="V378" i="12"/>
  <c r="G383" i="12"/>
  <c r="M383" i="12" s="1"/>
  <c r="I383" i="12"/>
  <c r="K383" i="12"/>
  <c r="O383" i="12"/>
  <c r="Q383" i="12"/>
  <c r="V383" i="12"/>
  <c r="G390" i="12"/>
  <c r="I390" i="12"/>
  <c r="K390" i="12"/>
  <c r="M390" i="12"/>
  <c r="O390" i="12"/>
  <c r="Q390" i="12"/>
  <c r="V390" i="12"/>
  <c r="V371" i="12" s="1"/>
  <c r="G395" i="12"/>
  <c r="I395" i="12"/>
  <c r="K395" i="12"/>
  <c r="M395" i="12"/>
  <c r="O395" i="12"/>
  <c r="Q395" i="12"/>
  <c r="V395" i="12"/>
  <c r="G400" i="12"/>
  <c r="M400" i="12" s="1"/>
  <c r="I400" i="12"/>
  <c r="K400" i="12"/>
  <c r="O400" i="12"/>
  <c r="Q400" i="12"/>
  <c r="V400" i="12"/>
  <c r="G405" i="12"/>
  <c r="I405" i="12"/>
  <c r="K405" i="12"/>
  <c r="M405" i="12"/>
  <c r="O405" i="12"/>
  <c r="Q405" i="12"/>
  <c r="V405" i="12"/>
  <c r="G411" i="12"/>
  <c r="I411" i="12"/>
  <c r="K411" i="12"/>
  <c r="K371" i="12" s="1"/>
  <c r="M411" i="12"/>
  <c r="O411" i="12"/>
  <c r="Q411" i="12"/>
  <c r="V411" i="12"/>
  <c r="G413" i="12"/>
  <c r="G412" i="12" s="1"/>
  <c r="I413" i="12"/>
  <c r="I412" i="12" s="1"/>
  <c r="K413" i="12"/>
  <c r="K412" i="12" s="1"/>
  <c r="O413" i="12"/>
  <c r="O412" i="12" s="1"/>
  <c r="Q413" i="12"/>
  <c r="Q412" i="12" s="1"/>
  <c r="V413" i="12"/>
  <c r="G419" i="12"/>
  <c r="M419" i="12" s="1"/>
  <c r="I419" i="12"/>
  <c r="K419" i="12"/>
  <c r="O419" i="12"/>
  <c r="Q419" i="12"/>
  <c r="V419" i="12"/>
  <c r="V412" i="12" s="1"/>
  <c r="G425" i="12"/>
  <c r="I425" i="12"/>
  <c r="K425" i="12"/>
  <c r="M425" i="12"/>
  <c r="O425" i="12"/>
  <c r="Q425" i="12"/>
  <c r="V425" i="12"/>
  <c r="G431" i="12"/>
  <c r="I431" i="12"/>
  <c r="K431" i="12"/>
  <c r="M431" i="12"/>
  <c r="O431" i="12"/>
  <c r="Q431" i="12"/>
  <c r="V431" i="12"/>
  <c r="G437" i="12"/>
  <c r="M437" i="12" s="1"/>
  <c r="I437" i="12"/>
  <c r="K437" i="12"/>
  <c r="O437" i="12"/>
  <c r="Q437" i="12"/>
  <c r="V437" i="12"/>
  <c r="G444" i="12"/>
  <c r="I444" i="12"/>
  <c r="K444" i="12"/>
  <c r="M444" i="12"/>
  <c r="O444" i="12"/>
  <c r="Q444" i="12"/>
  <c r="V444" i="12"/>
  <c r="G451" i="12"/>
  <c r="I451" i="12"/>
  <c r="K451" i="12"/>
  <c r="M451" i="12"/>
  <c r="O451" i="12"/>
  <c r="Q451" i="12"/>
  <c r="V451" i="12"/>
  <c r="G453" i="12"/>
  <c r="G452" i="12" s="1"/>
  <c r="I453" i="12"/>
  <c r="I452" i="12" s="1"/>
  <c r="K453" i="12"/>
  <c r="K452" i="12" s="1"/>
  <c r="O453" i="12"/>
  <c r="O452" i="12" s="1"/>
  <c r="Q453" i="12"/>
  <c r="Q452" i="12" s="1"/>
  <c r="V453" i="12"/>
  <c r="G458" i="12"/>
  <c r="I458" i="12"/>
  <c r="K458" i="12"/>
  <c r="M458" i="12"/>
  <c r="O458" i="12"/>
  <c r="Q458" i="12"/>
  <c r="V458" i="12"/>
  <c r="V452" i="12" s="1"/>
  <c r="G463" i="12"/>
  <c r="I463" i="12"/>
  <c r="K463" i="12"/>
  <c r="M463" i="12"/>
  <c r="O463" i="12"/>
  <c r="Q463" i="12"/>
  <c r="V463" i="12"/>
  <c r="G468" i="12"/>
  <c r="I468" i="12"/>
  <c r="K468" i="12"/>
  <c r="M468" i="12"/>
  <c r="O468" i="12"/>
  <c r="Q468" i="12"/>
  <c r="V468" i="12"/>
  <c r="G475" i="12"/>
  <c r="M475" i="12" s="1"/>
  <c r="I475" i="12"/>
  <c r="K475" i="12"/>
  <c r="O475" i="12"/>
  <c r="Q475" i="12"/>
  <c r="V475" i="12"/>
  <c r="G480" i="12"/>
  <c r="I480" i="12"/>
  <c r="K480" i="12"/>
  <c r="M480" i="12"/>
  <c r="O480" i="12"/>
  <c r="Q480" i="12"/>
  <c r="V480" i="12"/>
  <c r="G486" i="12"/>
  <c r="I486" i="12"/>
  <c r="K486" i="12"/>
  <c r="M486" i="12"/>
  <c r="O486" i="12"/>
  <c r="Q486" i="12"/>
  <c r="V486" i="12"/>
  <c r="G491" i="12"/>
  <c r="I491" i="12"/>
  <c r="K491" i="12"/>
  <c r="M491" i="12"/>
  <c r="O491" i="12"/>
  <c r="Q491" i="12"/>
  <c r="V491" i="12"/>
  <c r="G496" i="12"/>
  <c r="M496" i="12" s="1"/>
  <c r="I496" i="12"/>
  <c r="K496" i="12"/>
  <c r="O496" i="12"/>
  <c r="Q496" i="12"/>
  <c r="V496" i="12"/>
  <c r="Q497" i="12"/>
  <c r="G498" i="12"/>
  <c r="I498" i="12"/>
  <c r="K498" i="12"/>
  <c r="K497" i="12" s="1"/>
  <c r="M498" i="12"/>
  <c r="M497" i="12" s="1"/>
  <c r="O498" i="12"/>
  <c r="O497" i="12" s="1"/>
  <c r="Q498" i="12"/>
  <c r="V498" i="12"/>
  <c r="V497" i="12" s="1"/>
  <c r="G504" i="12"/>
  <c r="G497" i="12" s="1"/>
  <c r="I504" i="12"/>
  <c r="K504" i="12"/>
  <c r="M504" i="12"/>
  <c r="O504" i="12"/>
  <c r="Q504" i="12"/>
  <c r="V504" i="12"/>
  <c r="G509" i="12"/>
  <c r="M509" i="12" s="1"/>
  <c r="I509" i="12"/>
  <c r="K509" i="12"/>
  <c r="O509" i="12"/>
  <c r="Q509" i="12"/>
  <c r="V509" i="12"/>
  <c r="G515" i="12"/>
  <c r="I515" i="12"/>
  <c r="I497" i="12" s="1"/>
  <c r="K515" i="12"/>
  <c r="M515" i="12"/>
  <c r="O515" i="12"/>
  <c r="Q515" i="12"/>
  <c r="V515" i="12"/>
  <c r="G520" i="12"/>
  <c r="I520" i="12"/>
  <c r="K520" i="12"/>
  <c r="M520" i="12"/>
  <c r="O520" i="12"/>
  <c r="Q520" i="12"/>
  <c r="V520" i="12"/>
  <c r="G525" i="12"/>
  <c r="I525" i="12"/>
  <c r="K525" i="12"/>
  <c r="M525" i="12"/>
  <c r="O525" i="12"/>
  <c r="Q525" i="12"/>
  <c r="V525" i="12"/>
  <c r="G530" i="12"/>
  <c r="M530" i="12" s="1"/>
  <c r="I530" i="12"/>
  <c r="K530" i="12"/>
  <c r="O530" i="12"/>
  <c r="Q530" i="12"/>
  <c r="V530" i="12"/>
  <c r="I531" i="12"/>
  <c r="Q531" i="12"/>
  <c r="G532" i="12"/>
  <c r="I532" i="12"/>
  <c r="K532" i="12"/>
  <c r="K531" i="12" s="1"/>
  <c r="M532" i="12"/>
  <c r="M531" i="12" s="1"/>
  <c r="O532" i="12"/>
  <c r="O531" i="12" s="1"/>
  <c r="Q532" i="12"/>
  <c r="V532" i="12"/>
  <c r="V531" i="12" s="1"/>
  <c r="G539" i="12"/>
  <c r="G531" i="12" s="1"/>
  <c r="I539" i="12"/>
  <c r="K539" i="12"/>
  <c r="M539" i="12"/>
  <c r="O539" i="12"/>
  <c r="Q539" i="12"/>
  <c r="V539" i="12"/>
  <c r="G550" i="12"/>
  <c r="M550" i="12" s="1"/>
  <c r="I550" i="12"/>
  <c r="K550" i="12"/>
  <c r="O550" i="12"/>
  <c r="Q550" i="12"/>
  <c r="V550" i="12"/>
  <c r="I561" i="12"/>
  <c r="G562" i="12"/>
  <c r="G561" i="12" s="1"/>
  <c r="I562" i="12"/>
  <c r="K562" i="12"/>
  <c r="K561" i="12" s="1"/>
  <c r="M562" i="12"/>
  <c r="O562" i="12"/>
  <c r="Q562" i="12"/>
  <c r="V562" i="12"/>
  <c r="V561" i="12" s="1"/>
  <c r="G572" i="12"/>
  <c r="I572" i="12"/>
  <c r="K572" i="12"/>
  <c r="M572" i="12"/>
  <c r="O572" i="12"/>
  <c r="O561" i="12" s="1"/>
  <c r="Q572" i="12"/>
  <c r="V572" i="12"/>
  <c r="G577" i="12"/>
  <c r="M577" i="12" s="1"/>
  <c r="I577" i="12"/>
  <c r="K577" i="12"/>
  <c r="O577" i="12"/>
  <c r="Q577" i="12"/>
  <c r="V577" i="12"/>
  <c r="G612" i="12"/>
  <c r="M612" i="12" s="1"/>
  <c r="I612" i="12"/>
  <c r="K612" i="12"/>
  <c r="O612" i="12"/>
  <c r="Q612" i="12"/>
  <c r="Q561" i="12" s="1"/>
  <c r="V612" i="12"/>
  <c r="G648" i="12"/>
  <c r="I648" i="12"/>
  <c r="K648" i="12"/>
  <c r="M648" i="12"/>
  <c r="O648" i="12"/>
  <c r="Q648" i="12"/>
  <c r="V648" i="12"/>
  <c r="K684" i="12"/>
  <c r="G685" i="12"/>
  <c r="G684" i="12" s="1"/>
  <c r="I685" i="12"/>
  <c r="I684" i="12" s="1"/>
  <c r="K685" i="12"/>
  <c r="O685" i="12"/>
  <c r="O684" i="12" s="1"/>
  <c r="Q685" i="12"/>
  <c r="Q684" i="12" s="1"/>
  <c r="V685" i="12"/>
  <c r="V684" i="12" s="1"/>
  <c r="I693" i="12"/>
  <c r="G694" i="12"/>
  <c r="G693" i="12" s="1"/>
  <c r="I694" i="12"/>
  <c r="K694" i="12"/>
  <c r="K693" i="12" s="1"/>
  <c r="M694" i="12"/>
  <c r="O694" i="12"/>
  <c r="Q694" i="12"/>
  <c r="V694" i="12"/>
  <c r="V693" i="12" s="1"/>
  <c r="G695" i="12"/>
  <c r="I695" i="12"/>
  <c r="K695" i="12"/>
  <c r="M695" i="12"/>
  <c r="O695" i="12"/>
  <c r="O693" i="12" s="1"/>
  <c r="Q695" i="12"/>
  <c r="V695" i="12"/>
  <c r="G697" i="12"/>
  <c r="M697" i="12" s="1"/>
  <c r="I697" i="12"/>
  <c r="K697" i="12"/>
  <c r="O697" i="12"/>
  <c r="Q697" i="12"/>
  <c r="V697" i="12"/>
  <c r="G698" i="12"/>
  <c r="M698" i="12" s="1"/>
  <c r="I698" i="12"/>
  <c r="K698" i="12"/>
  <c r="O698" i="12"/>
  <c r="Q698" i="12"/>
  <c r="Q693" i="12" s="1"/>
  <c r="V698" i="12"/>
  <c r="G700" i="12"/>
  <c r="I700" i="12"/>
  <c r="K700" i="12"/>
  <c r="M700" i="12"/>
  <c r="O700" i="12"/>
  <c r="Q700" i="12"/>
  <c r="V700" i="12"/>
  <c r="G701" i="12"/>
  <c r="I701" i="12"/>
  <c r="K701" i="12"/>
  <c r="M701" i="12"/>
  <c r="O701" i="12"/>
  <c r="Q701" i="12"/>
  <c r="V701" i="12"/>
  <c r="G702" i="12"/>
  <c r="M702" i="12"/>
  <c r="O702" i="12"/>
  <c r="G703" i="12"/>
  <c r="I703" i="12"/>
  <c r="I702" i="12" s="1"/>
  <c r="K703" i="12"/>
  <c r="K702" i="12" s="1"/>
  <c r="M703" i="12"/>
  <c r="O703" i="12"/>
  <c r="Q703" i="12"/>
  <c r="Q702" i="12" s="1"/>
  <c r="V703" i="12"/>
  <c r="V702" i="12" s="1"/>
  <c r="AF709" i="12"/>
  <c r="I20" i="1"/>
  <c r="I19" i="1"/>
  <c r="I18" i="1"/>
  <c r="I17" i="1"/>
  <c r="I16" i="1"/>
  <c r="AZ50" i="1"/>
  <c r="AZ48" i="1"/>
  <c r="AZ47" i="1"/>
  <c r="AZ45" i="1"/>
  <c r="AZ44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9" i="1" l="1"/>
  <c r="J78" i="1" s="1"/>
  <c r="J75" i="1"/>
  <c r="J59" i="1"/>
  <c r="J68" i="1"/>
  <c r="J63" i="1"/>
  <c r="J76" i="1"/>
  <c r="J61" i="1"/>
  <c r="J57" i="1"/>
  <c r="J65" i="1"/>
  <c r="J60" i="1"/>
  <c r="J69" i="1"/>
  <c r="J71" i="1"/>
  <c r="J77" i="1"/>
  <c r="J72" i="1"/>
  <c r="J58" i="1"/>
  <c r="J64" i="1"/>
  <c r="J73" i="1"/>
  <c r="G26" i="1"/>
  <c r="A26" i="1"/>
  <c r="A23" i="1"/>
  <c r="G28" i="1"/>
  <c r="M693" i="12"/>
  <c r="M286" i="12"/>
  <c r="M371" i="12"/>
  <c r="M561" i="12"/>
  <c r="M190" i="12"/>
  <c r="M131" i="12"/>
  <c r="M231" i="12"/>
  <c r="M230" i="12" s="1"/>
  <c r="M76" i="12"/>
  <c r="M75" i="12" s="1"/>
  <c r="M685" i="12"/>
  <c r="M684" i="12" s="1"/>
  <c r="G75" i="12"/>
  <c r="M453" i="12"/>
  <c r="M452" i="12" s="1"/>
  <c r="M413" i="12"/>
  <c r="M412" i="12" s="1"/>
  <c r="M219" i="12"/>
  <c r="M218" i="12" s="1"/>
  <c r="M95" i="12"/>
  <c r="M94" i="12" s="1"/>
  <c r="I21" i="1"/>
  <c r="J62" i="1"/>
  <c r="J66" i="1"/>
  <c r="J70" i="1"/>
  <c r="J74" i="1"/>
  <c r="I39" i="1"/>
  <c r="I42" i="1" s="1"/>
  <c r="J67" i="1" l="1"/>
  <c r="J56" i="1"/>
  <c r="J79" i="1"/>
  <c r="G24" i="1"/>
  <c r="A27" i="1" s="1"/>
  <c r="A24" i="1"/>
  <c r="J39" i="1"/>
  <c r="J42" i="1" s="1"/>
  <c r="J40" i="1"/>
  <c r="J41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D58A873A-431F-44A6-B9F4-004149A481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471F56-0104-4D4C-BE0E-3EED32CD93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<sst xmlns="http://schemas.openxmlformats.org/spreadsheetml/2006/main" count="2193" uniqueCount="499">
  <si>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</si>
  <si>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</si>
  <si>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</si>
  <si>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</si>
  <si>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</si>
  <si>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</si>
  <si>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</si>
  <si>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</si>
  <si>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</si>
  <si>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</si>
  <si>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</si>
  <si>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</si>
  <si>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</si>
  <si>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</si>
  <si>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</si>
  <si>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</si>
  <si>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</si>
  <si>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</si>
  <si>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</si>
  <si>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</si>
  <si>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</si>
  <si>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</si>
  <si>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</si>
  <si>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</si>
  <si>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</si>
  <si>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</si>
  <si>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</si>
  <si>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</si>
  <si>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</si>
  <si>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</si>
  <si>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</si>
  <si>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</si>
  <si>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</si>
  <si>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</si>
  <si>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</si>
  <si>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</si>
  <si>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</si>
  <si>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</si>
  <si>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</si>
  <si>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</si>
  <si>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</si>
  <si>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</si>
  <si>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</si>
  <si>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21 - 01.1</t>
  </si>
  <si>
    <t>Stavební úpravy</t>
  </si>
  <si>
    <t>21 - 02</t>
  </si>
  <si>
    <t>Údolní 21, byt č. 10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</si>
  <si>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</si>
  <si>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</si>
  <si>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</si>
  <si>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</si>
  <si>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</si>
  <si>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</si>
  <si>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</si>
  <si>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</si>
  <si>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</si>
  <si>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</si>
  <si>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</si>
  <si>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doklínkování, vysekání kapes, lože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</si>
  <si>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</si>
  <si>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</si>
  <si>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</si>
  <si>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</si>
  <si>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</si>
  <si>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</si>
  <si>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</si>
  <si>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</si>
  <si>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</si>
  <si>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</si>
  <si>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</si>
  <si>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</si>
  <si>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</si>
  <si>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</si>
  <si>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</si>
  <si>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</si>
  <si>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</si>
  <si>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</si>
  <si>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</si>
  <si>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</si>
  <si>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</si>
  <si>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</si>
  <si>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</si>
  <si>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</si>
  <si>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</si>
  <si>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</si>
  <si>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</si>
  <si>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</si>
  <si>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</si>
  <si>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</si>
  <si>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</si>
  <si>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</si>
  <si>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</si>
  <si>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</si>
  <si>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</si>
  <si>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</si>
  <si>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</si>
  <si>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</si>
  <si>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</si>
  <si>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</si>
  <si>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</si>
  <si>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</si>
  <si>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</si>
  <si>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</si>
  <si>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</si>
  <si>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</si>
  <si>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</si>
  <si>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</si>
  <si>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</si>
  <si>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</si>
  <si>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</si>
  <si>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</si>
  <si>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</si>
  <si>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</si>
  <si>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</si>
  <si>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</si>
  <si>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</si>
  <si>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</si>
  <si>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</si>
  <si>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</si>
  <si>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</si>
  <si>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</si>
  <si>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</si>
  <si>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</si>
  <si>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</si>
  <si>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</si>
  <si>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</si>
  <si>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</si>
  <si>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</si>
  <si>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</si>
  <si>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</si>
  <si>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</si>
  <si>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</si>
  <si>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</si>
  <si>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</si>
  <si>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</si>
  <si>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</si>
  <si>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</si>
  <si>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</si>
  <si>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</si>
  <si>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21/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</si>
  <si>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</si>
  <si>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</si>
  <si>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</si>
  <si>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</si>
  <si>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Údolní 21, byt č.10 : </t>
  </si>
  <si>
    <t>VV</t>
  </si>
  <si>
    <t>O1 : 2,1*2,4*1</t>
  </si>
  <si>
    <t>O2 : 2,15*1,5*1</t>
  </si>
  <si>
    <t>O3 : 0,45*0,75*2</t>
  </si>
  <si>
    <t>O4 : 2*1,55*1</t>
  </si>
  <si>
    <t>O5 : 1,05*2,4*1</t>
  </si>
  <si>
    <t>Mezisoučet</t>
  </si>
  <si>
    <t>601011141RT3</t>
  </si>
  <si>
    <t>Štuk na stropech ručně tloušťka vrstvy 4 mm</t>
  </si>
  <si>
    <t>POL1_</t>
  </si>
  <si>
    <t>10.02 - Kuchyně : 12,30</t>
  </si>
  <si>
    <t>10.07 - Komora : 1,24</t>
  </si>
  <si>
    <t>611423231R00</t>
  </si>
  <si>
    <t>Oprava omítek stropů s rákosem do 10% pl-štukových</t>
  </si>
  <si>
    <t>Včetně pomocného pracovního lešení o výšce podlahy do 1900 mm a pro zatížení do 1,5 kPa.</t>
  </si>
  <si>
    <t>612421121R00</t>
  </si>
  <si>
    <t>Oprava vápen.omítek stěn do 5 % pl. - hladkých</t>
  </si>
  <si>
    <t xml:space="preserve">stěny : </t>
  </si>
  <si>
    <t>10.01 - Zádveří  : (15,90)*2,72</t>
  </si>
  <si>
    <t>10.02 - Kuchyně : (15,36)*2,72</t>
  </si>
  <si>
    <t>10.03 - Pokoj : (17,00)*2,72</t>
  </si>
  <si>
    <t>10.04 - WC : (5,10)*2,72</t>
  </si>
  <si>
    <t>10.05 - Koupelna : (7,42)*2,72</t>
  </si>
  <si>
    <t>10.06 - Obývací pokoj : (19,00)*2,72</t>
  </si>
  <si>
    <t>10.07 - Komora : (4,92)*2,72</t>
  </si>
  <si>
    <t xml:space="preserve">špalety : </t>
  </si>
  <si>
    <t>O1 : (2,1+2,4*2)*1*0,2</t>
  </si>
  <si>
    <t>O2 : (2,15+1,5*2)*1*0,2</t>
  </si>
  <si>
    <t>O3 : (0,45+0,75*2)*2*0,2</t>
  </si>
  <si>
    <t>O4 : (2+1,55*2)*1*0,2</t>
  </si>
  <si>
    <t>O5 : (1,05+2,4*2)*1*0,2</t>
  </si>
  <si>
    <t>10.01 - Zádveří  : -1*((0,8*2*3)+(0,65*2*2)+(0,95*2))</t>
  </si>
  <si>
    <t>10.02 - Kuchyně : -1*((0,8*2)+(0,65*2)+(2,1*2,4))</t>
  </si>
  <si>
    <t>10.03 - Pokoj : -1*((0,8*2)+(2,16*1,5))</t>
  </si>
  <si>
    <t>10.04 - WC : -1*((0,65*2)+(0,45*0,75))</t>
  </si>
  <si>
    <t>10.05 - Koupelna : -1*((0,65*2)+(0,45*0,75))</t>
  </si>
  <si>
    <t>10.06 - Obývací pokoj : -1*((0,8*2)+(1,05*2,4)+(2*1,55))</t>
  </si>
  <si>
    <t>10.07 - Komora : -1*((0,65*2))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</si>
  <si>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</si>
  <si>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</si>
  <si>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</si>
  <si>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</si>
  <si>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 xml:space="preserve">po hmoždinkách, drážky, rýhy : </t>
  </si>
  <si>
    <t>10.01 - Zádveří : 5</t>
  </si>
  <si>
    <t>10.02 - Kuchyně : 5</t>
  </si>
  <si>
    <t>10.03 - Pokoj : 5</t>
  </si>
  <si>
    <t>10.04 - WC : 5</t>
  </si>
  <si>
    <t>10.05 - Koupelna : 5</t>
  </si>
  <si>
    <t>10.06 - Obývací pokoj : 5</t>
  </si>
  <si>
    <t>10.07 - Komora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</si>
  <si>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</si>
  <si>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</si>
  <si>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</si>
  <si>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</si>
  <si>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>10.01 - Zádveří : (0,56+0,56+1,5)*2,5</t>
  </si>
  <si>
    <t>10.02 - Kuchyně : (0,85+0,85+0,85)*1,0</t>
  </si>
  <si>
    <t>10.05 - Koupelna : (0,85+0,85+0,85)*1,0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</si>
  <si>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</si>
  <si>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</si>
  <si>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</si>
  <si>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</si>
  <si>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</si>
  <si>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2</t>
  </si>
  <si>
    <t>montáže : 2</t>
  </si>
  <si>
    <t>941955002R00</t>
  </si>
  <si>
    <t>Lešení lehké pomocné, výška podlahy do 1,9 m</t>
  </si>
  <si>
    <t>10.01 - Zádveří  : 11,20</t>
  </si>
  <si>
    <t>10.03 - Pokoj : 15,63</t>
  </si>
  <si>
    <t>10.04 - WC : 1,40</t>
  </si>
  <si>
    <t>10.05 - Koupelna : 3,20</t>
  </si>
  <si>
    <t>10.06 - Obývací pokoj : 21,50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</si>
  <si>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</si>
  <si>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</si>
  <si>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</si>
  <si>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952902110R00</t>
  </si>
  <si>
    <t>Čištění zametáním v místnostech a chodbách</t>
  </si>
  <si>
    <t>952902212R00</t>
  </si>
  <si>
    <t>Dezinsekce-postřik podlah a stěn</t>
  </si>
  <si>
    <t>952901110R00</t>
  </si>
  <si>
    <t>Čištění mytím vnějších ploch oken a dveří</t>
  </si>
  <si>
    <t>978012121R00</t>
  </si>
  <si>
    <t>Otlučení omítek vnitřních rákosov.stropů do 10 %</t>
  </si>
  <si>
    <t>978013111R00</t>
  </si>
  <si>
    <t>Otlučení omítek vnitřních stěn v rozsahu do 5 %</t>
  </si>
  <si>
    <t>978059531R00</t>
  </si>
  <si>
    <t>Odsekání vnitřních obkladů stěn nad 2 m2</t>
  </si>
  <si>
    <t>10.02 - Kuchyně : (3,74)*1,70</t>
  </si>
  <si>
    <t>10.05 - Koupelna : (6,50)*1,47</t>
  </si>
  <si>
    <t>965081702R00</t>
  </si>
  <si>
    <t xml:space="preserve">Bourání soklíků z dlažeb keramických </t>
  </si>
  <si>
    <t>m</t>
  </si>
  <si>
    <t>10.02 - Kuchyně : 15,36</t>
  </si>
  <si>
    <t>10.07 - Komora : 4,92</t>
  </si>
  <si>
    <t>965081713R00</t>
  </si>
  <si>
    <t>Bourání dlažeb keramických tl.10 mm, nad 1 m2</t>
  </si>
  <si>
    <t>965048515R00</t>
  </si>
  <si>
    <t>Broušení betonových povrchů do tl. 5 mm</t>
  </si>
  <si>
    <t>968061125R00</t>
  </si>
  <si>
    <t>Vyvěšení dřevěných dveřních křídel pl. do 2 m2</t>
  </si>
  <si>
    <t>650/1970 : 3</t>
  </si>
  <si>
    <t>800/1970 : 3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</si>
  <si>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</si>
  <si>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</si>
  <si>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</si>
  <si>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</si>
  <si>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</si>
  <si>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</si>
  <si>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</si>
  <si>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</si>
  <si>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</si>
  <si>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</si>
  <si>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</si>
  <si>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</si>
  <si>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</si>
  <si>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10.05 - Koupelna : (6,50)</t>
  </si>
  <si>
    <t>711212611R00</t>
  </si>
  <si>
    <t>Těsnicí pás do svislých koutů</t>
  </si>
  <si>
    <t>10.05 - Koupelna : 6*1,47</t>
  </si>
  <si>
    <t>998711102R00</t>
  </si>
  <si>
    <t>Přesun hmot pro izolace proti vodě, výšky do 12 m</t>
  </si>
  <si>
    <t>721170000x01</t>
  </si>
  <si>
    <t>Příprava pro AP a myčku v kuchyni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</si>
  <si>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</si>
  <si>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</si>
  <si>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</si>
  <si>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</si>
  <si>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1</t>
  </si>
  <si>
    <t>722131000x01</t>
  </si>
  <si>
    <t>723190000x01</t>
  </si>
  <si>
    <t>Zazátkování plynovodu</t>
  </si>
  <si>
    <t>725210821R00</t>
  </si>
  <si>
    <t>Demontáž umyvadel bez výtokových armatur</t>
  </si>
  <si>
    <t>10.05 - Koupelna : 1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</si>
  <si>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</si>
  <si>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</si>
  <si>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</si>
  <si>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</si>
  <si>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</si>
  <si>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SPCM</t>
  </si>
  <si>
    <t>Specifikace</t>
  </si>
  <si>
    <t>POL3_</t>
  </si>
  <si>
    <t>725820801R00</t>
  </si>
  <si>
    <t>Demontáž baterie nástěnné</t>
  </si>
  <si>
    <t xml:space="preserve">Zahradníkova 15, byt č. 2 : </t>
  </si>
  <si>
    <t>10.02 - Kuchyně : 1</t>
  </si>
  <si>
    <t>725829201R00</t>
  </si>
  <si>
    <t>Montáž baterie umyv.a dřezové nástěnné chromové</t>
  </si>
  <si>
    <t>55144220R</t>
  </si>
  <si>
    <t>Baterie umyvadlová</t>
  </si>
  <si>
    <t>725110814R00</t>
  </si>
  <si>
    <t>Demontáž klozetů kombinovaných</t>
  </si>
  <si>
    <t>10.04 - WC : 1</t>
  </si>
  <si>
    <t>725119305R00</t>
  </si>
  <si>
    <t>Montáž klozetových mís kombinovaných</t>
  </si>
  <si>
    <t>64232402R</t>
  </si>
  <si>
    <t>Klozet kombi bílý, 367x790x630 mm</t>
  </si>
  <si>
    <t>725310823R00</t>
  </si>
  <si>
    <t>Demontáž dřezů 1dílných v kuchyňské sestavě</t>
  </si>
  <si>
    <t>725610810R00</t>
  </si>
  <si>
    <t>Demontáž plynového sporáku</t>
  </si>
  <si>
    <t>998725102R00</t>
  </si>
  <si>
    <t>Přesun hmot pro zařizovací předměty, výšky do 12 m</t>
  </si>
  <si>
    <t>73500001x01</t>
  </si>
  <si>
    <t>Repase topení a rozvodů - vypuštění a napuštění systému, odvzdušnění  obroušení, nátěr potrubí i topných těles, nové termostatické hlavice</t>
  </si>
  <si>
    <t/>
  </si>
  <si>
    <t>5 ks topných těles</t>
  </si>
  <si>
    <t>766662811R00</t>
  </si>
  <si>
    <t>Demontáž prahů dveří 1křídlových</t>
  </si>
  <si>
    <t>950/1970 : 1</t>
  </si>
  <si>
    <t>766812840R00</t>
  </si>
  <si>
    <t>Demontáž kuchyňských linek do 2,1 m</t>
  </si>
  <si>
    <t>766825811R00</t>
  </si>
  <si>
    <t>Demontáž vestavěných skříní 1křídlových</t>
  </si>
  <si>
    <t>766825821R00</t>
  </si>
  <si>
    <t>Demontáž vestavěných skříní 2křídlových</t>
  </si>
  <si>
    <t>10.01 - Zádveří : 1</t>
  </si>
  <si>
    <t>10.03 - Pokoj : 1</t>
  </si>
  <si>
    <t>766661112R00x</t>
  </si>
  <si>
    <t>Montáž dveří do zárubně,otevíravých 1kř.do 0,8 m upravení stávajcí zárubně dle nových dveří, případné převaření pantů</t>
  </si>
  <si>
    <t>611601213Rx</t>
  </si>
  <si>
    <t>Dveře vnitřní plné 1kř. 80x197 cm dveře nutno zaměřit a upravit dle skutečnosti</t>
  </si>
  <si>
    <t>611601211Rx</t>
  </si>
  <si>
    <t>Dveře vnitřní plné 1kř. 65x197 cm dveře nutno zaměřit a upravit dle skutečnosti</t>
  </si>
  <si>
    <t>766670021R00</t>
  </si>
  <si>
    <t>Montáž kliky a štítku</t>
  </si>
  <si>
    <t xml:space="preserve">repase kování balkonových dveří : </t>
  </si>
  <si>
    <t>54914591R</t>
  </si>
  <si>
    <t>Kliky se štítem dveř.  804  klíč/90 Cr</t>
  </si>
  <si>
    <t>stavební kování</t>
  </si>
  <si>
    <t>klika - klika</t>
  </si>
  <si>
    <t>766695212R00</t>
  </si>
  <si>
    <t>Montáž prahů dveří jednokřídlových š. do 10 cm</t>
  </si>
  <si>
    <t>61187136R</t>
  </si>
  <si>
    <t>Prah dubový délka 65 cm šířka 10 cm tl. 2 cm</t>
  </si>
  <si>
    <t>61187156R</t>
  </si>
  <si>
    <t>Prah dubový délka 80 cm šířka 10 cm tl. 2 cm</t>
  </si>
  <si>
    <t>61187176R</t>
  </si>
  <si>
    <t>Prah dubový délka 95 cm šířka 10 cm tl. 2 cm</t>
  </si>
  <si>
    <t>766000000x01</t>
  </si>
  <si>
    <t>D+M dle PD: repase vestavěné skříně nátěr v dílu 783 - nátěry</t>
  </si>
  <si>
    <t>998766102R00</t>
  </si>
  <si>
    <t>Přesun hmot pro truhlářské konstr., výšky do 12 m</t>
  </si>
  <si>
    <t>767649195R00</t>
  </si>
  <si>
    <t>Montáž doplňků dveří, bezpečtnostní zámek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</si>
  <si>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</si>
  <si>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</si>
  <si>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</si>
  <si>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998767102R00</t>
  </si>
  <si>
    <t>Přesun hmot pro zámečnické konstr., výšky do 12 m</t>
  </si>
  <si>
    <t>771101210R00</t>
  </si>
  <si>
    <t>Penetrace podkladu pod dlažby</t>
  </si>
  <si>
    <t>Příprava podkladu pod dlažby penetrace podkladu pod dlažby</t>
  </si>
  <si>
    <t>771101115R00</t>
  </si>
  <si>
    <t>Vyrovnání podkladů samonivel. hmotou tl. do 10 mm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</si>
  <si>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</si>
  <si>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</si>
  <si>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</si>
  <si>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</si>
  <si>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1,6*5 : </t>
  </si>
  <si>
    <t>10.04 - WC :  1,6*5*1,40</t>
  </si>
  <si>
    <t>10.05 - Koupelna :  1,6*5*3,20</t>
  </si>
  <si>
    <t>771579791R00</t>
  </si>
  <si>
    <t>Příplatek za plochu podlah keram. do 5 m2 jednotl.</t>
  </si>
  <si>
    <t>771575109R00</t>
  </si>
  <si>
    <t>Montáž podlah keram.,hladké, tmel, 30x30 cm</t>
  </si>
  <si>
    <t>597642020R</t>
  </si>
  <si>
    <t xml:space="preserve">Dlažba matná dle standardu investora </t>
  </si>
  <si>
    <t>771578011R00</t>
  </si>
  <si>
    <t>Spára podlaha - stěna, silikonem</t>
  </si>
  <si>
    <t>vč. dodávky a montáže silikonu.</t>
  </si>
  <si>
    <t>10.04 - WC : 5,1</t>
  </si>
  <si>
    <t>10.05 - Koupelna : 7,42</t>
  </si>
  <si>
    <t>998771102R00</t>
  </si>
  <si>
    <t>Přesun hmot pro podlahy z dlaždic, výšky do 12 m</t>
  </si>
  <si>
    <t>775411810R00</t>
  </si>
  <si>
    <t>Demontáž lišt dřevěných, přibíjených</t>
  </si>
  <si>
    <t>10.01 - Zádveří  : 15,90</t>
  </si>
  <si>
    <t>10.03 - Pokoj : 17,00</t>
  </si>
  <si>
    <t>10.06 - Obývací pokoj : 19,00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</si>
  <si>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</si>
  <si>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</si>
  <si>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</si>
  <si>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</si>
  <si>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</si>
  <si>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</si>
  <si>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</si>
  <si>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</si>
  <si>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</si>
  <si>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</si>
  <si>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</si>
  <si>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Koeficient: 0,1</t>
  </si>
  <si>
    <t>998775102R00</t>
  </si>
  <si>
    <t>Přesun hmot pro podlahy vlysové, výšky do 12 m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</si>
  <si>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</si>
  <si>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</si>
  <si>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</si>
  <si>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</si>
  <si>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</si>
  <si>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</si>
  <si>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10.02 - Kuchyně : 1,6*5*12,30</t>
  </si>
  <si>
    <t>10.07 - Komora : 1,6*5*1,24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</si>
  <si>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</si>
  <si>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</si>
  <si>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</si>
  <si>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</si>
  <si>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</si>
  <si>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</si>
  <si>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</si>
  <si>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</si>
  <si>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</si>
  <si>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998776102R00</t>
  </si>
  <si>
    <t>Přesun hmot pro podlahy povlakové, výšky do 12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</si>
  <si>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</si>
  <si>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</si>
  <si>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</si>
  <si>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</si>
  <si>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</si>
  <si>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</si>
  <si>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</si>
  <si>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</si>
  <si>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</si>
  <si>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10.02 - Kuchyně : (3,74)</t>
  </si>
  <si>
    <t>781000000Rx02</t>
  </si>
  <si>
    <t>Lišta rohová k obkladům - vnější roh uzavřená obloučková lišta z PVC</t>
  </si>
  <si>
    <t>10.02 - Kuchyně : 0</t>
  </si>
  <si>
    <t>10.05 - Koupelna : 3*1,47</t>
  </si>
  <si>
    <t>781000000x03</t>
  </si>
  <si>
    <t>Lišta koutová k obkladům - vnitřní roh obloučková lišta z PVC</t>
  </si>
  <si>
    <t>10.02 - Kuchyně : 2*1,70</t>
  </si>
  <si>
    <t>10.05 - Koupelna : 1*1,47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</si>
  <si>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</si>
  <si>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</si>
  <si>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</si>
  <si>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</si>
  <si>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</si>
  <si>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>650/1970 : 3*(2,0*2*0,15+0,65*0,15)</t>
  </si>
  <si>
    <t>800/1970 : 3*(2,0*2*0,15+0,80*0,15)</t>
  </si>
  <si>
    <t>950/1970 : 1*(2,0*2*0,15+0,95*0,15)</t>
  </si>
  <si>
    <t>783601815R00</t>
  </si>
  <si>
    <t>Odstranění nátěrů, truhlářské, oškrábáním</t>
  </si>
  <si>
    <t xml:space="preserve">repas vstupních dveří : </t>
  </si>
  <si>
    <t>0,95*2,0*2</t>
  </si>
  <si>
    <t xml:space="preserve">repase skříně : </t>
  </si>
  <si>
    <t>(2,5+0,5+0,5+2,5)*2,5</t>
  </si>
  <si>
    <t>2,0</t>
  </si>
  <si>
    <t>783624920R00</t>
  </si>
  <si>
    <t>Údržba, nátěr synt. truhl.výr. 2x +1x email +1x tm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</si>
  <si>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</si>
  <si>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</si>
  <si>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</si>
  <si>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</si>
  <si>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</si>
  <si>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6 : 11,65000</t>
  </si>
  <si>
    <t>784011111R00</t>
  </si>
  <si>
    <t>Oprášení/ometení podkladu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</si>
  <si>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</si>
  <si>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</si>
  <si>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</si>
  <si>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</si>
  <si>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</si>
  <si>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</si>
  <si>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</si>
  <si>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210810000x02</t>
  </si>
  <si>
    <t>Kompletní rekonstrukce elektroinstalace, byt 3+1 s ohledem na stáří objektu a stav stávajících rozvodů</t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</si>
  <si>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</si>
  <si>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Nový rozvadeč včetně vystrojení a oživení.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</si>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</sst>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3799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SUMIF(F56:F78,A16,I56:I78)+SUMIF(F56:F78,"PSU",I56:I78)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SUMIF(F56:F78,A17,I56:I78)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SUMIF(F56:F78,A18,I56:I78)</f>
        <v>0</v>
      </c>
      <c r="J18" s="85"/>
    </row>
    <row r="19" spans="1:10" ht="23.25" customHeight="1" x14ac:dyDescent="0.2">
      <c r="A19" s="198" t="s">
        <v>108</v>
      </c>
      <c r="B19" s="38" t="s">
        <v>29</v>
      </c>
      <c r="C19" s="62"/>
      <c r="D19" s="63"/>
      <c r="E19" s="83"/>
      <c r="F19" s="84"/>
      <c r="G19" s="83"/>
      <c r="H19" s="84"/>
      <c r="I19" s="83">
        <f>SUMIF(F56:F78,A19,I56:I78)</f>
        <v>0</v>
      </c>
      <c r="J19" s="85"/>
    </row>
    <row r="20" spans="1:10" ht="23.25" customHeight="1" x14ac:dyDescent="0.2">
      <c r="A20" s="198" t="s">
        <v>107</v>
      </c>
      <c r="B20" s="38" t="s">
        <v>30</v>
      </c>
      <c r="C20" s="62"/>
      <c r="D20" s="63"/>
      <c r="E20" s="83"/>
      <c r="F20" s="84"/>
      <c r="G20" s="83"/>
      <c r="H20" s="84"/>
      <c r="I20" s="83">
        <f>SUMIF(F56:F78,A20,I56:I78)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'21 - 02 21 - 01.1 Pol'!AE709</f>
        <v>0</v>
      </c>
      <c r="G39" s="150">
        <f>'21 - 02 21 - 01.1 Pol'!AF709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'21 - 02 21 - 01.1 Pol'!AE709</f>
        <v>0</v>
      </c>
      <c r="G40" s="156">
        <f>'21 - 02 21 - 01.1 Pol'!AF709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'21 - 02 21 - 01.1 Pol'!AE709</f>
        <v>0</v>
      </c>
      <c r="G41" s="151">
        <f>'21 - 02 21 - 01.1 Pol'!AF709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ht="51" x14ac:dyDescent="0.2">
      <c r="A44" t="s">
        <v>54</v>
      </c>
      <c r="B44" s="177" t="s">
        <v>55</v>
      </c>
      <c r="C44" s="177"/>
      <c r="D44" s="177"/>
      <c r="E44" s="177"/>
      <c r="F44" s="177"/>
      <c r="G44" s="177"/>
      <c r="H44" s="177"/>
      <c r="I44" s="177"/>
      <c r="J44" s="177"/>
      <c r="AZ44" s="176" t="str">
        <f>B44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5" spans="1:52" ht="38.25" x14ac:dyDescent="0.2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7" spans="1:52" ht="25.5" x14ac:dyDescent="0.2">
      <c r="B47" s="177" t="s">
        <v>57</v>
      </c>
      <c r="C47" s="177"/>
      <c r="D47" s="177"/>
      <c r="E47" s="177"/>
      <c r="F47" s="177"/>
      <c r="G47" s="177"/>
      <c r="H47" s="177"/>
      <c r="I47" s="177"/>
      <c r="J47" s="177"/>
      <c r="AZ47" s="176" t="str">
        <f>B47</f>
        <v>Položky označené D+M (dodávka + montáž) se oceňují včetně přesunu hmot. Ostatní vlastní položky jsou založeny na cenové soustavě RTS.</v>
      </c>
    </row>
    <row r="48" spans="1:52" ht="25.5" x14ac:dyDescent="0.2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Veškeré prvky a konstrukce se oceňují jako kompletní, včetně detailů, pomocných prací (vysekání drážek, doklínkování, vysekání kapes, lože apod.).</v>
      </c>
    </row>
    <row r="50" spans="1:52" ht="38.25" x14ac:dyDescent="0.2">
      <c r="B50" s="177" t="s">
        <v>59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ht="15.75" x14ac:dyDescent="0.25">
      <c r="B53" s="178" t="s">
        <v>60</v>
      </c>
    </row>
    <row r="55" spans="1:52" ht="25.5" customHeight="1" x14ac:dyDescent="0.2">
      <c r="A55" s="180"/>
      <c r="B55" s="183" t="s">
        <v>18</v>
      </c>
      <c r="C55" s="183" t="s">
        <v>6</v>
      </c>
      <c r="D55" s="184"/>
      <c r="E55" s="184"/>
      <c r="F55" s="185" t="s">
        <v>61</v>
      </c>
      <c r="G55" s="185"/>
      <c r="H55" s="185"/>
      <c r="I55" s="185" t="s">
        <v>31</v>
      </c>
      <c r="J55" s="185" t="s">
        <v>0</v>
      </c>
    </row>
    <row r="56" spans="1:52" ht="36.75" customHeight="1" x14ac:dyDescent="0.2">
      <c r="A56" s="181"/>
      <c r="B56" s="186" t="s">
        <v>62</v>
      </c>
      <c r="C56" s="187" t="s">
        <v>63</v>
      </c>
      <c r="D56" s="188"/>
      <c r="E56" s="188"/>
      <c r="F56" s="194" t="s">
        <v>26</v>
      </c>
      <c r="G56" s="195"/>
      <c r="H56" s="195"/>
      <c r="I56" s="195">
        <f>'21 - 02 21 - 01.1 Pol'!G8</f>
        <v>0</v>
      </c>
      <c r="J56" s="192" t="str">
        <f>IF(I79=0,"",I56/I79*100)</f>
        <v/>
      </c>
    </row>
    <row r="57" spans="1:52" ht="36.75" customHeight="1" x14ac:dyDescent="0.2">
      <c r="A57" s="181"/>
      <c r="B57" s="186" t="s">
        <v>64</v>
      </c>
      <c r="C57" s="187" t="s">
        <v>65</v>
      </c>
      <c r="D57" s="188"/>
      <c r="E57" s="188"/>
      <c r="F57" s="194" t="s">
        <v>26</v>
      </c>
      <c r="G57" s="195"/>
      <c r="H57" s="195"/>
      <c r="I57" s="195">
        <f>'21 - 02 21 - 01.1 Pol'!G75</f>
        <v>0</v>
      </c>
      <c r="J57" s="192" t="str">
        <f>IF(I79=0,"",I57/I79*100)</f>
        <v/>
      </c>
    </row>
    <row r="58" spans="1:52" ht="36.75" customHeight="1" x14ac:dyDescent="0.2">
      <c r="A58" s="181"/>
      <c r="B58" s="186" t="s">
        <v>66</v>
      </c>
      <c r="C58" s="187" t="s">
        <v>67</v>
      </c>
      <c r="D58" s="188"/>
      <c r="E58" s="188"/>
      <c r="F58" s="194" t="s">
        <v>26</v>
      </c>
      <c r="G58" s="195"/>
      <c r="H58" s="195"/>
      <c r="I58" s="195">
        <f>'21 - 02 21 - 01.1 Pol'!G83</f>
        <v>0</v>
      </c>
      <c r="J58" s="192" t="str">
        <f>IF(I79=0,"",I58/I79*100)</f>
        <v/>
      </c>
    </row>
    <row r="59" spans="1:52" ht="36.75" customHeight="1" x14ac:dyDescent="0.2">
      <c r="A59" s="181"/>
      <c r="B59" s="186" t="s">
        <v>68</v>
      </c>
      <c r="C59" s="187" t="s">
        <v>69</v>
      </c>
      <c r="D59" s="188"/>
      <c r="E59" s="188"/>
      <c r="F59" s="194" t="s">
        <v>26</v>
      </c>
      <c r="G59" s="195"/>
      <c r="H59" s="195"/>
      <c r="I59" s="195">
        <f>'21 - 02 21 - 01.1 Pol'!G94</f>
        <v>0</v>
      </c>
      <c r="J59" s="192" t="str">
        <f>IF(I79=0,"",I59/I79*100)</f>
        <v/>
      </c>
    </row>
    <row r="60" spans="1:52" ht="36.75" customHeight="1" x14ac:dyDescent="0.2">
      <c r="A60" s="181"/>
      <c r="B60" s="186" t="s">
        <v>70</v>
      </c>
      <c r="C60" s="187" t="s">
        <v>71</v>
      </c>
      <c r="D60" s="188"/>
      <c r="E60" s="188"/>
      <c r="F60" s="194" t="s">
        <v>26</v>
      </c>
      <c r="G60" s="195"/>
      <c r="H60" s="195"/>
      <c r="I60" s="195">
        <f>'21 - 02 21 - 01.1 Pol'!G131</f>
        <v>0</v>
      </c>
      <c r="J60" s="192" t="str">
        <f>IF(I79=0,"",I60/I79*100)</f>
        <v/>
      </c>
    </row>
    <row r="61" spans="1:52" ht="36.75" customHeight="1" x14ac:dyDescent="0.2">
      <c r="A61" s="181"/>
      <c r="B61" s="186" t="s">
        <v>72</v>
      </c>
      <c r="C61" s="187" t="s">
        <v>73</v>
      </c>
      <c r="D61" s="188"/>
      <c r="E61" s="188"/>
      <c r="F61" s="194" t="s">
        <v>26</v>
      </c>
      <c r="G61" s="195"/>
      <c r="H61" s="195"/>
      <c r="I61" s="195">
        <f>'21 - 02 21 - 01.1 Pol'!G188</f>
        <v>0</v>
      </c>
      <c r="J61" s="192" t="str">
        <f>IF(I79=0,"",I61/I79*100)</f>
        <v/>
      </c>
    </row>
    <row r="62" spans="1:52" ht="36.75" customHeight="1" x14ac:dyDescent="0.2">
      <c r="A62" s="181"/>
      <c r="B62" s="186" t="s">
        <v>74</v>
      </c>
      <c r="C62" s="187" t="s">
        <v>75</v>
      </c>
      <c r="D62" s="188"/>
      <c r="E62" s="188"/>
      <c r="F62" s="194" t="s">
        <v>27</v>
      </c>
      <c r="G62" s="195"/>
      <c r="H62" s="195"/>
      <c r="I62" s="195">
        <f>'21 - 02 21 - 01.1 Pol'!G190</f>
        <v>0</v>
      </c>
      <c r="J62" s="192" t="str">
        <f>IF(I79=0,"",I62/I79*100)</f>
        <v/>
      </c>
    </row>
    <row r="63" spans="1:52" ht="36.75" customHeight="1" x14ac:dyDescent="0.2">
      <c r="A63" s="181"/>
      <c r="B63" s="186" t="s">
        <v>76</v>
      </c>
      <c r="C63" s="187" t="s">
        <v>77</v>
      </c>
      <c r="D63" s="188"/>
      <c r="E63" s="188"/>
      <c r="F63" s="194" t="s">
        <v>27</v>
      </c>
      <c r="G63" s="195"/>
      <c r="H63" s="195"/>
      <c r="I63" s="195">
        <f>'21 - 02 21 - 01.1 Pol'!G212</f>
        <v>0</v>
      </c>
      <c r="J63" s="192" t="str">
        <f>IF(I79=0,"",I63/I79*100)</f>
        <v/>
      </c>
    </row>
    <row r="64" spans="1:52" ht="36.75" customHeight="1" x14ac:dyDescent="0.2">
      <c r="A64" s="181"/>
      <c r="B64" s="186" t="s">
        <v>78</v>
      </c>
      <c r="C64" s="187" t="s">
        <v>79</v>
      </c>
      <c r="D64" s="188"/>
      <c r="E64" s="188"/>
      <c r="F64" s="194" t="s">
        <v>27</v>
      </c>
      <c r="G64" s="195"/>
      <c r="H64" s="195"/>
      <c r="I64" s="195">
        <f>'21 - 02 21 - 01.1 Pol'!G218</f>
        <v>0</v>
      </c>
      <c r="J64" s="192" t="str">
        <f>IF(I79=0,"",I64/I79*100)</f>
        <v/>
      </c>
    </row>
    <row r="65" spans="1:10" ht="36.75" customHeight="1" x14ac:dyDescent="0.2">
      <c r="A65" s="181"/>
      <c r="B65" s="186" t="s">
        <v>80</v>
      </c>
      <c r="C65" s="187" t="s">
        <v>81</v>
      </c>
      <c r="D65" s="188"/>
      <c r="E65" s="188"/>
      <c r="F65" s="194" t="s">
        <v>27</v>
      </c>
      <c r="G65" s="195"/>
      <c r="H65" s="195"/>
      <c r="I65" s="195">
        <f>'21 - 02 21 - 01.1 Pol'!G224</f>
        <v>0</v>
      </c>
      <c r="J65" s="192" t="str">
        <f>IF(I79=0,"",I65/I79*100)</f>
        <v/>
      </c>
    </row>
    <row r="66" spans="1:10" ht="36.75" customHeight="1" x14ac:dyDescent="0.2">
      <c r="A66" s="181"/>
      <c r="B66" s="186" t="s">
        <v>82</v>
      </c>
      <c r="C66" s="187" t="s">
        <v>83</v>
      </c>
      <c r="D66" s="188"/>
      <c r="E66" s="188"/>
      <c r="F66" s="194" t="s">
        <v>27</v>
      </c>
      <c r="G66" s="195"/>
      <c r="H66" s="195"/>
      <c r="I66" s="195">
        <f>'21 - 02 21 - 01.1 Pol'!G230</f>
        <v>0</v>
      </c>
      <c r="J66" s="192" t="str">
        <f>IF(I79=0,"",I66/I79*100)</f>
        <v/>
      </c>
    </row>
    <row r="67" spans="1:10" ht="36.75" customHeight="1" x14ac:dyDescent="0.2">
      <c r="A67" s="181"/>
      <c r="B67" s="186" t="s">
        <v>84</v>
      </c>
      <c r="C67" s="187" t="s">
        <v>85</v>
      </c>
      <c r="D67" s="188"/>
      <c r="E67" s="188"/>
      <c r="F67" s="194" t="s">
        <v>27</v>
      </c>
      <c r="G67" s="195"/>
      <c r="H67" s="195"/>
      <c r="I67" s="195">
        <f>'21 - 02 21 - 01.1 Pol'!G278</f>
        <v>0</v>
      </c>
      <c r="J67" s="192" t="str">
        <f>IF(I79=0,"",I67/I79*100)</f>
        <v/>
      </c>
    </row>
    <row r="68" spans="1:10" ht="36.75" customHeight="1" x14ac:dyDescent="0.2">
      <c r="A68" s="181"/>
      <c r="B68" s="186" t="s">
        <v>86</v>
      </c>
      <c r="C68" s="187" t="s">
        <v>87</v>
      </c>
      <c r="D68" s="188"/>
      <c r="E68" s="188"/>
      <c r="F68" s="194" t="s">
        <v>27</v>
      </c>
      <c r="G68" s="195"/>
      <c r="H68" s="195"/>
      <c r="I68" s="195">
        <f>'21 - 02 21 - 01.1 Pol'!G286</f>
        <v>0</v>
      </c>
      <c r="J68" s="192" t="str">
        <f>IF(I79=0,"",I68/I79*100)</f>
        <v/>
      </c>
    </row>
    <row r="69" spans="1:10" ht="36.75" customHeight="1" x14ac:dyDescent="0.2">
      <c r="A69" s="181"/>
      <c r="B69" s="186" t="s">
        <v>88</v>
      </c>
      <c r="C69" s="187" t="s">
        <v>89</v>
      </c>
      <c r="D69" s="188"/>
      <c r="E69" s="188"/>
      <c r="F69" s="194" t="s">
        <v>27</v>
      </c>
      <c r="G69" s="195"/>
      <c r="H69" s="195"/>
      <c r="I69" s="195">
        <f>'21 - 02 21 - 01.1 Pol'!G360</f>
        <v>0</v>
      </c>
      <c r="J69" s="192" t="str">
        <f>IF(I79=0,"",I69/I79*100)</f>
        <v/>
      </c>
    </row>
    <row r="70" spans="1:10" ht="36.75" customHeight="1" x14ac:dyDescent="0.2">
      <c r="A70" s="181"/>
      <c r="B70" s="186" t="s">
        <v>90</v>
      </c>
      <c r="C70" s="187" t="s">
        <v>91</v>
      </c>
      <c r="D70" s="188"/>
      <c r="E70" s="188"/>
      <c r="F70" s="194" t="s">
        <v>27</v>
      </c>
      <c r="G70" s="195"/>
      <c r="H70" s="195"/>
      <c r="I70" s="195">
        <f>'21 - 02 21 - 01.1 Pol'!G371</f>
        <v>0</v>
      </c>
      <c r="J70" s="192" t="str">
        <f>IF(I79=0,"",I70/I79*100)</f>
        <v/>
      </c>
    </row>
    <row r="71" spans="1:10" ht="36.75" customHeight="1" x14ac:dyDescent="0.2">
      <c r="A71" s="181"/>
      <c r="B71" s="186" t="s">
        <v>92</v>
      </c>
      <c r="C71" s="187" t="s">
        <v>93</v>
      </c>
      <c r="D71" s="188"/>
      <c r="E71" s="188"/>
      <c r="F71" s="194" t="s">
        <v>27</v>
      </c>
      <c r="G71" s="195"/>
      <c r="H71" s="195"/>
      <c r="I71" s="195">
        <f>'21 - 02 21 - 01.1 Pol'!G412</f>
        <v>0</v>
      </c>
      <c r="J71" s="192" t="str">
        <f>IF(I79=0,"",I71/I79*100)</f>
        <v/>
      </c>
    </row>
    <row r="72" spans="1:10" ht="36.75" customHeight="1" x14ac:dyDescent="0.2">
      <c r="A72" s="181"/>
      <c r="B72" s="186" t="s">
        <v>94</v>
      </c>
      <c r="C72" s="187" t="s">
        <v>95</v>
      </c>
      <c r="D72" s="188"/>
      <c r="E72" s="188"/>
      <c r="F72" s="194" t="s">
        <v>27</v>
      </c>
      <c r="G72" s="195"/>
      <c r="H72" s="195"/>
      <c r="I72" s="195">
        <f>'21 - 02 21 - 01.1 Pol'!G452</f>
        <v>0</v>
      </c>
      <c r="J72" s="192" t="str">
        <f>IF(I79=0,"",I72/I79*100)</f>
        <v/>
      </c>
    </row>
    <row r="73" spans="1:10" ht="36.75" customHeight="1" x14ac:dyDescent="0.2">
      <c r="A73" s="181"/>
      <c r="B73" s="186" t="s">
        <v>96</v>
      </c>
      <c r="C73" s="187" t="s">
        <v>97</v>
      </c>
      <c r="D73" s="188"/>
      <c r="E73" s="188"/>
      <c r="F73" s="194" t="s">
        <v>27</v>
      </c>
      <c r="G73" s="195"/>
      <c r="H73" s="195"/>
      <c r="I73" s="195">
        <f>'21 - 02 21 - 01.1 Pol'!G497</f>
        <v>0</v>
      </c>
      <c r="J73" s="192" t="str">
        <f>IF(I79=0,"",I73/I79*100)</f>
        <v/>
      </c>
    </row>
    <row r="74" spans="1:10" ht="36.75" customHeight="1" x14ac:dyDescent="0.2">
      <c r="A74" s="181"/>
      <c r="B74" s="186" t="s">
        <v>98</v>
      </c>
      <c r="C74" s="187" t="s">
        <v>99</v>
      </c>
      <c r="D74" s="188"/>
      <c r="E74" s="188"/>
      <c r="F74" s="194" t="s">
        <v>27</v>
      </c>
      <c r="G74" s="195"/>
      <c r="H74" s="195"/>
      <c r="I74" s="195">
        <f>'21 - 02 21 - 01.1 Pol'!G531</f>
        <v>0</v>
      </c>
      <c r="J74" s="192" t="str">
        <f>IF(I79=0,"",I74/I79*100)</f>
        <v/>
      </c>
    </row>
    <row r="75" spans="1:10" ht="36.75" customHeight="1" x14ac:dyDescent="0.2">
      <c r="A75" s="181"/>
      <c r="B75" s="186" t="s">
        <v>100</v>
      </c>
      <c r="C75" s="187" t="s">
        <v>101</v>
      </c>
      <c r="D75" s="188"/>
      <c r="E75" s="188"/>
      <c r="F75" s="194" t="s">
        <v>27</v>
      </c>
      <c r="G75" s="195"/>
      <c r="H75" s="195"/>
      <c r="I75" s="195">
        <f>'21 - 02 21 - 01.1 Pol'!G561</f>
        <v>0</v>
      </c>
      <c r="J75" s="192" t="str">
        <f>IF(I79=0,"",I75/I79*100)</f>
        <v/>
      </c>
    </row>
    <row r="76" spans="1:10" ht="36.75" customHeight="1" x14ac:dyDescent="0.2">
      <c r="A76" s="181"/>
      <c r="B76" s="186" t="s">
        <v>102</v>
      </c>
      <c r="C76" s="187" t="s">
        <v>103</v>
      </c>
      <c r="D76" s="188"/>
      <c r="E76" s="188"/>
      <c r="F76" s="194" t="s">
        <v>28</v>
      </c>
      <c r="G76" s="195"/>
      <c r="H76" s="195"/>
      <c r="I76" s="195">
        <f>'21 - 02 21 - 01.1 Pol'!G684</f>
        <v>0</v>
      </c>
      <c r="J76" s="192" t="str">
        <f>IF(I79=0,"",I76/I79*100)</f>
        <v/>
      </c>
    </row>
    <row r="77" spans="1:10" ht="36.75" customHeight="1" x14ac:dyDescent="0.2">
      <c r="A77" s="181"/>
      <c r="B77" s="186" t="s">
        <v>104</v>
      </c>
      <c r="C77" s="187" t="s">
        <v>105</v>
      </c>
      <c r="D77" s="188"/>
      <c r="E77" s="188"/>
      <c r="F77" s="194" t="s">
        <v>106</v>
      </c>
      <c r="G77" s="195"/>
      <c r="H77" s="195"/>
      <c r="I77" s="195">
        <f>'21 - 02 21 - 01.1 Pol'!G693</f>
        <v>0</v>
      </c>
      <c r="J77" s="192" t="str">
        <f>IF(I79=0,"",I77/I79*100)</f>
        <v/>
      </c>
    </row>
    <row r="78" spans="1:10" ht="36.75" customHeight="1" x14ac:dyDescent="0.2">
      <c r="A78" s="181"/>
      <c r="B78" s="186" t="s">
        <v>107</v>
      </c>
      <c r="C78" s="187" t="s">
        <v>30</v>
      </c>
      <c r="D78" s="188"/>
      <c r="E78" s="188"/>
      <c r="F78" s="194" t="s">
        <v>107</v>
      </c>
      <c r="G78" s="195"/>
      <c r="H78" s="195"/>
      <c r="I78" s="195">
        <f>'21 - 02 21 - 01.1 Pol'!G702</f>
        <v>0</v>
      </c>
      <c r="J78" s="192" t="str">
        <f>IF(I79=0,"",I78/I79*100)</f>
        <v/>
      </c>
    </row>
    <row r="79" spans="1:10" ht="25.5" customHeight="1" x14ac:dyDescent="0.2">
      <c r="A79" s="182"/>
      <c r="B79" s="189" t="s">
        <v>1</v>
      </c>
      <c r="C79" s="190"/>
      <c r="D79" s="191"/>
      <c r="E79" s="191"/>
      <c r="F79" s="196"/>
      <c r="G79" s="197"/>
      <c r="H79" s="197"/>
      <c r="I79" s="197">
        <f>SUM(I56:I78)</f>
        <v>0</v>
      </c>
      <c r="J79" s="193">
        <f>SUM(J56:J78)</f>
        <v>0</v>
      </c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7:E77"/>
    <mergeCell ref="C78:E78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B45:J45"/>
    <mergeCell ref="B47:J47"/>
    <mergeCell ref="B48:J48"/>
    <mergeCell ref="B50:J50"/>
    <mergeCell ref="C56:E56"/>
    <mergeCell ref="C39:E39"/>
    <mergeCell ref="C40:E40"/>
    <mergeCell ref="C41:E41"/>
    <mergeCell ref="B42:E42"/>
    <mergeCell ref="B44:J4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F4F6-E910-4B67-A9B3-0C8886CA07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109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110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110</v>
      </c>
      <c r="AG3" t="s">
        <v>111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112</v>
      </c>
    </row>
    <row r="5" spans="1:60" x14ac:dyDescent="0.2">
      <c r="D5" s="10"/>
    </row>
    <row r="6" spans="1:60" ht="38.25" x14ac:dyDescent="0.2">
      <c r="A6" s="210" t="s">
        <v>113</v>
      </c>
      <c r="B6" s="212" t="s">
        <v>114</v>
      </c>
      <c r="C6" s="212" t="s">
        <v>115</v>
      </c>
      <c r="D6" s="211" t="s">
        <v>116</v>
      </c>
      <c r="E6" s="210" t="s">
        <v>117</v>
      </c>
      <c r="F6" s="209" t="s">
        <v>118</v>
      </c>
      <c r="G6" s="210" t="s">
        <v>31</v>
      </c>
      <c r="H6" s="213" t="s">
        <v>32</v>
      </c>
      <c r="I6" s="213" t="s">
        <v>119</v>
      </c>
      <c r="J6" s="213" t="s">
        <v>33</v>
      </c>
      <c r="K6" s="213" t="s">
        <v>120</v>
      </c>
      <c r="L6" s="213" t="s">
        <v>121</v>
      </c>
      <c r="M6" s="213" t="s">
        <v>122</v>
      </c>
      <c r="N6" s="213" t="s">
        <v>123</v>
      </c>
      <c r="O6" s="213" t="s">
        <v>124</v>
      </c>
      <c r="P6" s="213" t="s">
        <v>125</v>
      </c>
      <c r="Q6" s="213" t="s">
        <v>126</v>
      </c>
      <c r="R6" s="213" t="s">
        <v>127</v>
      </c>
      <c r="S6" s="213" t="s">
        <v>128</v>
      </c>
      <c r="T6" s="213" t="s">
        <v>129</v>
      </c>
      <c r="U6" s="213" t="s">
        <v>130</v>
      </c>
      <c r="V6" s="213" t="s">
        <v>131</v>
      </c>
      <c r="W6" s="213" t="s">
        <v>132</v>
      </c>
      <c r="X6" s="213" t="s">
        <v>133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134</v>
      </c>
      <c r="B8" s="245" t="s">
        <v>62</v>
      </c>
      <c r="C8" s="268" t="s">
        <v>63</v>
      </c>
      <c r="D8" s="246"/>
      <c r="E8" s="247"/>
      <c r="F8" s="248"/>
      <c r="G8" s="248">
        <f>SUMIF(AG9:AG74,"&lt;&gt;NOR",G9:G74)</f>
        <v>0</v>
      </c>
      <c r="H8" s="248"/>
      <c r="I8" s="248">
        <f>SUM(I9:I74)</f>
        <v>0</v>
      </c>
      <c r="J8" s="248"/>
      <c r="K8" s="248">
        <f>SUM(K9:K74)</f>
        <v>0</v>
      </c>
      <c r="L8" s="248"/>
      <c r="M8" s="248">
        <f>SUM(M9:M74)</f>
        <v>0</v>
      </c>
      <c r="N8" s="248"/>
      <c r="O8" s="248">
        <f>SUM(O9:O74)</f>
        <v>1.4100000000000001</v>
      </c>
      <c r="P8" s="248"/>
      <c r="Q8" s="248">
        <f>SUM(Q9:Q74)</f>
        <v>0</v>
      </c>
      <c r="R8" s="248"/>
      <c r="S8" s="248"/>
      <c r="T8" s="249"/>
      <c r="U8" s="243"/>
      <c r="V8" s="243">
        <f>SUM(V9:V74)</f>
        <v>39.21</v>
      </c>
      <c r="W8" s="243"/>
      <c r="X8" s="243"/>
      <c r="AG8" t="s">
        <v>135</v>
      </c>
    </row>
    <row r="9" spans="1:60" outlineLevel="1" x14ac:dyDescent="0.2">
      <c r="A9" s="250">
        <v>1</v>
      </c>
      <c r="B9" s="251" t="s">
        <v>136</v>
      </c>
      <c r="C9" s="269" t="s">
        <v>137</v>
      </c>
      <c r="D9" s="252" t="s">
        <v>138</v>
      </c>
      <c r="E9" s="253">
        <v>14.56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139</v>
      </c>
      <c r="T9" s="256" t="s">
        <v>139</v>
      </c>
      <c r="U9" s="233">
        <v>7.8E-2</v>
      </c>
      <c r="V9" s="233">
        <f>ROUND(E9*U9,2)</f>
        <v>1.1399999999999999</v>
      </c>
      <c r="W9" s="233"/>
      <c r="X9" s="233" t="s">
        <v>140</v>
      </c>
      <c r="Y9" s="214"/>
      <c r="Z9" s="214"/>
      <c r="AA9" s="214"/>
      <c r="AB9" s="214"/>
      <c r="AC9" s="214"/>
      <c r="AD9" s="214"/>
      <c r="AE9" s="214"/>
      <c r="AF9" s="214"/>
      <c r="AG9" s="214" t="s">
        <v>141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31"/>
      <c r="B10" s="232"/>
      <c r="C10" s="270" t="s">
        <v>142</v>
      </c>
      <c r="D10" s="258"/>
      <c r="E10" s="258"/>
      <c r="F10" s="258"/>
      <c r="G10" s="25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143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7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144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145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146</v>
      </c>
      <c r="D12" s="237"/>
      <c r="E12" s="238">
        <v>5.04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147</v>
      </c>
      <c r="D13" s="237"/>
      <c r="E13" s="238">
        <v>3.2250000000000001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148</v>
      </c>
      <c r="D14" s="237"/>
      <c r="E14" s="238">
        <v>0.67500000000000004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145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149</v>
      </c>
      <c r="D15" s="237"/>
      <c r="E15" s="238">
        <v>3.1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145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1" t="s">
        <v>150</v>
      </c>
      <c r="D16" s="237"/>
      <c r="E16" s="238">
        <v>2.52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145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2" t="s">
        <v>151</v>
      </c>
      <c r="D17" s="239"/>
      <c r="E17" s="240">
        <v>14.56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145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50">
        <v>2</v>
      </c>
      <c r="B18" s="251" t="s">
        <v>152</v>
      </c>
      <c r="C18" s="269" t="s">
        <v>153</v>
      </c>
      <c r="D18" s="252" t="s">
        <v>138</v>
      </c>
      <c r="E18" s="253">
        <v>13.54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15</v>
      </c>
      <c r="M18" s="255">
        <f>G18*(1+L18/100)</f>
        <v>0</v>
      </c>
      <c r="N18" s="255">
        <v>5.5900000000000004E-3</v>
      </c>
      <c r="O18" s="255">
        <f>ROUND(E18*N18,2)</f>
        <v>0.08</v>
      </c>
      <c r="P18" s="255">
        <v>0</v>
      </c>
      <c r="Q18" s="255">
        <f>ROUND(E18*P18,2)</f>
        <v>0</v>
      </c>
      <c r="R18" s="255"/>
      <c r="S18" s="255" t="s">
        <v>139</v>
      </c>
      <c r="T18" s="256" t="s">
        <v>139</v>
      </c>
      <c r="U18" s="233">
        <v>0.32</v>
      </c>
      <c r="V18" s="233">
        <f>ROUND(E18*U18,2)</f>
        <v>4.33</v>
      </c>
      <c r="W18" s="233"/>
      <c r="X18" s="233" t="s">
        <v>140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154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1" t="s">
        <v>144</v>
      </c>
      <c r="D19" s="237"/>
      <c r="E19" s="238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1" t="s">
        <v>155</v>
      </c>
      <c r="D20" s="237"/>
      <c r="E20" s="238">
        <v>12.3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156</v>
      </c>
      <c r="D21" s="237"/>
      <c r="E21" s="238">
        <v>1.24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2" t="s">
        <v>151</v>
      </c>
      <c r="D22" s="239"/>
      <c r="E22" s="240">
        <v>13.54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145</v>
      </c>
      <c r="AH22" s="214">
        <v>1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50">
        <v>3</v>
      </c>
      <c r="B23" s="251" t="s">
        <v>157</v>
      </c>
      <c r="C23" s="269" t="s">
        <v>158</v>
      </c>
      <c r="D23" s="252" t="s">
        <v>138</v>
      </c>
      <c r="E23" s="253">
        <v>13.54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15</v>
      </c>
      <c r="M23" s="255">
        <f>G23*(1+L23/100)</f>
        <v>0</v>
      </c>
      <c r="N23" s="255">
        <v>6.3800000000000003E-3</v>
      </c>
      <c r="O23" s="255">
        <f>ROUND(E23*N23,2)</f>
        <v>0.09</v>
      </c>
      <c r="P23" s="255">
        <v>0</v>
      </c>
      <c r="Q23" s="255">
        <f>ROUND(E23*P23,2)</f>
        <v>0</v>
      </c>
      <c r="R23" s="255"/>
      <c r="S23" s="255" t="s">
        <v>139</v>
      </c>
      <c r="T23" s="256" t="s">
        <v>139</v>
      </c>
      <c r="U23" s="233">
        <v>0.30146000000000001</v>
      </c>
      <c r="V23" s="233">
        <f>ROUND(E23*U23,2)</f>
        <v>4.08</v>
      </c>
      <c r="W23" s="233"/>
      <c r="X23" s="233" t="s">
        <v>140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154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0" t="s">
        <v>159</v>
      </c>
      <c r="D24" s="258"/>
      <c r="E24" s="258"/>
      <c r="F24" s="258"/>
      <c r="G24" s="258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144</v>
      </c>
      <c r="D25" s="237"/>
      <c r="E25" s="238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1" t="s">
        <v>155</v>
      </c>
      <c r="D26" s="237"/>
      <c r="E26" s="238">
        <v>12.3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1" t="s">
        <v>156</v>
      </c>
      <c r="D27" s="237"/>
      <c r="E27" s="238">
        <v>1.24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2" t="s">
        <v>151</v>
      </c>
      <c r="D28" s="239"/>
      <c r="E28" s="240">
        <v>13.54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145</v>
      </c>
      <c r="AH28" s="214">
        <v>1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0">
        <v>4</v>
      </c>
      <c r="B29" s="251" t="s">
        <v>160</v>
      </c>
      <c r="C29" s="269" t="s">
        <v>161</v>
      </c>
      <c r="D29" s="252" t="s">
        <v>138</v>
      </c>
      <c r="E29" s="253">
        <v>201.88900000000001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15</v>
      </c>
      <c r="M29" s="255">
        <f>G29*(1+L29/100)</f>
        <v>0</v>
      </c>
      <c r="N29" s="255">
        <v>2.9299999999999999E-3</v>
      </c>
      <c r="O29" s="255">
        <f>ROUND(E29*N29,2)</f>
        <v>0.59</v>
      </c>
      <c r="P29" s="255">
        <v>0</v>
      </c>
      <c r="Q29" s="255">
        <f>ROUND(E29*P29,2)</f>
        <v>0</v>
      </c>
      <c r="R29" s="255"/>
      <c r="S29" s="255" t="s">
        <v>139</v>
      </c>
      <c r="T29" s="256" t="s">
        <v>139</v>
      </c>
      <c r="U29" s="233">
        <v>7.3249999999999996E-2</v>
      </c>
      <c r="V29" s="233">
        <f>ROUND(E29*U29,2)</f>
        <v>14.79</v>
      </c>
      <c r="W29" s="233"/>
      <c r="X29" s="233" t="s">
        <v>140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154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1" t="s">
        <v>144</v>
      </c>
      <c r="D30" s="237"/>
      <c r="E30" s="238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1" t="s">
        <v>162</v>
      </c>
      <c r="D31" s="237"/>
      <c r="E31" s="238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163</v>
      </c>
      <c r="D32" s="237"/>
      <c r="E32" s="238">
        <v>43.247999999999998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164</v>
      </c>
      <c r="D33" s="237"/>
      <c r="E33" s="238">
        <v>41.779200000000003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1" t="s">
        <v>165</v>
      </c>
      <c r="D34" s="237"/>
      <c r="E34" s="238">
        <v>46.24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166</v>
      </c>
      <c r="D35" s="237"/>
      <c r="E35" s="238">
        <v>13.872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1" t="s">
        <v>167</v>
      </c>
      <c r="D36" s="237"/>
      <c r="E36" s="238">
        <v>20.182400000000001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145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1" t="s">
        <v>168</v>
      </c>
      <c r="D37" s="237"/>
      <c r="E37" s="238">
        <v>51.68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145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1" t="s">
        <v>169</v>
      </c>
      <c r="D38" s="237"/>
      <c r="E38" s="238">
        <v>13.382400000000001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2" t="s">
        <v>151</v>
      </c>
      <c r="D39" s="239"/>
      <c r="E39" s="240">
        <v>230.38399999999999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145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1" t="s">
        <v>170</v>
      </c>
      <c r="D40" s="237"/>
      <c r="E40" s="238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145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1" t="s">
        <v>171</v>
      </c>
      <c r="D41" s="237"/>
      <c r="E41" s="238">
        <v>1.38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1" t="s">
        <v>172</v>
      </c>
      <c r="D42" s="237"/>
      <c r="E42" s="238">
        <v>1.03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1" t="s">
        <v>173</v>
      </c>
      <c r="D43" s="237"/>
      <c r="E43" s="238">
        <v>0.78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1" t="s">
        <v>174</v>
      </c>
      <c r="D44" s="237"/>
      <c r="E44" s="238">
        <v>1.02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1" t="s">
        <v>175</v>
      </c>
      <c r="D45" s="237"/>
      <c r="E45" s="238">
        <v>1.17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145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2" t="s">
        <v>151</v>
      </c>
      <c r="D46" s="239"/>
      <c r="E46" s="240">
        <v>5.38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145</v>
      </c>
      <c r="AH46" s="214">
        <v>1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1" t="s">
        <v>176</v>
      </c>
      <c r="D47" s="237"/>
      <c r="E47" s="238">
        <v>-9.3000000000000007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177</v>
      </c>
      <c r="D48" s="237"/>
      <c r="E48" s="238">
        <v>-7.94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145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178</v>
      </c>
      <c r="D49" s="237"/>
      <c r="E49" s="238">
        <v>-4.84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145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179</v>
      </c>
      <c r="D50" s="237"/>
      <c r="E50" s="238">
        <v>-1.6375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180</v>
      </c>
      <c r="D51" s="237"/>
      <c r="E51" s="238">
        <v>-1.6375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31"/>
      <c r="B52" s="232"/>
      <c r="C52" s="271" t="s">
        <v>181</v>
      </c>
      <c r="D52" s="237"/>
      <c r="E52" s="238">
        <v>-7.22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182</v>
      </c>
      <c r="D53" s="237"/>
      <c r="E53" s="238">
        <v>-1.3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145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2" t="s">
        <v>151</v>
      </c>
      <c r="D54" s="239"/>
      <c r="E54" s="240">
        <v>-33.875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145</v>
      </c>
      <c r="AH54" s="214">
        <v>1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50">
        <v>5</v>
      </c>
      <c r="B55" s="251" t="s">
        <v>183</v>
      </c>
      <c r="C55" s="269" t="s">
        <v>184</v>
      </c>
      <c r="D55" s="252" t="s">
        <v>185</v>
      </c>
      <c r="E55" s="253">
        <v>35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15</v>
      </c>
      <c r="M55" s="255">
        <f>G55*(1+L55/100)</f>
        <v>0</v>
      </c>
      <c r="N55" s="255">
        <v>2.49E-3</v>
      </c>
      <c r="O55" s="255">
        <f>ROUND(E55*N55,2)</f>
        <v>0.09</v>
      </c>
      <c r="P55" s="255">
        <v>0</v>
      </c>
      <c r="Q55" s="255">
        <f>ROUND(E55*P55,2)</f>
        <v>0</v>
      </c>
      <c r="R55" s="255"/>
      <c r="S55" s="255" t="s">
        <v>139</v>
      </c>
      <c r="T55" s="256" t="s">
        <v>139</v>
      </c>
      <c r="U55" s="233">
        <v>0.14499999999999999</v>
      </c>
      <c r="V55" s="233">
        <f>ROUND(E55*U55,2)</f>
        <v>5.08</v>
      </c>
      <c r="W55" s="233"/>
      <c r="X55" s="233" t="s">
        <v>140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154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31"/>
      <c r="B56" s="232"/>
      <c r="C56" s="270" t="s">
        <v>186</v>
      </c>
      <c r="D56" s="258"/>
      <c r="E56" s="258"/>
      <c r="F56" s="258"/>
      <c r="G56" s="258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143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57" t="str">
        <f>C56</f>
        <v>V položce jsou zakalkulovány náklady na pomocné pracovní lešení o výšce podlahy do 1900 mm a pro zatížení do 1,5 kPa. Položka obsahuje penetraci podkladu a sádrovou omítku tl. 15 mm.</v>
      </c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144</v>
      </c>
      <c r="D57" s="237"/>
      <c r="E57" s="238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1" t="s">
        <v>187</v>
      </c>
      <c r="D58" s="237"/>
      <c r="E58" s="238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1" t="s">
        <v>188</v>
      </c>
      <c r="D59" s="237"/>
      <c r="E59" s="238">
        <v>5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145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189</v>
      </c>
      <c r="D60" s="237"/>
      <c r="E60" s="238">
        <v>5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145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1" t="s">
        <v>190</v>
      </c>
      <c r="D61" s="237"/>
      <c r="E61" s="238">
        <v>5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145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1" t="s">
        <v>191</v>
      </c>
      <c r="D62" s="237"/>
      <c r="E62" s="238">
        <v>5</v>
      </c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1" t="s">
        <v>192</v>
      </c>
      <c r="D63" s="237"/>
      <c r="E63" s="238">
        <v>5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1" t="s">
        <v>193</v>
      </c>
      <c r="D64" s="237"/>
      <c r="E64" s="238">
        <v>5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145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1" t="s">
        <v>194</v>
      </c>
      <c r="D65" s="237"/>
      <c r="E65" s="238">
        <v>5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2" t="s">
        <v>151</v>
      </c>
      <c r="D66" s="239"/>
      <c r="E66" s="240">
        <v>35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145</v>
      </c>
      <c r="AH66" s="214">
        <v>1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33.75" outlineLevel="1" x14ac:dyDescent="0.2">
      <c r="A67" s="250">
        <v>6</v>
      </c>
      <c r="B67" s="251" t="s">
        <v>195</v>
      </c>
      <c r="C67" s="269" t="s">
        <v>196</v>
      </c>
      <c r="D67" s="252" t="s">
        <v>138</v>
      </c>
      <c r="E67" s="253">
        <v>11.65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15</v>
      </c>
      <c r="M67" s="255">
        <f>G67*(1+L67/100)</f>
        <v>0</v>
      </c>
      <c r="N67" s="255">
        <v>4.7660000000000001E-2</v>
      </c>
      <c r="O67" s="255">
        <f>ROUND(E67*N67,2)</f>
        <v>0.56000000000000005</v>
      </c>
      <c r="P67" s="255">
        <v>0</v>
      </c>
      <c r="Q67" s="255">
        <f>ROUND(E67*P67,2)</f>
        <v>0</v>
      </c>
      <c r="R67" s="255"/>
      <c r="S67" s="255" t="s">
        <v>139</v>
      </c>
      <c r="T67" s="256" t="s">
        <v>139</v>
      </c>
      <c r="U67" s="233">
        <v>0.84</v>
      </c>
      <c r="V67" s="233">
        <f>ROUND(E67*U67,2)</f>
        <v>9.7899999999999991</v>
      </c>
      <c r="W67" s="233"/>
      <c r="X67" s="233" t="s">
        <v>140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154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0" t="s">
        <v>197</v>
      </c>
      <c r="D68" s="258"/>
      <c r="E68" s="258"/>
      <c r="F68" s="258"/>
      <c r="G68" s="258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143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144</v>
      </c>
      <c r="D69" s="237"/>
      <c r="E69" s="238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145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1" t="s">
        <v>198</v>
      </c>
      <c r="D70" s="237"/>
      <c r="E70" s="238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145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1" t="s">
        <v>199</v>
      </c>
      <c r="D71" s="237"/>
      <c r="E71" s="238">
        <v>6.55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1" t="s">
        <v>200</v>
      </c>
      <c r="D72" s="237"/>
      <c r="E72" s="238">
        <v>2.5499999999999998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201</v>
      </c>
      <c r="D73" s="237"/>
      <c r="E73" s="238">
        <v>2.5499999999999998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2" t="s">
        <v>151</v>
      </c>
      <c r="D74" s="239"/>
      <c r="E74" s="240">
        <v>11.65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145</v>
      </c>
      <c r="AH74" s="214">
        <v>1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44" t="s">
        <v>134</v>
      </c>
      <c r="B75" s="245" t="s">
        <v>64</v>
      </c>
      <c r="C75" s="268" t="s">
        <v>65</v>
      </c>
      <c r="D75" s="246"/>
      <c r="E75" s="247"/>
      <c r="F75" s="248"/>
      <c r="G75" s="248">
        <f>SUMIF(AG76:AG82,"&lt;&gt;NOR",G76:G82)</f>
        <v>0</v>
      </c>
      <c r="H75" s="248"/>
      <c r="I75" s="248">
        <f>SUM(I76:I82)</f>
        <v>0</v>
      </c>
      <c r="J75" s="248"/>
      <c r="K75" s="248">
        <f>SUM(K76:K82)</f>
        <v>0</v>
      </c>
      <c r="L75" s="248"/>
      <c r="M75" s="248">
        <f>SUM(M76:M82)</f>
        <v>0</v>
      </c>
      <c r="N75" s="248"/>
      <c r="O75" s="248">
        <f>SUM(O76:O82)</f>
        <v>0</v>
      </c>
      <c r="P75" s="248"/>
      <c r="Q75" s="248">
        <f>SUM(Q76:Q82)</f>
        <v>0</v>
      </c>
      <c r="R75" s="248"/>
      <c r="S75" s="248"/>
      <c r="T75" s="249"/>
      <c r="U75" s="243"/>
      <c r="V75" s="243">
        <f>SUM(V76:V82)</f>
        <v>4</v>
      </c>
      <c r="W75" s="243"/>
      <c r="X75" s="243"/>
      <c r="AG75" t="s">
        <v>135</v>
      </c>
    </row>
    <row r="76" spans="1:60" outlineLevel="1" x14ac:dyDescent="0.2">
      <c r="A76" s="250">
        <v>7</v>
      </c>
      <c r="B76" s="251" t="s">
        <v>202</v>
      </c>
      <c r="C76" s="269" t="s">
        <v>203</v>
      </c>
      <c r="D76" s="252" t="s">
        <v>204</v>
      </c>
      <c r="E76" s="253">
        <v>4</v>
      </c>
      <c r="F76" s="254"/>
      <c r="G76" s="255">
        <f>ROUND(E76*F76,2)</f>
        <v>0</v>
      </c>
      <c r="H76" s="254"/>
      <c r="I76" s="255">
        <f>ROUND(E76*H76,2)</f>
        <v>0</v>
      </c>
      <c r="J76" s="254"/>
      <c r="K76" s="255">
        <f>ROUND(E76*J76,2)</f>
        <v>0</v>
      </c>
      <c r="L76" s="255">
        <v>15</v>
      </c>
      <c r="M76" s="255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5"/>
      <c r="S76" s="255" t="s">
        <v>139</v>
      </c>
      <c r="T76" s="256" t="s">
        <v>139</v>
      </c>
      <c r="U76" s="233">
        <v>1</v>
      </c>
      <c r="V76" s="233">
        <f>ROUND(E76*U76,2)</f>
        <v>4</v>
      </c>
      <c r="W76" s="233"/>
      <c r="X76" s="233" t="s">
        <v>140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154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205</v>
      </c>
      <c r="D77" s="258"/>
      <c r="E77" s="258"/>
      <c r="F77" s="258"/>
      <c r="G77" s="258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143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3" t="s">
        <v>206</v>
      </c>
      <c r="D78" s="259"/>
      <c r="E78" s="259"/>
      <c r="F78" s="259"/>
      <c r="G78" s="259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143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144</v>
      </c>
      <c r="D79" s="237"/>
      <c r="E79" s="238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1" t="s">
        <v>207</v>
      </c>
      <c r="D80" s="237"/>
      <c r="E80" s="238">
        <v>2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1" t="s">
        <v>208</v>
      </c>
      <c r="D81" s="237"/>
      <c r="E81" s="238">
        <v>2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2" t="s">
        <v>151</v>
      </c>
      <c r="D82" s="239"/>
      <c r="E82" s="240">
        <v>4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145</v>
      </c>
      <c r="AH82" s="214">
        <v>1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44" t="s">
        <v>134</v>
      </c>
      <c r="B83" s="245" t="s">
        <v>66</v>
      </c>
      <c r="C83" s="268" t="s">
        <v>67</v>
      </c>
      <c r="D83" s="246"/>
      <c r="E83" s="247"/>
      <c r="F83" s="248"/>
      <c r="G83" s="248">
        <f>SUMIF(AG84:AG93,"&lt;&gt;NOR",G84:G93)</f>
        <v>0</v>
      </c>
      <c r="H83" s="248"/>
      <c r="I83" s="248">
        <f>SUM(I84:I93)</f>
        <v>0</v>
      </c>
      <c r="J83" s="248"/>
      <c r="K83" s="248">
        <f>SUM(K84:K93)</f>
        <v>0</v>
      </c>
      <c r="L83" s="248"/>
      <c r="M83" s="248">
        <f>SUM(M84:M93)</f>
        <v>0</v>
      </c>
      <c r="N83" s="248"/>
      <c r="O83" s="248">
        <f>SUM(O84:O93)</f>
        <v>0.11</v>
      </c>
      <c r="P83" s="248"/>
      <c r="Q83" s="248">
        <f>SUM(Q84:Q93)</f>
        <v>0</v>
      </c>
      <c r="R83" s="248"/>
      <c r="S83" s="248"/>
      <c r="T83" s="249"/>
      <c r="U83" s="243"/>
      <c r="V83" s="243">
        <f>SUM(V84:V93)</f>
        <v>14.22</v>
      </c>
      <c r="W83" s="243"/>
      <c r="X83" s="243"/>
      <c r="AG83" t="s">
        <v>135</v>
      </c>
    </row>
    <row r="84" spans="1:60" outlineLevel="1" x14ac:dyDescent="0.2">
      <c r="A84" s="250">
        <v>8</v>
      </c>
      <c r="B84" s="251" t="s">
        <v>209</v>
      </c>
      <c r="C84" s="269" t="s">
        <v>210</v>
      </c>
      <c r="D84" s="252" t="s">
        <v>138</v>
      </c>
      <c r="E84" s="253">
        <v>66.47</v>
      </c>
      <c r="F84" s="254"/>
      <c r="G84" s="255">
        <f>ROUND(E84*F84,2)</f>
        <v>0</v>
      </c>
      <c r="H84" s="254"/>
      <c r="I84" s="255">
        <f>ROUND(E84*H84,2)</f>
        <v>0</v>
      </c>
      <c r="J84" s="254"/>
      <c r="K84" s="255">
        <f>ROUND(E84*J84,2)</f>
        <v>0</v>
      </c>
      <c r="L84" s="255">
        <v>15</v>
      </c>
      <c r="M84" s="255">
        <f>G84*(1+L84/100)</f>
        <v>0</v>
      </c>
      <c r="N84" s="255">
        <v>1.58E-3</v>
      </c>
      <c r="O84" s="255">
        <f>ROUND(E84*N84,2)</f>
        <v>0.11</v>
      </c>
      <c r="P84" s="255">
        <v>0</v>
      </c>
      <c r="Q84" s="255">
        <f>ROUND(E84*P84,2)</f>
        <v>0</v>
      </c>
      <c r="R84" s="255"/>
      <c r="S84" s="255" t="s">
        <v>139</v>
      </c>
      <c r="T84" s="256" t="s">
        <v>139</v>
      </c>
      <c r="U84" s="233">
        <v>0.214</v>
      </c>
      <c r="V84" s="233">
        <f>ROUND(E84*U84,2)</f>
        <v>14.22</v>
      </c>
      <c r="W84" s="233"/>
      <c r="X84" s="233" t="s">
        <v>140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141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1" t="s">
        <v>144</v>
      </c>
      <c r="D85" s="237"/>
      <c r="E85" s="238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145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1" t="s">
        <v>211</v>
      </c>
      <c r="D86" s="237"/>
      <c r="E86" s="238">
        <v>11.2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145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155</v>
      </c>
      <c r="D87" s="237"/>
      <c r="E87" s="238">
        <v>12.3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212</v>
      </c>
      <c r="D88" s="237"/>
      <c r="E88" s="238">
        <v>15.63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1" t="s">
        <v>213</v>
      </c>
      <c r="D89" s="237"/>
      <c r="E89" s="238">
        <v>1.4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1" t="s">
        <v>214</v>
      </c>
      <c r="D90" s="237"/>
      <c r="E90" s="238">
        <v>3.2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215</v>
      </c>
      <c r="D91" s="237"/>
      <c r="E91" s="238">
        <v>21.5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1" t="s">
        <v>156</v>
      </c>
      <c r="D92" s="237"/>
      <c r="E92" s="238">
        <v>1.24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145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2" t="s">
        <v>151</v>
      </c>
      <c r="D93" s="239"/>
      <c r="E93" s="240">
        <v>66.47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145</v>
      </c>
      <c r="AH93" s="214">
        <v>1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5.5" x14ac:dyDescent="0.2">
      <c r="A94" s="244" t="s">
        <v>134</v>
      </c>
      <c r="B94" s="245" t="s">
        <v>68</v>
      </c>
      <c r="C94" s="268" t="s">
        <v>69</v>
      </c>
      <c r="D94" s="246"/>
      <c r="E94" s="247"/>
      <c r="F94" s="248"/>
      <c r="G94" s="248">
        <f>SUMIF(AG95:AG130,"&lt;&gt;NOR",G95:G130)</f>
        <v>0</v>
      </c>
      <c r="H94" s="248"/>
      <c r="I94" s="248">
        <f>SUM(I95:I130)</f>
        <v>0</v>
      </c>
      <c r="J94" s="248"/>
      <c r="K94" s="248">
        <f>SUM(K95:K130)</f>
        <v>0</v>
      </c>
      <c r="L94" s="248"/>
      <c r="M94" s="248">
        <f>SUM(M95:M130)</f>
        <v>0</v>
      </c>
      <c r="N94" s="248"/>
      <c r="O94" s="248">
        <f>SUM(O95:O130)</f>
        <v>0</v>
      </c>
      <c r="P94" s="248"/>
      <c r="Q94" s="248">
        <f>SUM(Q95:Q130)</f>
        <v>0</v>
      </c>
      <c r="R94" s="248"/>
      <c r="S94" s="248"/>
      <c r="T94" s="249"/>
      <c r="U94" s="243"/>
      <c r="V94" s="243">
        <f>SUM(V95:V130)</f>
        <v>24.81</v>
      </c>
      <c r="W94" s="243"/>
      <c r="X94" s="243"/>
      <c r="AG94" t="s">
        <v>135</v>
      </c>
    </row>
    <row r="95" spans="1:60" outlineLevel="1" x14ac:dyDescent="0.2">
      <c r="A95" s="250">
        <v>9</v>
      </c>
      <c r="B95" s="251" t="s">
        <v>216</v>
      </c>
      <c r="C95" s="269" t="s">
        <v>217</v>
      </c>
      <c r="D95" s="252" t="s">
        <v>138</v>
      </c>
      <c r="E95" s="253">
        <v>66.47</v>
      </c>
      <c r="F95" s="254"/>
      <c r="G95" s="255">
        <f>ROUND(E95*F95,2)</f>
        <v>0</v>
      </c>
      <c r="H95" s="254"/>
      <c r="I95" s="255">
        <f>ROUND(E95*H95,2)</f>
        <v>0</v>
      </c>
      <c r="J95" s="254"/>
      <c r="K95" s="255">
        <f>ROUND(E95*J95,2)</f>
        <v>0</v>
      </c>
      <c r="L95" s="255">
        <v>15</v>
      </c>
      <c r="M95" s="255">
        <f>G95*(1+L95/100)</f>
        <v>0</v>
      </c>
      <c r="N95" s="255">
        <v>4.0000000000000003E-5</v>
      </c>
      <c r="O95" s="255">
        <f>ROUND(E95*N95,2)</f>
        <v>0</v>
      </c>
      <c r="P95" s="255">
        <v>0</v>
      </c>
      <c r="Q95" s="255">
        <f>ROUND(E95*P95,2)</f>
        <v>0</v>
      </c>
      <c r="R95" s="255"/>
      <c r="S95" s="255" t="s">
        <v>139</v>
      </c>
      <c r="T95" s="256" t="s">
        <v>139</v>
      </c>
      <c r="U95" s="233">
        <v>0.308</v>
      </c>
      <c r="V95" s="233">
        <f>ROUND(E95*U95,2)</f>
        <v>20.47</v>
      </c>
      <c r="W95" s="233"/>
      <c r="X95" s="233" t="s">
        <v>140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33.75" outlineLevel="1" x14ac:dyDescent="0.2">
      <c r="A96" s="231"/>
      <c r="B96" s="232"/>
      <c r="C96" s="270" t="s">
        <v>218</v>
      </c>
      <c r="D96" s="258"/>
      <c r="E96" s="258"/>
      <c r="F96" s="258"/>
      <c r="G96" s="258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143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57" t="str">
        <f>C96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1" t="s">
        <v>144</v>
      </c>
      <c r="D97" s="237"/>
      <c r="E97" s="238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1" t="s">
        <v>211</v>
      </c>
      <c r="D98" s="237"/>
      <c r="E98" s="238">
        <v>11.2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1" t="s">
        <v>155</v>
      </c>
      <c r="D99" s="237"/>
      <c r="E99" s="238">
        <v>12.3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145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1" t="s">
        <v>212</v>
      </c>
      <c r="D100" s="237"/>
      <c r="E100" s="238">
        <v>15.63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145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213</v>
      </c>
      <c r="D101" s="237"/>
      <c r="E101" s="238">
        <v>1.4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145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214</v>
      </c>
      <c r="D102" s="237"/>
      <c r="E102" s="238">
        <v>3.2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1" t="s">
        <v>215</v>
      </c>
      <c r="D103" s="237"/>
      <c r="E103" s="238">
        <v>21.5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1" t="s">
        <v>156</v>
      </c>
      <c r="D104" s="237"/>
      <c r="E104" s="238">
        <v>1.24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145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2" t="s">
        <v>151</v>
      </c>
      <c r="D105" s="239"/>
      <c r="E105" s="240">
        <v>66.47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145</v>
      </c>
      <c r="AH105" s="214">
        <v>1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50">
        <v>10</v>
      </c>
      <c r="B106" s="251" t="s">
        <v>219</v>
      </c>
      <c r="C106" s="269" t="s">
        <v>220</v>
      </c>
      <c r="D106" s="252" t="s">
        <v>138</v>
      </c>
      <c r="E106" s="253">
        <v>66.47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15</v>
      </c>
      <c r="M106" s="255">
        <f>G106*(1+L106/100)</f>
        <v>0</v>
      </c>
      <c r="N106" s="255">
        <v>0</v>
      </c>
      <c r="O106" s="255">
        <f>ROUND(E106*N106,2)</f>
        <v>0</v>
      </c>
      <c r="P106" s="255">
        <v>0</v>
      </c>
      <c r="Q106" s="255">
        <f>ROUND(E106*P106,2)</f>
        <v>0</v>
      </c>
      <c r="R106" s="255"/>
      <c r="S106" s="255" t="s">
        <v>139</v>
      </c>
      <c r="T106" s="256" t="s">
        <v>139</v>
      </c>
      <c r="U106" s="233">
        <v>1.4999999999999999E-2</v>
      </c>
      <c r="V106" s="233">
        <f>ROUND(E106*U106,2)</f>
        <v>1</v>
      </c>
      <c r="W106" s="233"/>
      <c r="X106" s="233" t="s">
        <v>140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154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144</v>
      </c>
      <c r="D107" s="237"/>
      <c r="E107" s="238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145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1" t="s">
        <v>211</v>
      </c>
      <c r="D108" s="237"/>
      <c r="E108" s="238">
        <v>11.2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145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1" t="s">
        <v>155</v>
      </c>
      <c r="D109" s="237"/>
      <c r="E109" s="238">
        <v>12.3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145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212</v>
      </c>
      <c r="D110" s="237"/>
      <c r="E110" s="238">
        <v>15.63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145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1" t="s">
        <v>213</v>
      </c>
      <c r="D111" s="237"/>
      <c r="E111" s="238">
        <v>1.4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1" t="s">
        <v>214</v>
      </c>
      <c r="D112" s="237"/>
      <c r="E112" s="238">
        <v>3.2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1" t="s">
        <v>215</v>
      </c>
      <c r="D113" s="237"/>
      <c r="E113" s="238">
        <v>21.5</v>
      </c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145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156</v>
      </c>
      <c r="D114" s="237"/>
      <c r="E114" s="238">
        <v>1.24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145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2" t="s">
        <v>151</v>
      </c>
      <c r="D115" s="239"/>
      <c r="E115" s="240">
        <v>66.47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145</v>
      </c>
      <c r="AH115" s="214">
        <v>1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50">
        <v>11</v>
      </c>
      <c r="B116" s="251" t="s">
        <v>221</v>
      </c>
      <c r="C116" s="269" t="s">
        <v>222</v>
      </c>
      <c r="D116" s="252" t="s">
        <v>138</v>
      </c>
      <c r="E116" s="253">
        <v>18.14</v>
      </c>
      <c r="F116" s="254"/>
      <c r="G116" s="255">
        <f>ROUND(E116*F116,2)</f>
        <v>0</v>
      </c>
      <c r="H116" s="254"/>
      <c r="I116" s="255">
        <f>ROUND(E116*H116,2)</f>
        <v>0</v>
      </c>
      <c r="J116" s="254"/>
      <c r="K116" s="255">
        <f>ROUND(E116*J116,2)</f>
        <v>0</v>
      </c>
      <c r="L116" s="255">
        <v>15</v>
      </c>
      <c r="M116" s="255">
        <f>G116*(1+L116/100)</f>
        <v>0</v>
      </c>
      <c r="N116" s="255">
        <v>5.0000000000000002E-5</v>
      </c>
      <c r="O116" s="255">
        <f>ROUND(E116*N116,2)</f>
        <v>0</v>
      </c>
      <c r="P116" s="255">
        <v>0</v>
      </c>
      <c r="Q116" s="255">
        <f>ROUND(E116*P116,2)</f>
        <v>0</v>
      </c>
      <c r="R116" s="255"/>
      <c r="S116" s="255" t="s">
        <v>139</v>
      </c>
      <c r="T116" s="256" t="s">
        <v>139</v>
      </c>
      <c r="U116" s="233">
        <v>0.08</v>
      </c>
      <c r="V116" s="233">
        <f>ROUND(E116*U116,2)</f>
        <v>1.45</v>
      </c>
      <c r="W116" s="233"/>
      <c r="X116" s="233" t="s">
        <v>140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154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1" t="s">
        <v>144</v>
      </c>
      <c r="D117" s="237"/>
      <c r="E117" s="238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145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1" t="s">
        <v>155</v>
      </c>
      <c r="D118" s="237"/>
      <c r="E118" s="238">
        <v>12.3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145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71" t="s">
        <v>213</v>
      </c>
      <c r="D119" s="237"/>
      <c r="E119" s="238">
        <v>1.4</v>
      </c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1" t="s">
        <v>214</v>
      </c>
      <c r="D120" s="237"/>
      <c r="E120" s="238">
        <v>3.2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145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156</v>
      </c>
      <c r="D121" s="237"/>
      <c r="E121" s="238">
        <v>1.24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145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2" t="s">
        <v>151</v>
      </c>
      <c r="D122" s="239"/>
      <c r="E122" s="240">
        <v>18.14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145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50">
        <v>12</v>
      </c>
      <c r="B123" s="251" t="s">
        <v>223</v>
      </c>
      <c r="C123" s="269" t="s">
        <v>224</v>
      </c>
      <c r="D123" s="252" t="s">
        <v>138</v>
      </c>
      <c r="E123" s="253">
        <v>14.56</v>
      </c>
      <c r="F123" s="254"/>
      <c r="G123" s="255">
        <f>ROUND(E123*F123,2)</f>
        <v>0</v>
      </c>
      <c r="H123" s="254"/>
      <c r="I123" s="255">
        <f>ROUND(E123*H123,2)</f>
        <v>0</v>
      </c>
      <c r="J123" s="254"/>
      <c r="K123" s="255">
        <f>ROUND(E123*J123,2)</f>
        <v>0</v>
      </c>
      <c r="L123" s="255">
        <v>15</v>
      </c>
      <c r="M123" s="255">
        <f>G123*(1+L123/100)</f>
        <v>0</v>
      </c>
      <c r="N123" s="255">
        <v>1.0000000000000001E-5</v>
      </c>
      <c r="O123" s="255">
        <f>ROUND(E123*N123,2)</f>
        <v>0</v>
      </c>
      <c r="P123" s="255">
        <v>0</v>
      </c>
      <c r="Q123" s="255">
        <f>ROUND(E123*P123,2)</f>
        <v>0</v>
      </c>
      <c r="R123" s="255"/>
      <c r="S123" s="255" t="s">
        <v>139</v>
      </c>
      <c r="T123" s="256" t="s">
        <v>139</v>
      </c>
      <c r="U123" s="233">
        <v>0.13</v>
      </c>
      <c r="V123" s="233">
        <f>ROUND(E123*U123,2)</f>
        <v>1.89</v>
      </c>
      <c r="W123" s="233"/>
      <c r="X123" s="233" t="s">
        <v>140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154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1" t="s">
        <v>144</v>
      </c>
      <c r="D124" s="237"/>
      <c r="E124" s="238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1" t="s">
        <v>146</v>
      </c>
      <c r="D125" s="237"/>
      <c r="E125" s="238">
        <v>5.04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145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1" t="s">
        <v>147</v>
      </c>
      <c r="D126" s="237"/>
      <c r="E126" s="238">
        <v>3.2250000000000001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145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1" t="s">
        <v>148</v>
      </c>
      <c r="D127" s="237"/>
      <c r="E127" s="238">
        <v>0.67500000000000004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145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1" t="s">
        <v>149</v>
      </c>
      <c r="D128" s="237"/>
      <c r="E128" s="238">
        <v>3.1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1" t="s">
        <v>150</v>
      </c>
      <c r="D129" s="237"/>
      <c r="E129" s="238">
        <v>2.52</v>
      </c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145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2" t="s">
        <v>151</v>
      </c>
      <c r="D130" s="239"/>
      <c r="E130" s="240">
        <v>14.56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145</v>
      </c>
      <c r="AH130" s="214">
        <v>1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x14ac:dyDescent="0.2">
      <c r="A131" s="244" t="s">
        <v>134</v>
      </c>
      <c r="B131" s="245" t="s">
        <v>70</v>
      </c>
      <c r="C131" s="268" t="s">
        <v>71</v>
      </c>
      <c r="D131" s="246"/>
      <c r="E131" s="247"/>
      <c r="F131" s="248"/>
      <c r="G131" s="248">
        <f>SUMIF(AG132:AG187,"&lt;&gt;NOR",G132:G187)</f>
        <v>0</v>
      </c>
      <c r="H131" s="248"/>
      <c r="I131" s="248">
        <f>SUM(I132:I187)</f>
        <v>0</v>
      </c>
      <c r="J131" s="248"/>
      <c r="K131" s="248">
        <f>SUM(K132:K187)</f>
        <v>0</v>
      </c>
      <c r="L131" s="248"/>
      <c r="M131" s="248">
        <f>SUM(M132:M187)</f>
        <v>0</v>
      </c>
      <c r="N131" s="248"/>
      <c r="O131" s="248">
        <f>SUM(O132:O187)</f>
        <v>0</v>
      </c>
      <c r="P131" s="248"/>
      <c r="Q131" s="248">
        <f>SUM(Q132:Q187)</f>
        <v>1.7500000000000002</v>
      </c>
      <c r="R131" s="248"/>
      <c r="S131" s="248"/>
      <c r="T131" s="249"/>
      <c r="U131" s="243"/>
      <c r="V131" s="243">
        <f>SUM(V132:V187)</f>
        <v>11.28</v>
      </c>
      <c r="W131" s="243"/>
      <c r="X131" s="243"/>
      <c r="AG131" t="s">
        <v>135</v>
      </c>
    </row>
    <row r="132" spans="1:60" outlineLevel="1" x14ac:dyDescent="0.2">
      <c r="A132" s="250">
        <v>13</v>
      </c>
      <c r="B132" s="251" t="s">
        <v>225</v>
      </c>
      <c r="C132" s="269" t="s">
        <v>226</v>
      </c>
      <c r="D132" s="252" t="s">
        <v>138</v>
      </c>
      <c r="E132" s="253">
        <v>13.54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0</v>
      </c>
      <c r="O132" s="255">
        <f>ROUND(E132*N132,2)</f>
        <v>0</v>
      </c>
      <c r="P132" s="255">
        <v>4.0000000000000001E-3</v>
      </c>
      <c r="Q132" s="255">
        <f>ROUND(E132*P132,2)</f>
        <v>0.05</v>
      </c>
      <c r="R132" s="255"/>
      <c r="S132" s="255" t="s">
        <v>139</v>
      </c>
      <c r="T132" s="256" t="s">
        <v>139</v>
      </c>
      <c r="U132" s="233">
        <v>4.2000000000000003E-2</v>
      </c>
      <c r="V132" s="233">
        <f>ROUND(E132*U132,2)</f>
        <v>0.56999999999999995</v>
      </c>
      <c r="W132" s="233"/>
      <c r="X132" s="233" t="s">
        <v>140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154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144</v>
      </c>
      <c r="D133" s="237"/>
      <c r="E133" s="238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145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1" t="s">
        <v>155</v>
      </c>
      <c r="D134" s="237"/>
      <c r="E134" s="238">
        <v>12.3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1" t="s">
        <v>156</v>
      </c>
      <c r="D135" s="237"/>
      <c r="E135" s="238">
        <v>1.24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145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2" t="s">
        <v>151</v>
      </c>
      <c r="D136" s="239"/>
      <c r="E136" s="240">
        <v>13.54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145</v>
      </c>
      <c r="AH136" s="214">
        <v>1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0">
        <v>14</v>
      </c>
      <c r="B137" s="251" t="s">
        <v>227</v>
      </c>
      <c r="C137" s="269" t="s">
        <v>228</v>
      </c>
      <c r="D137" s="252" t="s">
        <v>138</v>
      </c>
      <c r="E137" s="253">
        <v>201.88900000000001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15</v>
      </c>
      <c r="M137" s="255">
        <f>G137*(1+L137/100)</f>
        <v>0</v>
      </c>
      <c r="N137" s="255">
        <v>0</v>
      </c>
      <c r="O137" s="255">
        <f>ROUND(E137*N137,2)</f>
        <v>0</v>
      </c>
      <c r="P137" s="255">
        <v>2E-3</v>
      </c>
      <c r="Q137" s="255">
        <f>ROUND(E137*P137,2)</f>
        <v>0.4</v>
      </c>
      <c r="R137" s="255"/>
      <c r="S137" s="255" t="s">
        <v>139</v>
      </c>
      <c r="T137" s="256" t="s">
        <v>139</v>
      </c>
      <c r="U137" s="233">
        <v>0.01</v>
      </c>
      <c r="V137" s="233">
        <f>ROUND(E137*U137,2)</f>
        <v>2.02</v>
      </c>
      <c r="W137" s="233"/>
      <c r="X137" s="233" t="s">
        <v>140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154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144</v>
      </c>
      <c r="D138" s="237"/>
      <c r="E138" s="238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145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1" t="s">
        <v>162</v>
      </c>
      <c r="D139" s="237"/>
      <c r="E139" s="238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145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1" t="s">
        <v>163</v>
      </c>
      <c r="D140" s="237"/>
      <c r="E140" s="238">
        <v>43.247999999999998</v>
      </c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145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1" t="s">
        <v>164</v>
      </c>
      <c r="D141" s="237"/>
      <c r="E141" s="238">
        <v>41.779200000000003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145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165</v>
      </c>
      <c r="D142" s="237"/>
      <c r="E142" s="238">
        <v>46.24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145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166</v>
      </c>
      <c r="D143" s="237"/>
      <c r="E143" s="238">
        <v>13.872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145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1" t="s">
        <v>167</v>
      </c>
      <c r="D144" s="237"/>
      <c r="E144" s="238">
        <v>20.182400000000001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145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1" t="s">
        <v>168</v>
      </c>
      <c r="D145" s="237"/>
      <c r="E145" s="238">
        <v>51.68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145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169</v>
      </c>
      <c r="D146" s="237"/>
      <c r="E146" s="238">
        <v>13.382400000000001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145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2" t="s">
        <v>151</v>
      </c>
      <c r="D147" s="239"/>
      <c r="E147" s="240">
        <v>230.38399999999999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145</v>
      </c>
      <c r="AH147" s="214">
        <v>1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1" t="s">
        <v>170</v>
      </c>
      <c r="D148" s="237"/>
      <c r="E148" s="238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145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1" t="s">
        <v>171</v>
      </c>
      <c r="D149" s="237"/>
      <c r="E149" s="238">
        <v>1.38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172</v>
      </c>
      <c r="D150" s="237"/>
      <c r="E150" s="238">
        <v>1.03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1" t="s">
        <v>173</v>
      </c>
      <c r="D151" s="237"/>
      <c r="E151" s="238">
        <v>0.78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145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1" t="s">
        <v>174</v>
      </c>
      <c r="D152" s="237"/>
      <c r="E152" s="238">
        <v>1.02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71" t="s">
        <v>175</v>
      </c>
      <c r="D153" s="237"/>
      <c r="E153" s="238">
        <v>1.17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2" t="s">
        <v>151</v>
      </c>
      <c r="D154" s="239"/>
      <c r="E154" s="240">
        <v>5.38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145</v>
      </c>
      <c r="AH154" s="214">
        <v>1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176</v>
      </c>
      <c r="D155" s="237"/>
      <c r="E155" s="238">
        <v>-9.3000000000000007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145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177</v>
      </c>
      <c r="D156" s="237"/>
      <c r="E156" s="238">
        <v>-7.94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1" t="s">
        <v>178</v>
      </c>
      <c r="D157" s="237"/>
      <c r="E157" s="238">
        <v>-4.84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179</v>
      </c>
      <c r="D158" s="237"/>
      <c r="E158" s="238">
        <v>-1.6375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145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1" t="s">
        <v>180</v>
      </c>
      <c r="D159" s="237"/>
      <c r="E159" s="238">
        <v>-1.6375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145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1" x14ac:dyDescent="0.2">
      <c r="A160" s="231"/>
      <c r="B160" s="232"/>
      <c r="C160" s="271" t="s">
        <v>181</v>
      </c>
      <c r="D160" s="237"/>
      <c r="E160" s="238">
        <v>-7.22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145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1" t="s">
        <v>182</v>
      </c>
      <c r="D161" s="237"/>
      <c r="E161" s="238">
        <v>-1.3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2" t="s">
        <v>151</v>
      </c>
      <c r="D162" s="239"/>
      <c r="E162" s="240">
        <v>-33.875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145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50">
        <v>15</v>
      </c>
      <c r="B163" s="251" t="s">
        <v>229</v>
      </c>
      <c r="C163" s="269" t="s">
        <v>230</v>
      </c>
      <c r="D163" s="252" t="s">
        <v>138</v>
      </c>
      <c r="E163" s="253">
        <v>15.913</v>
      </c>
      <c r="F163" s="254"/>
      <c r="G163" s="255">
        <f>ROUND(E163*F163,2)</f>
        <v>0</v>
      </c>
      <c r="H163" s="254"/>
      <c r="I163" s="255">
        <f>ROUND(E163*H163,2)</f>
        <v>0</v>
      </c>
      <c r="J163" s="254"/>
      <c r="K163" s="255">
        <f>ROUND(E163*J163,2)</f>
        <v>0</v>
      </c>
      <c r="L163" s="255">
        <v>15</v>
      </c>
      <c r="M163" s="255">
        <f>G163*(1+L163/100)</f>
        <v>0</v>
      </c>
      <c r="N163" s="255">
        <v>0</v>
      </c>
      <c r="O163" s="255">
        <f>ROUND(E163*N163,2)</f>
        <v>0</v>
      </c>
      <c r="P163" s="255">
        <v>6.8000000000000005E-2</v>
      </c>
      <c r="Q163" s="255">
        <f>ROUND(E163*P163,2)</f>
        <v>1.08</v>
      </c>
      <c r="R163" s="255"/>
      <c r="S163" s="255" t="s">
        <v>139</v>
      </c>
      <c r="T163" s="256" t="s">
        <v>139</v>
      </c>
      <c r="U163" s="233">
        <v>0.3</v>
      </c>
      <c r="V163" s="233">
        <f>ROUND(E163*U163,2)</f>
        <v>4.7699999999999996</v>
      </c>
      <c r="W163" s="233"/>
      <c r="X163" s="233" t="s">
        <v>140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154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144</v>
      </c>
      <c r="D164" s="237"/>
      <c r="E164" s="238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1" t="s">
        <v>231</v>
      </c>
      <c r="D165" s="237"/>
      <c r="E165" s="238">
        <v>6.3579999999999997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1" t="s">
        <v>232</v>
      </c>
      <c r="D166" s="237"/>
      <c r="E166" s="238">
        <v>9.5549999999999997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145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2" t="s">
        <v>151</v>
      </c>
      <c r="D167" s="239"/>
      <c r="E167" s="240">
        <v>15.913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145</v>
      </c>
      <c r="AH167" s="214">
        <v>1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50">
        <v>16</v>
      </c>
      <c r="B168" s="251" t="s">
        <v>233</v>
      </c>
      <c r="C168" s="269" t="s">
        <v>234</v>
      </c>
      <c r="D168" s="252" t="s">
        <v>235</v>
      </c>
      <c r="E168" s="253">
        <v>20.28</v>
      </c>
      <c r="F168" s="254"/>
      <c r="G168" s="255">
        <f>ROUND(E168*F168,2)</f>
        <v>0</v>
      </c>
      <c r="H168" s="254"/>
      <c r="I168" s="255">
        <f>ROUND(E168*H168,2)</f>
        <v>0</v>
      </c>
      <c r="J168" s="254"/>
      <c r="K168" s="255">
        <f>ROUND(E168*J168,2)</f>
        <v>0</v>
      </c>
      <c r="L168" s="255">
        <v>15</v>
      </c>
      <c r="M168" s="255">
        <f>G168*(1+L168/100)</f>
        <v>0</v>
      </c>
      <c r="N168" s="255">
        <v>0</v>
      </c>
      <c r="O168" s="255">
        <f>ROUND(E168*N168,2)</f>
        <v>0</v>
      </c>
      <c r="P168" s="255">
        <v>4.0000000000000002E-4</v>
      </c>
      <c r="Q168" s="255">
        <f>ROUND(E168*P168,2)</f>
        <v>0.01</v>
      </c>
      <c r="R168" s="255"/>
      <c r="S168" s="255" t="s">
        <v>139</v>
      </c>
      <c r="T168" s="256" t="s">
        <v>139</v>
      </c>
      <c r="U168" s="233">
        <v>7.0000000000000007E-2</v>
      </c>
      <c r="V168" s="233">
        <f>ROUND(E168*U168,2)</f>
        <v>1.42</v>
      </c>
      <c r="W168" s="233"/>
      <c r="X168" s="233" t="s">
        <v>140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154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1" t="s">
        <v>144</v>
      </c>
      <c r="D169" s="237"/>
      <c r="E169" s="238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1" t="s">
        <v>236</v>
      </c>
      <c r="D170" s="237"/>
      <c r="E170" s="238">
        <v>15.36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145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1" t="s">
        <v>237</v>
      </c>
      <c r="D171" s="237"/>
      <c r="E171" s="238">
        <v>4.92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145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2" t="s">
        <v>151</v>
      </c>
      <c r="D172" s="239"/>
      <c r="E172" s="240">
        <v>20.28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145</v>
      </c>
      <c r="AH172" s="214">
        <v>1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50">
        <v>17</v>
      </c>
      <c r="B173" s="251" t="s">
        <v>238</v>
      </c>
      <c r="C173" s="269" t="s">
        <v>239</v>
      </c>
      <c r="D173" s="252" t="s">
        <v>138</v>
      </c>
      <c r="E173" s="253">
        <v>4.5999999999999996</v>
      </c>
      <c r="F173" s="254"/>
      <c r="G173" s="255">
        <f>ROUND(E173*F173,2)</f>
        <v>0</v>
      </c>
      <c r="H173" s="254"/>
      <c r="I173" s="255">
        <f>ROUND(E173*H173,2)</f>
        <v>0</v>
      </c>
      <c r="J173" s="254"/>
      <c r="K173" s="255">
        <f>ROUND(E173*J173,2)</f>
        <v>0</v>
      </c>
      <c r="L173" s="255">
        <v>15</v>
      </c>
      <c r="M173" s="255">
        <f>G173*(1+L173/100)</f>
        <v>0</v>
      </c>
      <c r="N173" s="255">
        <v>0</v>
      </c>
      <c r="O173" s="255">
        <f>ROUND(E173*N173,2)</f>
        <v>0</v>
      </c>
      <c r="P173" s="255">
        <v>0.02</v>
      </c>
      <c r="Q173" s="255">
        <f>ROUND(E173*P173,2)</f>
        <v>0.09</v>
      </c>
      <c r="R173" s="255"/>
      <c r="S173" s="255" t="s">
        <v>139</v>
      </c>
      <c r="T173" s="256" t="s">
        <v>139</v>
      </c>
      <c r="U173" s="233">
        <v>0.14699999999999999</v>
      </c>
      <c r="V173" s="233">
        <f>ROUND(E173*U173,2)</f>
        <v>0.68</v>
      </c>
      <c r="W173" s="233"/>
      <c r="X173" s="233" t="s">
        <v>140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154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144</v>
      </c>
      <c r="D174" s="237"/>
      <c r="E174" s="238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1" t="s">
        <v>213</v>
      </c>
      <c r="D175" s="237"/>
      <c r="E175" s="238">
        <v>1.4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145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1" t="s">
        <v>214</v>
      </c>
      <c r="D176" s="237"/>
      <c r="E176" s="238">
        <v>3.2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2" t="s">
        <v>151</v>
      </c>
      <c r="D177" s="239"/>
      <c r="E177" s="240">
        <v>4.5999999999999996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145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50">
        <v>18</v>
      </c>
      <c r="B178" s="251" t="s">
        <v>240</v>
      </c>
      <c r="C178" s="269" t="s">
        <v>241</v>
      </c>
      <c r="D178" s="252" t="s">
        <v>138</v>
      </c>
      <c r="E178" s="253">
        <v>4.5999999999999996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0</v>
      </c>
      <c r="O178" s="255">
        <f>ROUND(E178*N178,2)</f>
        <v>0</v>
      </c>
      <c r="P178" s="255">
        <v>1.26E-2</v>
      </c>
      <c r="Q178" s="255">
        <f>ROUND(E178*P178,2)</f>
        <v>0.06</v>
      </c>
      <c r="R178" s="255"/>
      <c r="S178" s="255" t="s">
        <v>139</v>
      </c>
      <c r="T178" s="256" t="s">
        <v>139</v>
      </c>
      <c r="U178" s="233">
        <v>0.33</v>
      </c>
      <c r="V178" s="233">
        <f>ROUND(E178*U178,2)</f>
        <v>1.52</v>
      </c>
      <c r="W178" s="233"/>
      <c r="X178" s="233" t="s">
        <v>140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154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1" t="s">
        <v>144</v>
      </c>
      <c r="D179" s="237"/>
      <c r="E179" s="238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145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1" t="s">
        <v>213</v>
      </c>
      <c r="D180" s="237"/>
      <c r="E180" s="238">
        <v>1.4</v>
      </c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145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214</v>
      </c>
      <c r="D181" s="237"/>
      <c r="E181" s="238">
        <v>3.2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145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2" t="s">
        <v>151</v>
      </c>
      <c r="D182" s="239"/>
      <c r="E182" s="240">
        <v>4.5999999999999996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145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50">
        <v>19</v>
      </c>
      <c r="B183" s="251" t="s">
        <v>242</v>
      </c>
      <c r="C183" s="269" t="s">
        <v>243</v>
      </c>
      <c r="D183" s="252" t="s">
        <v>185</v>
      </c>
      <c r="E183" s="253">
        <v>6</v>
      </c>
      <c r="F183" s="254"/>
      <c r="G183" s="255">
        <f>ROUND(E183*F183,2)</f>
        <v>0</v>
      </c>
      <c r="H183" s="254"/>
      <c r="I183" s="255">
        <f>ROUND(E183*H183,2)</f>
        <v>0</v>
      </c>
      <c r="J183" s="254"/>
      <c r="K183" s="255">
        <f>ROUND(E183*J183,2)</f>
        <v>0</v>
      </c>
      <c r="L183" s="255">
        <v>15</v>
      </c>
      <c r="M183" s="255">
        <f>G183*(1+L183/100)</f>
        <v>0</v>
      </c>
      <c r="N183" s="255">
        <v>0</v>
      </c>
      <c r="O183" s="255">
        <f>ROUND(E183*N183,2)</f>
        <v>0</v>
      </c>
      <c r="P183" s="255">
        <v>0.01</v>
      </c>
      <c r="Q183" s="255">
        <f>ROUND(E183*P183,2)</f>
        <v>0.06</v>
      </c>
      <c r="R183" s="255"/>
      <c r="S183" s="255" t="s">
        <v>139</v>
      </c>
      <c r="T183" s="256" t="s">
        <v>139</v>
      </c>
      <c r="U183" s="233">
        <v>0.05</v>
      </c>
      <c r="V183" s="233">
        <f>ROUND(E183*U183,2)</f>
        <v>0.3</v>
      </c>
      <c r="W183" s="233"/>
      <c r="X183" s="233" t="s">
        <v>140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154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1" t="s">
        <v>144</v>
      </c>
      <c r="D184" s="237"/>
      <c r="E184" s="238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145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244</v>
      </c>
      <c r="D185" s="237"/>
      <c r="E185" s="238">
        <v>3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145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245</v>
      </c>
      <c r="D186" s="237"/>
      <c r="E186" s="238">
        <v>3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145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2" t="s">
        <v>151</v>
      </c>
      <c r="D187" s="239"/>
      <c r="E187" s="240">
        <v>6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145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x14ac:dyDescent="0.2">
      <c r="A188" s="244" t="s">
        <v>134</v>
      </c>
      <c r="B188" s="245" t="s">
        <v>72</v>
      </c>
      <c r="C188" s="268" t="s">
        <v>73</v>
      </c>
      <c r="D188" s="246"/>
      <c r="E188" s="247"/>
      <c r="F188" s="248"/>
      <c r="G188" s="248">
        <f>SUMIF(AG189:AG189,"&lt;&gt;NOR",G189:G189)</f>
        <v>0</v>
      </c>
      <c r="H188" s="248"/>
      <c r="I188" s="248">
        <f>SUM(I189:I189)</f>
        <v>0</v>
      </c>
      <c r="J188" s="248"/>
      <c r="K188" s="248">
        <f>SUM(K189:K189)</f>
        <v>0</v>
      </c>
      <c r="L188" s="248"/>
      <c r="M188" s="248">
        <f>SUM(M189:M189)</f>
        <v>0</v>
      </c>
      <c r="N188" s="248"/>
      <c r="O188" s="248">
        <f>SUM(O189:O189)</f>
        <v>0</v>
      </c>
      <c r="P188" s="248"/>
      <c r="Q188" s="248">
        <f>SUM(Q189:Q189)</f>
        <v>0</v>
      </c>
      <c r="R188" s="248"/>
      <c r="S188" s="248"/>
      <c r="T188" s="249"/>
      <c r="U188" s="243"/>
      <c r="V188" s="243">
        <f>SUM(V189:V189)</f>
        <v>8.2799999999999994</v>
      </c>
      <c r="W188" s="243"/>
      <c r="X188" s="243"/>
      <c r="AG188" t="s">
        <v>135</v>
      </c>
    </row>
    <row r="189" spans="1:60" ht="22.5" outlineLevel="1" x14ac:dyDescent="0.2">
      <c r="A189" s="260">
        <v>20</v>
      </c>
      <c r="B189" s="261" t="s">
        <v>246</v>
      </c>
      <c r="C189" s="274" t="s">
        <v>247</v>
      </c>
      <c r="D189" s="262" t="s">
        <v>248</v>
      </c>
      <c r="E189" s="263">
        <v>1.5053099999999999</v>
      </c>
      <c r="F189" s="264"/>
      <c r="G189" s="265">
        <f>ROUND(E189*F189,2)</f>
        <v>0</v>
      </c>
      <c r="H189" s="264"/>
      <c r="I189" s="265">
        <f>ROUND(E189*H189,2)</f>
        <v>0</v>
      </c>
      <c r="J189" s="264"/>
      <c r="K189" s="265">
        <f>ROUND(E189*J189,2)</f>
        <v>0</v>
      </c>
      <c r="L189" s="265">
        <v>15</v>
      </c>
      <c r="M189" s="265">
        <f>G189*(1+L189/100)</f>
        <v>0</v>
      </c>
      <c r="N189" s="265">
        <v>0</v>
      </c>
      <c r="O189" s="265">
        <f>ROUND(E189*N189,2)</f>
        <v>0</v>
      </c>
      <c r="P189" s="265">
        <v>0</v>
      </c>
      <c r="Q189" s="265">
        <f>ROUND(E189*P189,2)</f>
        <v>0</v>
      </c>
      <c r="R189" s="265"/>
      <c r="S189" s="265" t="s">
        <v>139</v>
      </c>
      <c r="T189" s="266" t="s">
        <v>139</v>
      </c>
      <c r="U189" s="233">
        <v>5.5</v>
      </c>
      <c r="V189" s="233">
        <f>ROUND(E189*U189,2)</f>
        <v>8.2799999999999994</v>
      </c>
      <c r="W189" s="233"/>
      <c r="X189" s="233" t="s">
        <v>249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250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x14ac:dyDescent="0.2">
      <c r="A190" s="244" t="s">
        <v>134</v>
      </c>
      <c r="B190" s="245" t="s">
        <v>74</v>
      </c>
      <c r="C190" s="268" t="s">
        <v>75</v>
      </c>
      <c r="D190" s="246"/>
      <c r="E190" s="247"/>
      <c r="F190" s="248"/>
      <c r="G190" s="248">
        <f>SUMIF(AG191:AG211,"&lt;&gt;NOR",G191:G211)</f>
        <v>0</v>
      </c>
      <c r="H190" s="248"/>
      <c r="I190" s="248">
        <f>SUM(I191:I211)</f>
        <v>0</v>
      </c>
      <c r="J190" s="248"/>
      <c r="K190" s="248">
        <f>SUM(K191:K211)</f>
        <v>0</v>
      </c>
      <c r="L190" s="248"/>
      <c r="M190" s="248">
        <f>SUM(M191:M211)</f>
        <v>0</v>
      </c>
      <c r="N190" s="248"/>
      <c r="O190" s="248">
        <f>SUM(O191:O211)</f>
        <v>0.01</v>
      </c>
      <c r="P190" s="248"/>
      <c r="Q190" s="248">
        <f>SUM(Q191:Q211)</f>
        <v>0.02</v>
      </c>
      <c r="R190" s="248"/>
      <c r="S190" s="248"/>
      <c r="T190" s="249"/>
      <c r="U190" s="243"/>
      <c r="V190" s="243">
        <f>SUM(V191:V211)</f>
        <v>10.59</v>
      </c>
      <c r="W190" s="243"/>
      <c r="X190" s="243"/>
      <c r="AG190" t="s">
        <v>135</v>
      </c>
    </row>
    <row r="191" spans="1:60" outlineLevel="1" x14ac:dyDescent="0.2">
      <c r="A191" s="250">
        <v>21</v>
      </c>
      <c r="B191" s="251" t="s">
        <v>251</v>
      </c>
      <c r="C191" s="269" t="s">
        <v>252</v>
      </c>
      <c r="D191" s="252" t="s">
        <v>138</v>
      </c>
      <c r="E191" s="253">
        <v>9.5549999999999997</v>
      </c>
      <c r="F191" s="254"/>
      <c r="G191" s="255">
        <f>ROUND(E191*F191,2)</f>
        <v>0</v>
      </c>
      <c r="H191" s="254"/>
      <c r="I191" s="255">
        <f>ROUND(E191*H191,2)</f>
        <v>0</v>
      </c>
      <c r="J191" s="254"/>
      <c r="K191" s="255">
        <f>ROUND(E191*J191,2)</f>
        <v>0</v>
      </c>
      <c r="L191" s="255">
        <v>15</v>
      </c>
      <c r="M191" s="255">
        <f>G191*(1+L191/100)</f>
        <v>0</v>
      </c>
      <c r="N191" s="255">
        <v>1.2E-4</v>
      </c>
      <c r="O191" s="255">
        <f>ROUND(E191*N191,2)</f>
        <v>0</v>
      </c>
      <c r="P191" s="255">
        <v>2E-3</v>
      </c>
      <c r="Q191" s="255">
        <f>ROUND(E191*P191,2)</f>
        <v>0.02</v>
      </c>
      <c r="R191" s="255"/>
      <c r="S191" s="255" t="s">
        <v>139</v>
      </c>
      <c r="T191" s="256" t="s">
        <v>139</v>
      </c>
      <c r="U191" s="233">
        <v>0.56599999999999995</v>
      </c>
      <c r="V191" s="233">
        <f>ROUND(E191*U191,2)</f>
        <v>5.41</v>
      </c>
      <c r="W191" s="233"/>
      <c r="X191" s="233" t="s">
        <v>140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154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1" t="s">
        <v>144</v>
      </c>
      <c r="D192" s="237"/>
      <c r="E192" s="238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145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1" t="s">
        <v>232</v>
      </c>
      <c r="D193" s="237"/>
      <c r="E193" s="238">
        <v>9.5549999999999997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145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2" t="s">
        <v>151</v>
      </c>
      <c r="D194" s="239"/>
      <c r="E194" s="240">
        <v>9.5549999999999997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50">
        <v>22</v>
      </c>
      <c r="B195" s="251" t="s">
        <v>253</v>
      </c>
      <c r="C195" s="269" t="s">
        <v>254</v>
      </c>
      <c r="D195" s="252" t="s">
        <v>138</v>
      </c>
      <c r="E195" s="253">
        <v>9.5549999999999997</v>
      </c>
      <c r="F195" s="254"/>
      <c r="G195" s="255">
        <f>ROUND(E195*F195,2)</f>
        <v>0</v>
      </c>
      <c r="H195" s="254"/>
      <c r="I195" s="255">
        <f>ROUND(E195*H195,2)</f>
        <v>0</v>
      </c>
      <c r="J195" s="254"/>
      <c r="K195" s="255">
        <f>ROUND(E195*J195,2)</f>
        <v>0</v>
      </c>
      <c r="L195" s="255">
        <v>15</v>
      </c>
      <c r="M195" s="255">
        <f>G195*(1+L195/100)</f>
        <v>0</v>
      </c>
      <c r="N195" s="255">
        <v>2.1000000000000001E-4</v>
      </c>
      <c r="O195" s="255">
        <f>ROUND(E195*N195,2)</f>
        <v>0</v>
      </c>
      <c r="P195" s="255">
        <v>0</v>
      </c>
      <c r="Q195" s="255">
        <f>ROUND(E195*P195,2)</f>
        <v>0</v>
      </c>
      <c r="R195" s="255"/>
      <c r="S195" s="255" t="s">
        <v>139</v>
      </c>
      <c r="T195" s="256" t="s">
        <v>139</v>
      </c>
      <c r="U195" s="233">
        <v>9.5000000000000001E-2</v>
      </c>
      <c r="V195" s="233">
        <f>ROUND(E195*U195,2)</f>
        <v>0.91</v>
      </c>
      <c r="W195" s="233"/>
      <c r="X195" s="233" t="s">
        <v>140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154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1" t="s">
        <v>144</v>
      </c>
      <c r="D196" s="237"/>
      <c r="E196" s="238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145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1" t="s">
        <v>232</v>
      </c>
      <c r="D197" s="237"/>
      <c r="E197" s="238">
        <v>9.5549999999999997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145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2" t="s">
        <v>151</v>
      </c>
      <c r="D198" s="239"/>
      <c r="E198" s="240">
        <v>9.5549999999999997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145</v>
      </c>
      <c r="AH198" s="214">
        <v>1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50">
        <v>23</v>
      </c>
      <c r="B199" s="251" t="s">
        <v>255</v>
      </c>
      <c r="C199" s="269" t="s">
        <v>256</v>
      </c>
      <c r="D199" s="252" t="s">
        <v>138</v>
      </c>
      <c r="E199" s="253">
        <v>9.5549999999999997</v>
      </c>
      <c r="F199" s="254"/>
      <c r="G199" s="255">
        <f>ROUND(E199*F199,2)</f>
        <v>0</v>
      </c>
      <c r="H199" s="254"/>
      <c r="I199" s="255">
        <f>ROUND(E199*H199,2)</f>
        <v>0</v>
      </c>
      <c r="J199" s="254"/>
      <c r="K199" s="255">
        <f>ROUND(E199*J199,2)</f>
        <v>0</v>
      </c>
      <c r="L199" s="255">
        <v>15</v>
      </c>
      <c r="M199" s="255">
        <f>G199*(1+L199/100)</f>
        <v>0</v>
      </c>
      <c r="N199" s="255">
        <v>1.2600000000000001E-3</v>
      </c>
      <c r="O199" s="255">
        <f>ROUND(E199*N199,2)</f>
        <v>0.01</v>
      </c>
      <c r="P199" s="255">
        <v>0</v>
      </c>
      <c r="Q199" s="255">
        <f>ROUND(E199*P199,2)</f>
        <v>0</v>
      </c>
      <c r="R199" s="255"/>
      <c r="S199" s="255" t="s">
        <v>139</v>
      </c>
      <c r="T199" s="256" t="s">
        <v>139</v>
      </c>
      <c r="U199" s="233">
        <v>0.24</v>
      </c>
      <c r="V199" s="233">
        <f>ROUND(E199*U199,2)</f>
        <v>2.29</v>
      </c>
      <c r="W199" s="233"/>
      <c r="X199" s="233" t="s">
        <v>140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154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1" t="s">
        <v>144</v>
      </c>
      <c r="D200" s="237"/>
      <c r="E200" s="238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145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1" t="s">
        <v>232</v>
      </c>
      <c r="D201" s="237"/>
      <c r="E201" s="238">
        <v>9.5549999999999997</v>
      </c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2" t="s">
        <v>151</v>
      </c>
      <c r="D202" s="239"/>
      <c r="E202" s="240">
        <v>9.5549999999999997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145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50">
        <v>24</v>
      </c>
      <c r="B203" s="251" t="s">
        <v>257</v>
      </c>
      <c r="C203" s="269" t="s">
        <v>258</v>
      </c>
      <c r="D203" s="252" t="s">
        <v>235</v>
      </c>
      <c r="E203" s="253">
        <v>6.5</v>
      </c>
      <c r="F203" s="254"/>
      <c r="G203" s="255">
        <f>ROUND(E203*F203,2)</f>
        <v>0</v>
      </c>
      <c r="H203" s="254"/>
      <c r="I203" s="255">
        <f>ROUND(E203*H203,2)</f>
        <v>0</v>
      </c>
      <c r="J203" s="254"/>
      <c r="K203" s="255">
        <f>ROUND(E203*J203,2)</f>
        <v>0</v>
      </c>
      <c r="L203" s="255">
        <v>15</v>
      </c>
      <c r="M203" s="255">
        <f>G203*(1+L203/100)</f>
        <v>0</v>
      </c>
      <c r="N203" s="255">
        <v>3.2000000000000003E-4</v>
      </c>
      <c r="O203" s="255">
        <f>ROUND(E203*N203,2)</f>
        <v>0</v>
      </c>
      <c r="P203" s="255">
        <v>0</v>
      </c>
      <c r="Q203" s="255">
        <f>ROUND(E203*P203,2)</f>
        <v>0</v>
      </c>
      <c r="R203" s="255"/>
      <c r="S203" s="255" t="s">
        <v>139</v>
      </c>
      <c r="T203" s="256" t="s">
        <v>139</v>
      </c>
      <c r="U203" s="233">
        <v>0.11</v>
      </c>
      <c r="V203" s="233">
        <f>ROUND(E203*U203,2)</f>
        <v>0.72</v>
      </c>
      <c r="W203" s="233"/>
      <c r="X203" s="233" t="s">
        <v>140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154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144</v>
      </c>
      <c r="D204" s="237"/>
      <c r="E204" s="238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145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1" t="s">
        <v>259</v>
      </c>
      <c r="D205" s="237"/>
      <c r="E205" s="238">
        <v>6.5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145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2" t="s">
        <v>151</v>
      </c>
      <c r="D206" s="239"/>
      <c r="E206" s="240">
        <v>6.5</v>
      </c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145</v>
      </c>
      <c r="AH206" s="214">
        <v>1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50">
        <v>25</v>
      </c>
      <c r="B207" s="251" t="s">
        <v>260</v>
      </c>
      <c r="C207" s="269" t="s">
        <v>261</v>
      </c>
      <c r="D207" s="252" t="s">
        <v>235</v>
      </c>
      <c r="E207" s="253">
        <v>8.82</v>
      </c>
      <c r="F207" s="254"/>
      <c r="G207" s="255">
        <f>ROUND(E207*F207,2)</f>
        <v>0</v>
      </c>
      <c r="H207" s="254"/>
      <c r="I207" s="255">
        <f>ROUND(E207*H207,2)</f>
        <v>0</v>
      </c>
      <c r="J207" s="254"/>
      <c r="K207" s="255">
        <f>ROUND(E207*J207,2)</f>
        <v>0</v>
      </c>
      <c r="L207" s="255">
        <v>15</v>
      </c>
      <c r="M207" s="255">
        <f>G207*(1+L207/100)</f>
        <v>0</v>
      </c>
      <c r="N207" s="255">
        <v>3.2000000000000003E-4</v>
      </c>
      <c r="O207" s="255">
        <f>ROUND(E207*N207,2)</f>
        <v>0</v>
      </c>
      <c r="P207" s="255">
        <v>0</v>
      </c>
      <c r="Q207" s="255">
        <f>ROUND(E207*P207,2)</f>
        <v>0</v>
      </c>
      <c r="R207" s="255"/>
      <c r="S207" s="255" t="s">
        <v>139</v>
      </c>
      <c r="T207" s="256" t="s">
        <v>139</v>
      </c>
      <c r="U207" s="233">
        <v>0.14000000000000001</v>
      </c>
      <c r="V207" s="233">
        <f>ROUND(E207*U207,2)</f>
        <v>1.23</v>
      </c>
      <c r="W207" s="233"/>
      <c r="X207" s="233" t="s">
        <v>140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154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144</v>
      </c>
      <c r="D208" s="237"/>
      <c r="E208" s="238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145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1" t="s">
        <v>262</v>
      </c>
      <c r="D209" s="237"/>
      <c r="E209" s="238">
        <v>8.82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145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2" t="s">
        <v>151</v>
      </c>
      <c r="D210" s="239"/>
      <c r="E210" s="240">
        <v>8.82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145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60">
        <v>26</v>
      </c>
      <c r="B211" s="261" t="s">
        <v>263</v>
      </c>
      <c r="C211" s="274" t="s">
        <v>264</v>
      </c>
      <c r="D211" s="262" t="s">
        <v>248</v>
      </c>
      <c r="E211" s="263">
        <v>2.009E-2</v>
      </c>
      <c r="F211" s="264"/>
      <c r="G211" s="265">
        <f>ROUND(E211*F211,2)</f>
        <v>0</v>
      </c>
      <c r="H211" s="264"/>
      <c r="I211" s="265">
        <f>ROUND(E211*H211,2)</f>
        <v>0</v>
      </c>
      <c r="J211" s="264"/>
      <c r="K211" s="265">
        <f>ROUND(E211*J211,2)</f>
        <v>0</v>
      </c>
      <c r="L211" s="265">
        <v>15</v>
      </c>
      <c r="M211" s="265">
        <f>G211*(1+L211/100)</f>
        <v>0</v>
      </c>
      <c r="N211" s="265">
        <v>0</v>
      </c>
      <c r="O211" s="265">
        <f>ROUND(E211*N211,2)</f>
        <v>0</v>
      </c>
      <c r="P211" s="265">
        <v>0</v>
      </c>
      <c r="Q211" s="265">
        <f>ROUND(E211*P211,2)</f>
        <v>0</v>
      </c>
      <c r="R211" s="265"/>
      <c r="S211" s="265" t="s">
        <v>139</v>
      </c>
      <c r="T211" s="266" t="s">
        <v>139</v>
      </c>
      <c r="U211" s="233">
        <v>1.5980000000000001</v>
      </c>
      <c r="V211" s="233">
        <f>ROUND(E211*U211,2)</f>
        <v>0.03</v>
      </c>
      <c r="W211" s="233"/>
      <c r="X211" s="233" t="s">
        <v>249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250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x14ac:dyDescent="0.2">
      <c r="A212" s="244" t="s">
        <v>134</v>
      </c>
      <c r="B212" s="245" t="s">
        <v>76</v>
      </c>
      <c r="C212" s="268" t="s">
        <v>77</v>
      </c>
      <c r="D212" s="246"/>
      <c r="E212" s="247"/>
      <c r="F212" s="248"/>
      <c r="G212" s="248">
        <f>SUMIF(AG213:AG217,"&lt;&gt;NOR",G213:G217)</f>
        <v>0</v>
      </c>
      <c r="H212" s="248"/>
      <c r="I212" s="248">
        <f>SUM(I213:I217)</f>
        <v>0</v>
      </c>
      <c r="J212" s="248"/>
      <c r="K212" s="248">
        <f>SUM(K213:K217)</f>
        <v>0</v>
      </c>
      <c r="L212" s="248"/>
      <c r="M212" s="248">
        <f>SUM(M213:M217)</f>
        <v>0</v>
      </c>
      <c r="N212" s="248"/>
      <c r="O212" s="248">
        <f>SUM(O213:O217)</f>
        <v>0.01</v>
      </c>
      <c r="P212" s="248"/>
      <c r="Q212" s="248">
        <f>SUM(Q213:Q217)</f>
        <v>0</v>
      </c>
      <c r="R212" s="248"/>
      <c r="S212" s="248"/>
      <c r="T212" s="249"/>
      <c r="U212" s="243"/>
      <c r="V212" s="243">
        <f>SUM(V213:V217)</f>
        <v>0.71</v>
      </c>
      <c r="W212" s="243"/>
      <c r="X212" s="243"/>
      <c r="AG212" t="s">
        <v>135</v>
      </c>
    </row>
    <row r="213" spans="1:60" ht="22.5" outlineLevel="1" x14ac:dyDescent="0.2">
      <c r="A213" s="250">
        <v>27</v>
      </c>
      <c r="B213" s="251" t="s">
        <v>265</v>
      </c>
      <c r="C213" s="269" t="s">
        <v>266</v>
      </c>
      <c r="D213" s="252" t="s">
        <v>267</v>
      </c>
      <c r="E213" s="253">
        <v>1</v>
      </c>
      <c r="F213" s="254"/>
      <c r="G213" s="255">
        <f>ROUND(E213*F213,2)</f>
        <v>0</v>
      </c>
      <c r="H213" s="254"/>
      <c r="I213" s="255">
        <f>ROUND(E213*H213,2)</f>
        <v>0</v>
      </c>
      <c r="J213" s="254"/>
      <c r="K213" s="255">
        <f>ROUND(E213*J213,2)</f>
        <v>0</v>
      </c>
      <c r="L213" s="255">
        <v>15</v>
      </c>
      <c r="M213" s="255">
        <f>G213*(1+L213/100)</f>
        <v>0</v>
      </c>
      <c r="N213" s="255">
        <v>6.7499999999999999E-3</v>
      </c>
      <c r="O213" s="255">
        <f>ROUND(E213*N213,2)</f>
        <v>0.01</v>
      </c>
      <c r="P213" s="255">
        <v>0</v>
      </c>
      <c r="Q213" s="255">
        <f>ROUND(E213*P213,2)</f>
        <v>0</v>
      </c>
      <c r="R213" s="255"/>
      <c r="S213" s="255" t="s">
        <v>268</v>
      </c>
      <c r="T213" s="256" t="s">
        <v>269</v>
      </c>
      <c r="U213" s="233">
        <v>0.70899999999999996</v>
      </c>
      <c r="V213" s="233">
        <f>ROUND(E213*U213,2)</f>
        <v>0.71</v>
      </c>
      <c r="W213" s="233"/>
      <c r="X213" s="233" t="s">
        <v>140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154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2.5" outlineLevel="1" x14ac:dyDescent="0.2">
      <c r="A214" s="231"/>
      <c r="B214" s="232"/>
      <c r="C214" s="270" t="s">
        <v>270</v>
      </c>
      <c r="D214" s="258"/>
      <c r="E214" s="258"/>
      <c r="F214" s="258"/>
      <c r="G214" s="258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143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57" t="str">
        <f>C214</f>
        <v>Kompletní dodávka a montáž včetně uvedení do provozu, prostupů, zaškolení, seřízení, zkoušek dle příslušných ČSN a dalších pomocných prací a zednických přípomocí</v>
      </c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1" t="s">
        <v>144</v>
      </c>
      <c r="D215" s="237"/>
      <c r="E215" s="238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145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271</v>
      </c>
      <c r="D216" s="237"/>
      <c r="E216" s="238">
        <v>1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145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2" t="s">
        <v>151</v>
      </c>
      <c r="D217" s="239"/>
      <c r="E217" s="240">
        <v>1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145</v>
      </c>
      <c r="AH217" s="214">
        <v>1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x14ac:dyDescent="0.2">
      <c r="A218" s="244" t="s">
        <v>134</v>
      </c>
      <c r="B218" s="245" t="s">
        <v>78</v>
      </c>
      <c r="C218" s="268" t="s">
        <v>79</v>
      </c>
      <c r="D218" s="246"/>
      <c r="E218" s="247"/>
      <c r="F218" s="248"/>
      <c r="G218" s="248">
        <f>SUMIF(AG219:AG223,"&lt;&gt;NOR",G219:G223)</f>
        <v>0</v>
      </c>
      <c r="H218" s="248"/>
      <c r="I218" s="248">
        <f>SUM(I219:I223)</f>
        <v>0</v>
      </c>
      <c r="J218" s="248"/>
      <c r="K218" s="248">
        <f>SUM(K219:K223)</f>
        <v>0</v>
      </c>
      <c r="L218" s="248"/>
      <c r="M218" s="248">
        <f>SUM(M219:M223)</f>
        <v>0</v>
      </c>
      <c r="N218" s="248"/>
      <c r="O218" s="248">
        <f>SUM(O219:O223)</f>
        <v>0</v>
      </c>
      <c r="P218" s="248"/>
      <c r="Q218" s="248">
        <f>SUM(Q219:Q223)</f>
        <v>0</v>
      </c>
      <c r="R218" s="248"/>
      <c r="S218" s="248"/>
      <c r="T218" s="249"/>
      <c r="U218" s="243"/>
      <c r="V218" s="243">
        <f>SUM(V219:V223)</f>
        <v>0.59</v>
      </c>
      <c r="W218" s="243"/>
      <c r="X218" s="243"/>
      <c r="AG218" t="s">
        <v>135</v>
      </c>
    </row>
    <row r="219" spans="1:60" ht="22.5" outlineLevel="1" x14ac:dyDescent="0.2">
      <c r="A219" s="250">
        <v>28</v>
      </c>
      <c r="B219" s="251" t="s">
        <v>272</v>
      </c>
      <c r="C219" s="269" t="s">
        <v>266</v>
      </c>
      <c r="D219" s="252" t="s">
        <v>267</v>
      </c>
      <c r="E219" s="253">
        <v>1</v>
      </c>
      <c r="F219" s="254"/>
      <c r="G219" s="255">
        <f>ROUND(E219*F219,2)</f>
        <v>0</v>
      </c>
      <c r="H219" s="254"/>
      <c r="I219" s="255">
        <f>ROUND(E219*H219,2)</f>
        <v>0</v>
      </c>
      <c r="J219" s="254"/>
      <c r="K219" s="255">
        <f>ROUND(E219*J219,2)</f>
        <v>0</v>
      </c>
      <c r="L219" s="255">
        <v>15</v>
      </c>
      <c r="M219" s="255">
        <f>G219*(1+L219/100)</f>
        <v>0</v>
      </c>
      <c r="N219" s="255">
        <v>8.0000000000000004E-4</v>
      </c>
      <c r="O219" s="255">
        <f>ROUND(E219*N219,2)</f>
        <v>0</v>
      </c>
      <c r="P219" s="255">
        <v>0</v>
      </c>
      <c r="Q219" s="255">
        <f>ROUND(E219*P219,2)</f>
        <v>0</v>
      </c>
      <c r="R219" s="255"/>
      <c r="S219" s="255" t="s">
        <v>268</v>
      </c>
      <c r="T219" s="256" t="s">
        <v>269</v>
      </c>
      <c r="U219" s="233">
        <v>0.59399999999999997</v>
      </c>
      <c r="V219" s="233">
        <f>ROUND(E219*U219,2)</f>
        <v>0.59</v>
      </c>
      <c r="W219" s="233"/>
      <c r="X219" s="233" t="s">
        <v>140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154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2.5" outlineLevel="1" x14ac:dyDescent="0.2">
      <c r="A220" s="231"/>
      <c r="B220" s="232"/>
      <c r="C220" s="270" t="s">
        <v>270</v>
      </c>
      <c r="D220" s="258"/>
      <c r="E220" s="258"/>
      <c r="F220" s="258"/>
      <c r="G220" s="258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143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57" t="str">
        <f>C220</f>
        <v>Kompletní dodávka a montáž včetně uvedení do provozu, prostupů, zaškolení, seřízení, zkoušek dle příslušných ČSN a dalších pomocných prací a zednických přípomocí</v>
      </c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1" t="s">
        <v>144</v>
      </c>
      <c r="D221" s="237"/>
      <c r="E221" s="238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1" t="s">
        <v>271</v>
      </c>
      <c r="D222" s="237"/>
      <c r="E222" s="238">
        <v>1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145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2" t="s">
        <v>151</v>
      </c>
      <c r="D223" s="239"/>
      <c r="E223" s="240">
        <v>1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145</v>
      </c>
      <c r="AH223" s="214">
        <v>1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x14ac:dyDescent="0.2">
      <c r="A224" s="244" t="s">
        <v>134</v>
      </c>
      <c r="B224" s="245" t="s">
        <v>80</v>
      </c>
      <c r="C224" s="268" t="s">
        <v>81</v>
      </c>
      <c r="D224" s="246"/>
      <c r="E224" s="247"/>
      <c r="F224" s="248"/>
      <c r="G224" s="248">
        <f>SUMIF(AG225:AG229,"&lt;&gt;NOR",G225:G229)</f>
        <v>0</v>
      </c>
      <c r="H224" s="248"/>
      <c r="I224" s="248">
        <f>SUM(I225:I229)</f>
        <v>0</v>
      </c>
      <c r="J224" s="248"/>
      <c r="K224" s="248">
        <f>SUM(K225:K229)</f>
        <v>0</v>
      </c>
      <c r="L224" s="248"/>
      <c r="M224" s="248">
        <f>SUM(M225:M229)</f>
        <v>0</v>
      </c>
      <c r="N224" s="248"/>
      <c r="O224" s="248">
        <f>SUM(O225:O229)</f>
        <v>0.01</v>
      </c>
      <c r="P224" s="248"/>
      <c r="Q224" s="248">
        <f>SUM(Q225:Q229)</f>
        <v>0</v>
      </c>
      <c r="R224" s="248"/>
      <c r="S224" s="248"/>
      <c r="T224" s="249"/>
      <c r="U224" s="243"/>
      <c r="V224" s="243">
        <f>SUM(V225:V229)</f>
        <v>1.76</v>
      </c>
      <c r="W224" s="243"/>
      <c r="X224" s="243"/>
      <c r="AG224" t="s">
        <v>135</v>
      </c>
    </row>
    <row r="225" spans="1:60" outlineLevel="1" x14ac:dyDescent="0.2">
      <c r="A225" s="250">
        <v>29</v>
      </c>
      <c r="B225" s="251" t="s">
        <v>273</v>
      </c>
      <c r="C225" s="269" t="s">
        <v>274</v>
      </c>
      <c r="D225" s="252" t="s">
        <v>267</v>
      </c>
      <c r="E225" s="253">
        <v>1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15</v>
      </c>
      <c r="M225" s="255">
        <f>G225*(1+L225/100)</f>
        <v>0</v>
      </c>
      <c r="N225" s="255">
        <v>6.3699999999999998E-3</v>
      </c>
      <c r="O225" s="255">
        <f>ROUND(E225*N225,2)</f>
        <v>0.01</v>
      </c>
      <c r="P225" s="255">
        <v>0</v>
      </c>
      <c r="Q225" s="255">
        <f>ROUND(E225*P225,2)</f>
        <v>0</v>
      </c>
      <c r="R225" s="255"/>
      <c r="S225" s="255" t="s">
        <v>268</v>
      </c>
      <c r="T225" s="256" t="s">
        <v>269</v>
      </c>
      <c r="U225" s="233">
        <v>1.756</v>
      </c>
      <c r="V225" s="233">
        <f>ROUND(E225*U225,2)</f>
        <v>1.76</v>
      </c>
      <c r="W225" s="233"/>
      <c r="X225" s="233" t="s">
        <v>140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154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2.5" outlineLevel="1" x14ac:dyDescent="0.2">
      <c r="A226" s="231"/>
      <c r="B226" s="232"/>
      <c r="C226" s="270" t="s">
        <v>270</v>
      </c>
      <c r="D226" s="258"/>
      <c r="E226" s="258"/>
      <c r="F226" s="258"/>
      <c r="G226" s="258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143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57" t="str">
        <f>C226</f>
        <v>Kompletní dodávka a montáž včetně uvedení do provozu, prostupů, zaškolení, seřízení, zkoušek dle příslušných ČSN a dalších pomocných prací a zednických přípomocí</v>
      </c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1" t="s">
        <v>144</v>
      </c>
      <c r="D227" s="237"/>
      <c r="E227" s="238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145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1" t="s">
        <v>271</v>
      </c>
      <c r="D228" s="237"/>
      <c r="E228" s="238">
        <v>1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145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2" t="s">
        <v>151</v>
      </c>
      <c r="D229" s="239"/>
      <c r="E229" s="240">
        <v>1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145</v>
      </c>
      <c r="AH229" s="214">
        <v>1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x14ac:dyDescent="0.2">
      <c r="A230" s="244" t="s">
        <v>134</v>
      </c>
      <c r="B230" s="245" t="s">
        <v>82</v>
      </c>
      <c r="C230" s="268" t="s">
        <v>83</v>
      </c>
      <c r="D230" s="246"/>
      <c r="E230" s="247"/>
      <c r="F230" s="248"/>
      <c r="G230" s="248">
        <f>SUMIF(AG231:AG277,"&lt;&gt;NOR",G231:G277)</f>
        <v>0</v>
      </c>
      <c r="H230" s="248"/>
      <c r="I230" s="248">
        <f>SUM(I231:I277)</f>
        <v>0</v>
      </c>
      <c r="J230" s="248"/>
      <c r="K230" s="248">
        <f>SUM(K231:K277)</f>
        <v>0</v>
      </c>
      <c r="L230" s="248"/>
      <c r="M230" s="248">
        <f>SUM(M231:M277)</f>
        <v>0</v>
      </c>
      <c r="N230" s="248"/>
      <c r="O230" s="248">
        <f>SUM(O231:O277)</f>
        <v>0.05</v>
      </c>
      <c r="P230" s="248"/>
      <c r="Q230" s="248">
        <f>SUM(Q231:Q277)</f>
        <v>0.13</v>
      </c>
      <c r="R230" s="248"/>
      <c r="S230" s="248"/>
      <c r="T230" s="249"/>
      <c r="U230" s="243"/>
      <c r="V230" s="243">
        <f>SUM(V231:V277)</f>
        <v>5.5299999999999994</v>
      </c>
      <c r="W230" s="243"/>
      <c r="X230" s="243"/>
      <c r="AG230" t="s">
        <v>135</v>
      </c>
    </row>
    <row r="231" spans="1:60" outlineLevel="1" x14ac:dyDescent="0.2">
      <c r="A231" s="250">
        <v>30</v>
      </c>
      <c r="B231" s="251" t="s">
        <v>275</v>
      </c>
      <c r="C231" s="269" t="s">
        <v>276</v>
      </c>
      <c r="D231" s="252" t="s">
        <v>267</v>
      </c>
      <c r="E231" s="253">
        <v>1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0</v>
      </c>
      <c r="O231" s="255">
        <f>ROUND(E231*N231,2)</f>
        <v>0</v>
      </c>
      <c r="P231" s="255">
        <v>1.9460000000000002E-2</v>
      </c>
      <c r="Q231" s="255">
        <f>ROUND(E231*P231,2)</f>
        <v>0.02</v>
      </c>
      <c r="R231" s="255"/>
      <c r="S231" s="255" t="s">
        <v>139</v>
      </c>
      <c r="T231" s="256" t="s">
        <v>139</v>
      </c>
      <c r="U231" s="233">
        <v>0.38200000000000001</v>
      </c>
      <c r="V231" s="233">
        <f>ROUND(E231*U231,2)</f>
        <v>0.38</v>
      </c>
      <c r="W231" s="233"/>
      <c r="X231" s="233" t="s">
        <v>140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154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1" t="s">
        <v>144</v>
      </c>
      <c r="D232" s="237"/>
      <c r="E232" s="238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145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277</v>
      </c>
      <c r="D233" s="237"/>
      <c r="E233" s="238">
        <v>1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145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2" t="s">
        <v>151</v>
      </c>
      <c r="D234" s="239"/>
      <c r="E234" s="240">
        <v>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145</v>
      </c>
      <c r="AH234" s="214">
        <v>1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50">
        <v>31</v>
      </c>
      <c r="B235" s="251" t="s">
        <v>278</v>
      </c>
      <c r="C235" s="269" t="s">
        <v>279</v>
      </c>
      <c r="D235" s="252" t="s">
        <v>267</v>
      </c>
      <c r="E235" s="253">
        <v>1</v>
      </c>
      <c r="F235" s="254"/>
      <c r="G235" s="255">
        <f>ROUND(E235*F235,2)</f>
        <v>0</v>
      </c>
      <c r="H235" s="254"/>
      <c r="I235" s="255">
        <f>ROUND(E235*H235,2)</f>
        <v>0</v>
      </c>
      <c r="J235" s="254"/>
      <c r="K235" s="255">
        <f>ROUND(E235*J235,2)</f>
        <v>0</v>
      </c>
      <c r="L235" s="255">
        <v>15</v>
      </c>
      <c r="M235" s="255">
        <f>G235*(1+L235/100)</f>
        <v>0</v>
      </c>
      <c r="N235" s="255">
        <v>1.41E-3</v>
      </c>
      <c r="O235" s="255">
        <f>ROUND(E235*N235,2)</f>
        <v>0</v>
      </c>
      <c r="P235" s="255">
        <v>0</v>
      </c>
      <c r="Q235" s="255">
        <f>ROUND(E235*P235,2)</f>
        <v>0</v>
      </c>
      <c r="R235" s="255"/>
      <c r="S235" s="255" t="s">
        <v>139</v>
      </c>
      <c r="T235" s="256" t="s">
        <v>139</v>
      </c>
      <c r="U235" s="233">
        <v>1.575</v>
      </c>
      <c r="V235" s="233">
        <f>ROUND(E235*U235,2)</f>
        <v>1.58</v>
      </c>
      <c r="W235" s="233"/>
      <c r="X235" s="233" t="s">
        <v>140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154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0" t="s">
        <v>280</v>
      </c>
      <c r="D236" s="258"/>
      <c r="E236" s="258"/>
      <c r="F236" s="258"/>
      <c r="G236" s="258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143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1" t="s">
        <v>144</v>
      </c>
      <c r="D237" s="237"/>
      <c r="E237" s="238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145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277</v>
      </c>
      <c r="D238" s="237"/>
      <c r="E238" s="238">
        <v>1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145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2" t="s">
        <v>151</v>
      </c>
      <c r="D239" s="239"/>
      <c r="E239" s="240">
        <v>1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145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50">
        <v>32</v>
      </c>
      <c r="B240" s="251" t="s">
        <v>281</v>
      </c>
      <c r="C240" s="269" t="s">
        <v>282</v>
      </c>
      <c r="D240" s="252" t="s">
        <v>185</v>
      </c>
      <c r="E240" s="253">
        <v>1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15</v>
      </c>
      <c r="M240" s="255">
        <f>G240*(1+L240/100)</f>
        <v>0</v>
      </c>
      <c r="N240" s="255">
        <v>0.02</v>
      </c>
      <c r="O240" s="255">
        <f>ROUND(E240*N240,2)</f>
        <v>0.02</v>
      </c>
      <c r="P240" s="255">
        <v>0</v>
      </c>
      <c r="Q240" s="255">
        <f>ROUND(E240*P240,2)</f>
        <v>0</v>
      </c>
      <c r="R240" s="255" t="s">
        <v>283</v>
      </c>
      <c r="S240" s="255" t="s">
        <v>139</v>
      </c>
      <c r="T240" s="256" t="s">
        <v>139</v>
      </c>
      <c r="U240" s="233">
        <v>0</v>
      </c>
      <c r="V240" s="233">
        <f>ROUND(E240*U240,2)</f>
        <v>0</v>
      </c>
      <c r="W240" s="233"/>
      <c r="X240" s="233" t="s">
        <v>284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285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1" t="s">
        <v>144</v>
      </c>
      <c r="D241" s="237"/>
      <c r="E241" s="238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277</v>
      </c>
      <c r="D242" s="237"/>
      <c r="E242" s="238">
        <v>1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145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2" t="s">
        <v>151</v>
      </c>
      <c r="D243" s="239"/>
      <c r="E243" s="240">
        <v>1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145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50">
        <v>33</v>
      </c>
      <c r="B244" s="251" t="s">
        <v>286</v>
      </c>
      <c r="C244" s="269" t="s">
        <v>287</v>
      </c>
      <c r="D244" s="252" t="s">
        <v>267</v>
      </c>
      <c r="E244" s="253">
        <v>2</v>
      </c>
      <c r="F244" s="254"/>
      <c r="G244" s="255">
        <f>ROUND(E244*F244,2)</f>
        <v>0</v>
      </c>
      <c r="H244" s="254"/>
      <c r="I244" s="255">
        <f>ROUND(E244*H244,2)</f>
        <v>0</v>
      </c>
      <c r="J244" s="254"/>
      <c r="K244" s="255">
        <f>ROUND(E244*J244,2)</f>
        <v>0</v>
      </c>
      <c r="L244" s="255">
        <v>15</v>
      </c>
      <c r="M244" s="255">
        <f>G244*(1+L244/100)</f>
        <v>0</v>
      </c>
      <c r="N244" s="255">
        <v>0</v>
      </c>
      <c r="O244" s="255">
        <f>ROUND(E244*N244,2)</f>
        <v>0</v>
      </c>
      <c r="P244" s="255">
        <v>1.56E-3</v>
      </c>
      <c r="Q244" s="255">
        <f>ROUND(E244*P244,2)</f>
        <v>0</v>
      </c>
      <c r="R244" s="255"/>
      <c r="S244" s="255" t="s">
        <v>139</v>
      </c>
      <c r="T244" s="256" t="s">
        <v>139</v>
      </c>
      <c r="U244" s="233">
        <v>0.217</v>
      </c>
      <c r="V244" s="233">
        <f>ROUND(E244*U244,2)</f>
        <v>0.43</v>
      </c>
      <c r="W244" s="233"/>
      <c r="X244" s="233" t="s">
        <v>140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154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1" t="s">
        <v>288</v>
      </c>
      <c r="D245" s="237"/>
      <c r="E245" s="238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145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1" t="s">
        <v>289</v>
      </c>
      <c r="D246" s="237"/>
      <c r="E246" s="238">
        <v>1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277</v>
      </c>
      <c r="D247" s="237"/>
      <c r="E247" s="238">
        <v>1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2" t="s">
        <v>151</v>
      </c>
      <c r="D248" s="239"/>
      <c r="E248" s="240">
        <v>2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145</v>
      </c>
      <c r="AH248" s="214">
        <v>1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50">
        <v>34</v>
      </c>
      <c r="B249" s="251" t="s">
        <v>290</v>
      </c>
      <c r="C249" s="269" t="s">
        <v>291</v>
      </c>
      <c r="D249" s="252" t="s">
        <v>185</v>
      </c>
      <c r="E249" s="253">
        <v>1</v>
      </c>
      <c r="F249" s="254"/>
      <c r="G249" s="255">
        <f>ROUND(E249*F249,2)</f>
        <v>0</v>
      </c>
      <c r="H249" s="254"/>
      <c r="I249" s="255">
        <f>ROUND(E249*H249,2)</f>
        <v>0</v>
      </c>
      <c r="J249" s="254"/>
      <c r="K249" s="255">
        <f>ROUND(E249*J249,2)</f>
        <v>0</v>
      </c>
      <c r="L249" s="255">
        <v>15</v>
      </c>
      <c r="M249" s="255">
        <f>G249*(1+L249/100)</f>
        <v>0</v>
      </c>
      <c r="N249" s="255">
        <v>1.2E-4</v>
      </c>
      <c r="O249" s="255">
        <f>ROUND(E249*N249,2)</f>
        <v>0</v>
      </c>
      <c r="P249" s="255">
        <v>0</v>
      </c>
      <c r="Q249" s="255">
        <f>ROUND(E249*P249,2)</f>
        <v>0</v>
      </c>
      <c r="R249" s="255"/>
      <c r="S249" s="255" t="s">
        <v>139</v>
      </c>
      <c r="T249" s="256" t="s">
        <v>139</v>
      </c>
      <c r="U249" s="233">
        <v>0.47599999999999998</v>
      </c>
      <c r="V249" s="233">
        <f>ROUND(E249*U249,2)</f>
        <v>0.48</v>
      </c>
      <c r="W249" s="233"/>
      <c r="X249" s="233" t="s">
        <v>140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154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1" t="s">
        <v>288</v>
      </c>
      <c r="D250" s="237"/>
      <c r="E250" s="238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145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277</v>
      </c>
      <c r="D251" s="237"/>
      <c r="E251" s="238">
        <v>1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145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2" t="s">
        <v>151</v>
      </c>
      <c r="D252" s="239"/>
      <c r="E252" s="240">
        <v>1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145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50">
        <v>35</v>
      </c>
      <c r="B253" s="251" t="s">
        <v>292</v>
      </c>
      <c r="C253" s="269" t="s">
        <v>293</v>
      </c>
      <c r="D253" s="252" t="s">
        <v>185</v>
      </c>
      <c r="E253" s="253">
        <v>1</v>
      </c>
      <c r="F253" s="254"/>
      <c r="G253" s="255">
        <f>ROUND(E253*F253,2)</f>
        <v>0</v>
      </c>
      <c r="H253" s="254"/>
      <c r="I253" s="255">
        <f>ROUND(E253*H253,2)</f>
        <v>0</v>
      </c>
      <c r="J253" s="254"/>
      <c r="K253" s="255">
        <f>ROUND(E253*J253,2)</f>
        <v>0</v>
      </c>
      <c r="L253" s="255">
        <v>15</v>
      </c>
      <c r="M253" s="255">
        <f>G253*(1+L253/100)</f>
        <v>0</v>
      </c>
      <c r="N253" s="255">
        <v>1.9E-3</v>
      </c>
      <c r="O253" s="255">
        <f>ROUND(E253*N253,2)</f>
        <v>0</v>
      </c>
      <c r="P253" s="255">
        <v>0</v>
      </c>
      <c r="Q253" s="255">
        <f>ROUND(E253*P253,2)</f>
        <v>0</v>
      </c>
      <c r="R253" s="255" t="s">
        <v>283</v>
      </c>
      <c r="S253" s="255" t="s">
        <v>139</v>
      </c>
      <c r="T253" s="256" t="s">
        <v>139</v>
      </c>
      <c r="U253" s="233">
        <v>0</v>
      </c>
      <c r="V253" s="233">
        <f>ROUND(E253*U253,2)</f>
        <v>0</v>
      </c>
      <c r="W253" s="233"/>
      <c r="X253" s="233" t="s">
        <v>284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285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1" t="s">
        <v>288</v>
      </c>
      <c r="D254" s="237"/>
      <c r="E254" s="238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277</v>
      </c>
      <c r="D255" s="237"/>
      <c r="E255" s="238">
        <v>1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145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2" t="s">
        <v>151</v>
      </c>
      <c r="D256" s="239"/>
      <c r="E256" s="240">
        <v>1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145</v>
      </c>
      <c r="AH256" s="214">
        <v>1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50">
        <v>36</v>
      </c>
      <c r="B257" s="251" t="s">
        <v>294</v>
      </c>
      <c r="C257" s="269" t="s">
        <v>295</v>
      </c>
      <c r="D257" s="252" t="s">
        <v>267</v>
      </c>
      <c r="E257" s="253">
        <v>1</v>
      </c>
      <c r="F257" s="254"/>
      <c r="G257" s="255">
        <f>ROUND(E257*F257,2)</f>
        <v>0</v>
      </c>
      <c r="H257" s="254"/>
      <c r="I257" s="255">
        <f>ROUND(E257*H257,2)</f>
        <v>0</v>
      </c>
      <c r="J257" s="254"/>
      <c r="K257" s="255">
        <f>ROUND(E257*J257,2)</f>
        <v>0</v>
      </c>
      <c r="L257" s="255">
        <v>15</v>
      </c>
      <c r="M257" s="255">
        <f>G257*(1+L257/100)</f>
        <v>0</v>
      </c>
      <c r="N257" s="255">
        <v>0</v>
      </c>
      <c r="O257" s="255">
        <f>ROUND(E257*N257,2)</f>
        <v>0</v>
      </c>
      <c r="P257" s="255">
        <v>3.4200000000000001E-2</v>
      </c>
      <c r="Q257" s="255">
        <f>ROUND(E257*P257,2)</f>
        <v>0.03</v>
      </c>
      <c r="R257" s="255"/>
      <c r="S257" s="255" t="s">
        <v>139</v>
      </c>
      <c r="T257" s="256" t="s">
        <v>139</v>
      </c>
      <c r="U257" s="233">
        <v>0.46500000000000002</v>
      </c>
      <c r="V257" s="233">
        <f>ROUND(E257*U257,2)</f>
        <v>0.47</v>
      </c>
      <c r="W257" s="233"/>
      <c r="X257" s="233" t="s">
        <v>140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154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144</v>
      </c>
      <c r="D258" s="237"/>
      <c r="E258" s="238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145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296</v>
      </c>
      <c r="D259" s="237"/>
      <c r="E259" s="238">
        <v>1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145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2" t="s">
        <v>151</v>
      </c>
      <c r="D260" s="239"/>
      <c r="E260" s="240">
        <v>1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145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50">
        <v>37</v>
      </c>
      <c r="B261" s="251" t="s">
        <v>297</v>
      </c>
      <c r="C261" s="269" t="s">
        <v>298</v>
      </c>
      <c r="D261" s="252" t="s">
        <v>267</v>
      </c>
      <c r="E261" s="253">
        <v>1</v>
      </c>
      <c r="F261" s="254"/>
      <c r="G261" s="255">
        <f>ROUND(E261*F261,2)</f>
        <v>0</v>
      </c>
      <c r="H261" s="254"/>
      <c r="I261" s="255">
        <f>ROUND(E261*H261,2)</f>
        <v>0</v>
      </c>
      <c r="J261" s="254"/>
      <c r="K261" s="255">
        <f>ROUND(E261*J261,2)</f>
        <v>0</v>
      </c>
      <c r="L261" s="255">
        <v>15</v>
      </c>
      <c r="M261" s="255">
        <f>G261*(1+L261/100)</f>
        <v>0</v>
      </c>
      <c r="N261" s="255">
        <v>1.8600000000000001E-3</v>
      </c>
      <c r="O261" s="255">
        <f>ROUND(E261*N261,2)</f>
        <v>0</v>
      </c>
      <c r="P261" s="255">
        <v>0</v>
      </c>
      <c r="Q261" s="255">
        <f>ROUND(E261*P261,2)</f>
        <v>0</v>
      </c>
      <c r="R261" s="255"/>
      <c r="S261" s="255" t="s">
        <v>139</v>
      </c>
      <c r="T261" s="256" t="s">
        <v>139</v>
      </c>
      <c r="U261" s="233">
        <v>1.3340000000000001</v>
      </c>
      <c r="V261" s="233">
        <f>ROUND(E261*U261,2)</f>
        <v>1.33</v>
      </c>
      <c r="W261" s="233"/>
      <c r="X261" s="233" t="s">
        <v>140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154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144</v>
      </c>
      <c r="D262" s="237"/>
      <c r="E262" s="238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145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296</v>
      </c>
      <c r="D263" s="237"/>
      <c r="E263" s="238">
        <v>1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145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2" t="s">
        <v>151</v>
      </c>
      <c r="D264" s="239"/>
      <c r="E264" s="240">
        <v>1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145</v>
      </c>
      <c r="AH264" s="214">
        <v>1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50">
        <v>38</v>
      </c>
      <c r="B265" s="251" t="s">
        <v>299</v>
      </c>
      <c r="C265" s="269" t="s">
        <v>300</v>
      </c>
      <c r="D265" s="252" t="s">
        <v>185</v>
      </c>
      <c r="E265" s="253">
        <v>1</v>
      </c>
      <c r="F265" s="254"/>
      <c r="G265" s="255">
        <f>ROUND(E265*F265,2)</f>
        <v>0</v>
      </c>
      <c r="H265" s="254"/>
      <c r="I265" s="255">
        <f>ROUND(E265*H265,2)</f>
        <v>0</v>
      </c>
      <c r="J265" s="254"/>
      <c r="K265" s="255">
        <f>ROUND(E265*J265,2)</f>
        <v>0</v>
      </c>
      <c r="L265" s="255">
        <v>15</v>
      </c>
      <c r="M265" s="255">
        <f>G265*(1+L265/100)</f>
        <v>0</v>
      </c>
      <c r="N265" s="255">
        <v>2.5499999999999998E-2</v>
      </c>
      <c r="O265" s="255">
        <f>ROUND(E265*N265,2)</f>
        <v>0.03</v>
      </c>
      <c r="P265" s="255">
        <v>0</v>
      </c>
      <c r="Q265" s="255">
        <f>ROUND(E265*P265,2)</f>
        <v>0</v>
      </c>
      <c r="R265" s="255" t="s">
        <v>283</v>
      </c>
      <c r="S265" s="255" t="s">
        <v>139</v>
      </c>
      <c r="T265" s="256" t="s">
        <v>139</v>
      </c>
      <c r="U265" s="233">
        <v>0</v>
      </c>
      <c r="V265" s="233">
        <f>ROUND(E265*U265,2)</f>
        <v>0</v>
      </c>
      <c r="W265" s="233"/>
      <c r="X265" s="233" t="s">
        <v>284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285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1" t="s">
        <v>144</v>
      </c>
      <c r="D266" s="237"/>
      <c r="E266" s="238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145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296</v>
      </c>
      <c r="D267" s="237"/>
      <c r="E267" s="238">
        <v>1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145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2" t="s">
        <v>151</v>
      </c>
      <c r="D268" s="239"/>
      <c r="E268" s="240">
        <v>1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145</v>
      </c>
      <c r="AH268" s="214">
        <v>1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50">
        <v>39</v>
      </c>
      <c r="B269" s="251" t="s">
        <v>301</v>
      </c>
      <c r="C269" s="269" t="s">
        <v>302</v>
      </c>
      <c r="D269" s="252" t="s">
        <v>267</v>
      </c>
      <c r="E269" s="253">
        <v>1</v>
      </c>
      <c r="F269" s="254"/>
      <c r="G269" s="255">
        <f>ROUND(E269*F269,2)</f>
        <v>0</v>
      </c>
      <c r="H269" s="254"/>
      <c r="I269" s="255">
        <f>ROUND(E269*H269,2)</f>
        <v>0</v>
      </c>
      <c r="J269" s="254"/>
      <c r="K269" s="255">
        <f>ROUND(E269*J269,2)</f>
        <v>0</v>
      </c>
      <c r="L269" s="255">
        <v>15</v>
      </c>
      <c r="M269" s="255">
        <f>G269*(1+L269/100)</f>
        <v>0</v>
      </c>
      <c r="N269" s="255">
        <v>0</v>
      </c>
      <c r="O269" s="255">
        <f>ROUND(E269*N269,2)</f>
        <v>0</v>
      </c>
      <c r="P269" s="255">
        <v>9.1999999999999998E-3</v>
      </c>
      <c r="Q269" s="255">
        <f>ROUND(E269*P269,2)</f>
        <v>0.01</v>
      </c>
      <c r="R269" s="255"/>
      <c r="S269" s="255" t="s">
        <v>139</v>
      </c>
      <c r="T269" s="256" t="s">
        <v>139</v>
      </c>
      <c r="U269" s="233">
        <v>0.46500000000000002</v>
      </c>
      <c r="V269" s="233">
        <f>ROUND(E269*U269,2)</f>
        <v>0.47</v>
      </c>
      <c r="W269" s="233"/>
      <c r="X269" s="233" t="s">
        <v>140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154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288</v>
      </c>
      <c r="D270" s="237"/>
      <c r="E270" s="238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145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289</v>
      </c>
      <c r="D271" s="237"/>
      <c r="E271" s="238">
        <v>1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145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2" t="s">
        <v>151</v>
      </c>
      <c r="D272" s="239"/>
      <c r="E272" s="240">
        <v>1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>
        <v>1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50">
        <v>40</v>
      </c>
      <c r="B273" s="251" t="s">
        <v>303</v>
      </c>
      <c r="C273" s="269" t="s">
        <v>304</v>
      </c>
      <c r="D273" s="252" t="s">
        <v>267</v>
      </c>
      <c r="E273" s="253">
        <v>1</v>
      </c>
      <c r="F273" s="254"/>
      <c r="G273" s="255">
        <f>ROUND(E273*F273,2)</f>
        <v>0</v>
      </c>
      <c r="H273" s="254"/>
      <c r="I273" s="255">
        <f>ROUND(E273*H273,2)</f>
        <v>0</v>
      </c>
      <c r="J273" s="254"/>
      <c r="K273" s="255">
        <f>ROUND(E273*J273,2)</f>
        <v>0</v>
      </c>
      <c r="L273" s="255">
        <v>15</v>
      </c>
      <c r="M273" s="255">
        <f>G273*(1+L273/100)</f>
        <v>0</v>
      </c>
      <c r="N273" s="255">
        <v>0</v>
      </c>
      <c r="O273" s="255">
        <f>ROUND(E273*N273,2)</f>
        <v>0</v>
      </c>
      <c r="P273" s="255">
        <v>6.7000000000000004E-2</v>
      </c>
      <c r="Q273" s="255">
        <f>ROUND(E273*P273,2)</f>
        <v>7.0000000000000007E-2</v>
      </c>
      <c r="R273" s="255"/>
      <c r="S273" s="255" t="s">
        <v>139</v>
      </c>
      <c r="T273" s="256" t="s">
        <v>139</v>
      </c>
      <c r="U273" s="233">
        <v>0.31</v>
      </c>
      <c r="V273" s="233">
        <f>ROUND(E273*U273,2)</f>
        <v>0.31</v>
      </c>
      <c r="W273" s="233"/>
      <c r="X273" s="233" t="s">
        <v>140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154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1" t="s">
        <v>288</v>
      </c>
      <c r="D274" s="237"/>
      <c r="E274" s="238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145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289</v>
      </c>
      <c r="D275" s="237"/>
      <c r="E275" s="238">
        <v>1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145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2" t="s">
        <v>151</v>
      </c>
      <c r="D276" s="239"/>
      <c r="E276" s="240">
        <v>1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145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ht="22.5" outlineLevel="1" x14ac:dyDescent="0.2">
      <c r="A277" s="260">
        <v>41</v>
      </c>
      <c r="B277" s="261" t="s">
        <v>305</v>
      </c>
      <c r="C277" s="274" t="s">
        <v>306</v>
      </c>
      <c r="D277" s="262" t="s">
        <v>248</v>
      </c>
      <c r="E277" s="263">
        <v>5.0790000000000002E-2</v>
      </c>
      <c r="F277" s="264"/>
      <c r="G277" s="265">
        <f>ROUND(E277*F277,2)</f>
        <v>0</v>
      </c>
      <c r="H277" s="264"/>
      <c r="I277" s="265">
        <f>ROUND(E277*H277,2)</f>
        <v>0</v>
      </c>
      <c r="J277" s="264"/>
      <c r="K277" s="265">
        <f>ROUND(E277*J277,2)</f>
        <v>0</v>
      </c>
      <c r="L277" s="265">
        <v>15</v>
      </c>
      <c r="M277" s="265">
        <f>G277*(1+L277/100)</f>
        <v>0</v>
      </c>
      <c r="N277" s="265">
        <v>0</v>
      </c>
      <c r="O277" s="265">
        <f>ROUND(E277*N277,2)</f>
        <v>0</v>
      </c>
      <c r="P277" s="265">
        <v>0</v>
      </c>
      <c r="Q277" s="265">
        <f>ROUND(E277*P277,2)</f>
        <v>0</v>
      </c>
      <c r="R277" s="265"/>
      <c r="S277" s="265" t="s">
        <v>139</v>
      </c>
      <c r="T277" s="266" t="s">
        <v>139</v>
      </c>
      <c r="U277" s="233">
        <v>1.573</v>
      </c>
      <c r="V277" s="233">
        <f>ROUND(E277*U277,2)</f>
        <v>0.08</v>
      </c>
      <c r="W277" s="233"/>
      <c r="X277" s="233" t="s">
        <v>249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250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x14ac:dyDescent="0.2">
      <c r="A278" s="244" t="s">
        <v>134</v>
      </c>
      <c r="B278" s="245" t="s">
        <v>84</v>
      </c>
      <c r="C278" s="268" t="s">
        <v>85</v>
      </c>
      <c r="D278" s="246"/>
      <c r="E278" s="247"/>
      <c r="F278" s="248"/>
      <c r="G278" s="248">
        <f>SUMIF(AG279:AG285,"&lt;&gt;NOR",G279:G285)</f>
        <v>0</v>
      </c>
      <c r="H278" s="248"/>
      <c r="I278" s="248">
        <f>SUM(I279:I285)</f>
        <v>0</v>
      </c>
      <c r="J278" s="248"/>
      <c r="K278" s="248">
        <f>SUM(K279:K285)</f>
        <v>0</v>
      </c>
      <c r="L278" s="248"/>
      <c r="M278" s="248">
        <f>SUM(M279:M285)</f>
        <v>0</v>
      </c>
      <c r="N278" s="248"/>
      <c r="O278" s="248">
        <f>SUM(O279:O285)</f>
        <v>0</v>
      </c>
      <c r="P278" s="248"/>
      <c r="Q278" s="248">
        <f>SUM(Q279:Q285)</f>
        <v>0</v>
      </c>
      <c r="R278" s="248"/>
      <c r="S278" s="248"/>
      <c r="T278" s="249"/>
      <c r="U278" s="243"/>
      <c r="V278" s="243">
        <f>SUM(V279:V285)</f>
        <v>0.59</v>
      </c>
      <c r="W278" s="243"/>
      <c r="X278" s="243"/>
      <c r="AG278" t="s">
        <v>135</v>
      </c>
    </row>
    <row r="279" spans="1:60" ht="33.75" outlineLevel="1" x14ac:dyDescent="0.2">
      <c r="A279" s="250">
        <v>42</v>
      </c>
      <c r="B279" s="251" t="s">
        <v>307</v>
      </c>
      <c r="C279" s="269" t="s">
        <v>308</v>
      </c>
      <c r="D279" s="252" t="s">
        <v>267</v>
      </c>
      <c r="E279" s="253">
        <v>1</v>
      </c>
      <c r="F279" s="254"/>
      <c r="G279" s="255">
        <f>ROUND(E279*F279,2)</f>
        <v>0</v>
      </c>
      <c r="H279" s="254"/>
      <c r="I279" s="255">
        <f>ROUND(E279*H279,2)</f>
        <v>0</v>
      </c>
      <c r="J279" s="254"/>
      <c r="K279" s="255">
        <f>ROUND(E279*J279,2)</f>
        <v>0</v>
      </c>
      <c r="L279" s="255">
        <v>15</v>
      </c>
      <c r="M279" s="255">
        <f>G279*(1+L279/100)</f>
        <v>0</v>
      </c>
      <c r="N279" s="255">
        <v>8.0000000000000004E-4</v>
      </c>
      <c r="O279" s="255">
        <f>ROUND(E279*N279,2)</f>
        <v>0</v>
      </c>
      <c r="P279" s="255">
        <v>0</v>
      </c>
      <c r="Q279" s="255">
        <f>ROUND(E279*P279,2)</f>
        <v>0</v>
      </c>
      <c r="R279" s="255"/>
      <c r="S279" s="255" t="s">
        <v>268</v>
      </c>
      <c r="T279" s="256" t="s">
        <v>269</v>
      </c>
      <c r="U279" s="233">
        <v>0.59399999999999997</v>
      </c>
      <c r="V279" s="233">
        <f>ROUND(E279*U279,2)</f>
        <v>0.59</v>
      </c>
      <c r="W279" s="233"/>
      <c r="X279" s="233" t="s">
        <v>140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154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 x14ac:dyDescent="0.2">
      <c r="A280" s="231"/>
      <c r="B280" s="232"/>
      <c r="C280" s="270" t="s">
        <v>270</v>
      </c>
      <c r="D280" s="258"/>
      <c r="E280" s="258"/>
      <c r="F280" s="258"/>
      <c r="G280" s="258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143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57" t="str">
        <f>C280</f>
        <v>Kompletní dodávka a montáž včetně uvedení do provozu, prostupů, zaškolení, seřízení, zkoušek dle příslušných ČSN a dalších pomocných prací a zednických přípomocí</v>
      </c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5" t="s">
        <v>309</v>
      </c>
      <c r="D281" s="234"/>
      <c r="E281" s="235"/>
      <c r="F281" s="236"/>
      <c r="G281" s="236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143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3" t="s">
        <v>310</v>
      </c>
      <c r="D282" s="259"/>
      <c r="E282" s="259"/>
      <c r="F282" s="259"/>
      <c r="G282" s="259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143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1" t="s">
        <v>144</v>
      </c>
      <c r="D283" s="237"/>
      <c r="E283" s="238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145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1" t="s">
        <v>271</v>
      </c>
      <c r="D284" s="237"/>
      <c r="E284" s="238">
        <v>1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145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2" t="s">
        <v>151</v>
      </c>
      <c r="D285" s="239"/>
      <c r="E285" s="240">
        <v>1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145</v>
      </c>
      <c r="AH285" s="214">
        <v>1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x14ac:dyDescent="0.2">
      <c r="A286" s="244" t="s">
        <v>134</v>
      </c>
      <c r="B286" s="245" t="s">
        <v>86</v>
      </c>
      <c r="C286" s="268" t="s">
        <v>87</v>
      </c>
      <c r="D286" s="246"/>
      <c r="E286" s="247"/>
      <c r="F286" s="248"/>
      <c r="G286" s="248">
        <f>SUMIF(AG287:AG359,"&lt;&gt;NOR",G287:G359)</f>
        <v>0</v>
      </c>
      <c r="H286" s="248"/>
      <c r="I286" s="248">
        <f>SUM(I287:I359)</f>
        <v>0</v>
      </c>
      <c r="J286" s="248"/>
      <c r="K286" s="248">
        <f>SUM(K287:K359)</f>
        <v>0</v>
      </c>
      <c r="L286" s="248"/>
      <c r="M286" s="248">
        <f>SUM(M287:M359)</f>
        <v>0</v>
      </c>
      <c r="N286" s="248"/>
      <c r="O286" s="248">
        <f>SUM(O287:O359)</f>
        <v>0.16</v>
      </c>
      <c r="P286" s="248"/>
      <c r="Q286" s="248">
        <f>SUM(Q287:Q359)</f>
        <v>0.60000000000000009</v>
      </c>
      <c r="R286" s="248"/>
      <c r="S286" s="248"/>
      <c r="T286" s="249"/>
      <c r="U286" s="243"/>
      <c r="V286" s="243">
        <f>SUM(V287:V359)</f>
        <v>20.62</v>
      </c>
      <c r="W286" s="243"/>
      <c r="X286" s="243"/>
      <c r="AG286" t="s">
        <v>135</v>
      </c>
    </row>
    <row r="287" spans="1:60" outlineLevel="1" x14ac:dyDescent="0.2">
      <c r="A287" s="250">
        <v>43</v>
      </c>
      <c r="B287" s="251" t="s">
        <v>311</v>
      </c>
      <c r="C287" s="269" t="s">
        <v>312</v>
      </c>
      <c r="D287" s="252" t="s">
        <v>185</v>
      </c>
      <c r="E287" s="253">
        <v>7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5">
        <v>0</v>
      </c>
      <c r="O287" s="255">
        <f>ROUND(E287*N287,2)</f>
        <v>0</v>
      </c>
      <c r="P287" s="255">
        <v>1.8E-3</v>
      </c>
      <c r="Q287" s="255">
        <f>ROUND(E287*P287,2)</f>
        <v>0.01</v>
      </c>
      <c r="R287" s="255"/>
      <c r="S287" s="255" t="s">
        <v>139</v>
      </c>
      <c r="T287" s="256" t="s">
        <v>139</v>
      </c>
      <c r="U287" s="233">
        <v>0.11</v>
      </c>
      <c r="V287" s="233">
        <f>ROUND(E287*U287,2)</f>
        <v>0.77</v>
      </c>
      <c r="W287" s="233"/>
      <c r="X287" s="233" t="s">
        <v>140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154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1" t="s">
        <v>144</v>
      </c>
      <c r="D288" s="237"/>
      <c r="E288" s="238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145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244</v>
      </c>
      <c r="D289" s="237"/>
      <c r="E289" s="238">
        <v>3</v>
      </c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145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245</v>
      </c>
      <c r="D290" s="237"/>
      <c r="E290" s="238">
        <v>3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145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313</v>
      </c>
      <c r="D291" s="237"/>
      <c r="E291" s="238">
        <v>1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145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2" t="s">
        <v>151</v>
      </c>
      <c r="D292" s="239"/>
      <c r="E292" s="240">
        <v>7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145</v>
      </c>
      <c r="AH292" s="214">
        <v>1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50">
        <v>44</v>
      </c>
      <c r="B293" s="251" t="s">
        <v>314</v>
      </c>
      <c r="C293" s="269" t="s">
        <v>315</v>
      </c>
      <c r="D293" s="252" t="s">
        <v>185</v>
      </c>
      <c r="E293" s="253">
        <v>1</v>
      </c>
      <c r="F293" s="254"/>
      <c r="G293" s="255">
        <f>ROUND(E293*F293,2)</f>
        <v>0</v>
      </c>
      <c r="H293" s="254"/>
      <c r="I293" s="255">
        <f>ROUND(E293*H293,2)</f>
        <v>0</v>
      </c>
      <c r="J293" s="254"/>
      <c r="K293" s="255">
        <f>ROUND(E293*J293,2)</f>
        <v>0</v>
      </c>
      <c r="L293" s="255">
        <v>15</v>
      </c>
      <c r="M293" s="255">
        <f>G293*(1+L293/100)</f>
        <v>0</v>
      </c>
      <c r="N293" s="255">
        <v>0</v>
      </c>
      <c r="O293" s="255">
        <f>ROUND(E293*N293,2)</f>
        <v>0</v>
      </c>
      <c r="P293" s="255">
        <v>0.17399999999999999</v>
      </c>
      <c r="Q293" s="255">
        <f>ROUND(E293*P293,2)</f>
        <v>0.17</v>
      </c>
      <c r="R293" s="255"/>
      <c r="S293" s="255" t="s">
        <v>139</v>
      </c>
      <c r="T293" s="256" t="s">
        <v>139</v>
      </c>
      <c r="U293" s="233">
        <v>0.95</v>
      </c>
      <c r="V293" s="233">
        <f>ROUND(E293*U293,2)</f>
        <v>0.95</v>
      </c>
      <c r="W293" s="233"/>
      <c r="X293" s="233" t="s">
        <v>140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154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1" t="s">
        <v>288</v>
      </c>
      <c r="D294" s="237"/>
      <c r="E294" s="238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145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289</v>
      </c>
      <c r="D295" s="237"/>
      <c r="E295" s="238">
        <v>1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2" t="s">
        <v>151</v>
      </c>
      <c r="D296" s="239"/>
      <c r="E296" s="240">
        <v>1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145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50">
        <v>45</v>
      </c>
      <c r="B297" s="251" t="s">
        <v>316</v>
      </c>
      <c r="C297" s="269" t="s">
        <v>317</v>
      </c>
      <c r="D297" s="252" t="s">
        <v>185</v>
      </c>
      <c r="E297" s="253">
        <v>1</v>
      </c>
      <c r="F297" s="254"/>
      <c r="G297" s="255">
        <f>ROUND(E297*F297,2)</f>
        <v>0</v>
      </c>
      <c r="H297" s="254"/>
      <c r="I297" s="255">
        <f>ROUND(E297*H297,2)</f>
        <v>0</v>
      </c>
      <c r="J297" s="254"/>
      <c r="K297" s="255">
        <f>ROUND(E297*J297,2)</f>
        <v>0</v>
      </c>
      <c r="L297" s="255">
        <v>15</v>
      </c>
      <c r="M297" s="255">
        <f>G297*(1+L297/100)</f>
        <v>0</v>
      </c>
      <c r="N297" s="255">
        <v>0</v>
      </c>
      <c r="O297" s="255">
        <f>ROUND(E297*N297,2)</f>
        <v>0</v>
      </c>
      <c r="P297" s="255">
        <v>8.8099999999999998E-2</v>
      </c>
      <c r="Q297" s="255">
        <f>ROUND(E297*P297,2)</f>
        <v>0.09</v>
      </c>
      <c r="R297" s="255"/>
      <c r="S297" s="255" t="s">
        <v>139</v>
      </c>
      <c r="T297" s="256" t="s">
        <v>139</v>
      </c>
      <c r="U297" s="233">
        <v>0.39</v>
      </c>
      <c r="V297" s="233">
        <f>ROUND(E297*U297,2)</f>
        <v>0.39</v>
      </c>
      <c r="W297" s="233"/>
      <c r="X297" s="233" t="s">
        <v>140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154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288</v>
      </c>
      <c r="D298" s="237"/>
      <c r="E298" s="238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145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1" t="s">
        <v>277</v>
      </c>
      <c r="D299" s="237"/>
      <c r="E299" s="238">
        <v>1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145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2" t="s">
        <v>151</v>
      </c>
      <c r="D300" s="239"/>
      <c r="E300" s="240">
        <v>1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145</v>
      </c>
      <c r="AH300" s="214">
        <v>1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50">
        <v>46</v>
      </c>
      <c r="B301" s="251" t="s">
        <v>318</v>
      </c>
      <c r="C301" s="269" t="s">
        <v>319</v>
      </c>
      <c r="D301" s="252" t="s">
        <v>185</v>
      </c>
      <c r="E301" s="253">
        <v>3</v>
      </c>
      <c r="F301" s="254"/>
      <c r="G301" s="255">
        <f>ROUND(E301*F301,2)</f>
        <v>0</v>
      </c>
      <c r="H301" s="254"/>
      <c r="I301" s="255">
        <f>ROUND(E301*H301,2)</f>
        <v>0</v>
      </c>
      <c r="J301" s="254"/>
      <c r="K301" s="255">
        <f>ROUND(E301*J301,2)</f>
        <v>0</v>
      </c>
      <c r="L301" s="255">
        <v>15</v>
      </c>
      <c r="M301" s="255">
        <f>G301*(1+L301/100)</f>
        <v>0</v>
      </c>
      <c r="N301" s="255">
        <v>0</v>
      </c>
      <c r="O301" s="255">
        <f>ROUND(E301*N301,2)</f>
        <v>0</v>
      </c>
      <c r="P301" s="255">
        <v>0.1104</v>
      </c>
      <c r="Q301" s="255">
        <f>ROUND(E301*P301,2)</f>
        <v>0.33</v>
      </c>
      <c r="R301" s="255"/>
      <c r="S301" s="255" t="s">
        <v>139</v>
      </c>
      <c r="T301" s="256" t="s">
        <v>139</v>
      </c>
      <c r="U301" s="233">
        <v>0.46</v>
      </c>
      <c r="V301" s="233">
        <f>ROUND(E301*U301,2)</f>
        <v>1.38</v>
      </c>
      <c r="W301" s="233"/>
      <c r="X301" s="233" t="s">
        <v>140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154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1" t="s">
        <v>288</v>
      </c>
      <c r="D302" s="237"/>
      <c r="E302" s="238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145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320</v>
      </c>
      <c r="D303" s="237"/>
      <c r="E303" s="238">
        <v>1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289</v>
      </c>
      <c r="D304" s="237"/>
      <c r="E304" s="238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321</v>
      </c>
      <c r="D305" s="237"/>
      <c r="E305" s="238">
        <v>1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145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2" t="s">
        <v>151</v>
      </c>
      <c r="D306" s="239"/>
      <c r="E306" s="240">
        <v>3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145</v>
      </c>
      <c r="AH306" s="214">
        <v>1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33.75" outlineLevel="1" x14ac:dyDescent="0.2">
      <c r="A307" s="250">
        <v>47</v>
      </c>
      <c r="B307" s="251" t="s">
        <v>322</v>
      </c>
      <c r="C307" s="269" t="s">
        <v>323</v>
      </c>
      <c r="D307" s="252" t="s">
        <v>185</v>
      </c>
      <c r="E307" s="253">
        <v>6</v>
      </c>
      <c r="F307" s="254"/>
      <c r="G307" s="255">
        <f>ROUND(E307*F307,2)</f>
        <v>0</v>
      </c>
      <c r="H307" s="254"/>
      <c r="I307" s="255">
        <f>ROUND(E307*H307,2)</f>
        <v>0</v>
      </c>
      <c r="J307" s="254"/>
      <c r="K307" s="255">
        <f>ROUND(E307*J307,2)</f>
        <v>0</v>
      </c>
      <c r="L307" s="255">
        <v>15</v>
      </c>
      <c r="M307" s="255">
        <f>G307*(1+L307/100)</f>
        <v>0</v>
      </c>
      <c r="N307" s="255">
        <v>0.01</v>
      </c>
      <c r="O307" s="255">
        <f>ROUND(E307*N307,2)</f>
        <v>0.06</v>
      </c>
      <c r="P307" s="255">
        <v>0</v>
      </c>
      <c r="Q307" s="255">
        <f>ROUND(E307*P307,2)</f>
        <v>0</v>
      </c>
      <c r="R307" s="255"/>
      <c r="S307" s="255" t="s">
        <v>268</v>
      </c>
      <c r="T307" s="256" t="s">
        <v>139</v>
      </c>
      <c r="U307" s="233">
        <v>1.45</v>
      </c>
      <c r="V307" s="233">
        <f>ROUND(E307*U307,2)</f>
        <v>8.6999999999999993</v>
      </c>
      <c r="W307" s="233"/>
      <c r="X307" s="233" t="s">
        <v>140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154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144</v>
      </c>
      <c r="D308" s="237"/>
      <c r="E308" s="238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244</v>
      </c>
      <c r="D309" s="237"/>
      <c r="E309" s="238">
        <v>3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145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1" t="s">
        <v>245</v>
      </c>
      <c r="D310" s="237"/>
      <c r="E310" s="238">
        <v>3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145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2" t="s">
        <v>151</v>
      </c>
      <c r="D311" s="239"/>
      <c r="E311" s="240">
        <v>6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>
        <v>1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ht="22.5" outlineLevel="1" x14ac:dyDescent="0.2">
      <c r="A312" s="250">
        <v>48</v>
      </c>
      <c r="B312" s="251" t="s">
        <v>324</v>
      </c>
      <c r="C312" s="269" t="s">
        <v>325</v>
      </c>
      <c r="D312" s="252" t="s">
        <v>185</v>
      </c>
      <c r="E312" s="253">
        <v>3</v>
      </c>
      <c r="F312" s="254"/>
      <c r="G312" s="255">
        <f>ROUND(E312*F312,2)</f>
        <v>0</v>
      </c>
      <c r="H312" s="254"/>
      <c r="I312" s="255">
        <f>ROUND(E312*H312,2)</f>
        <v>0</v>
      </c>
      <c r="J312" s="254"/>
      <c r="K312" s="255">
        <f>ROUND(E312*J312,2)</f>
        <v>0</v>
      </c>
      <c r="L312" s="255">
        <v>15</v>
      </c>
      <c r="M312" s="255">
        <f>G312*(1+L312/100)</f>
        <v>0</v>
      </c>
      <c r="N312" s="255">
        <v>1.7999999999999999E-2</v>
      </c>
      <c r="O312" s="255">
        <f>ROUND(E312*N312,2)</f>
        <v>0.05</v>
      </c>
      <c r="P312" s="255">
        <v>0</v>
      </c>
      <c r="Q312" s="255">
        <f>ROUND(E312*P312,2)</f>
        <v>0</v>
      </c>
      <c r="R312" s="255"/>
      <c r="S312" s="255" t="s">
        <v>268</v>
      </c>
      <c r="T312" s="256" t="s">
        <v>139</v>
      </c>
      <c r="U312" s="233">
        <v>0</v>
      </c>
      <c r="V312" s="233">
        <f>ROUND(E312*U312,2)</f>
        <v>0</v>
      </c>
      <c r="W312" s="233"/>
      <c r="X312" s="233" t="s">
        <v>284</v>
      </c>
      <c r="Y312" s="214"/>
      <c r="Z312" s="214"/>
      <c r="AA312" s="214"/>
      <c r="AB312" s="214"/>
      <c r="AC312" s="214"/>
      <c r="AD312" s="214"/>
      <c r="AE312" s="214"/>
      <c r="AF312" s="214"/>
      <c r="AG312" s="214" t="s">
        <v>285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1" t="s">
        <v>144</v>
      </c>
      <c r="D313" s="237"/>
      <c r="E313" s="238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145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245</v>
      </c>
      <c r="D314" s="237"/>
      <c r="E314" s="238">
        <v>3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145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2" t="s">
        <v>151</v>
      </c>
      <c r="D315" s="239"/>
      <c r="E315" s="240">
        <v>3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145</v>
      </c>
      <c r="AH315" s="214">
        <v>1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ht="22.5" outlineLevel="1" x14ac:dyDescent="0.2">
      <c r="A316" s="250">
        <v>49</v>
      </c>
      <c r="B316" s="251" t="s">
        <v>326</v>
      </c>
      <c r="C316" s="269" t="s">
        <v>327</v>
      </c>
      <c r="D316" s="252" t="s">
        <v>185</v>
      </c>
      <c r="E316" s="253">
        <v>3</v>
      </c>
      <c r="F316" s="254"/>
      <c r="G316" s="255">
        <f>ROUND(E316*F316,2)</f>
        <v>0</v>
      </c>
      <c r="H316" s="254"/>
      <c r="I316" s="255">
        <f>ROUND(E316*H316,2)</f>
        <v>0</v>
      </c>
      <c r="J316" s="254"/>
      <c r="K316" s="255">
        <f>ROUND(E316*J316,2)</f>
        <v>0</v>
      </c>
      <c r="L316" s="255">
        <v>15</v>
      </c>
      <c r="M316" s="255">
        <f>G316*(1+L316/100)</f>
        <v>0</v>
      </c>
      <c r="N316" s="255">
        <v>1.4E-2</v>
      </c>
      <c r="O316" s="255">
        <f>ROUND(E316*N316,2)</f>
        <v>0.04</v>
      </c>
      <c r="P316" s="255">
        <v>0</v>
      </c>
      <c r="Q316" s="255">
        <f>ROUND(E316*P316,2)</f>
        <v>0</v>
      </c>
      <c r="R316" s="255"/>
      <c r="S316" s="255" t="s">
        <v>268</v>
      </c>
      <c r="T316" s="256" t="s">
        <v>139</v>
      </c>
      <c r="U316" s="233">
        <v>0</v>
      </c>
      <c r="V316" s="233">
        <f>ROUND(E316*U316,2)</f>
        <v>0</v>
      </c>
      <c r="W316" s="233"/>
      <c r="X316" s="233" t="s">
        <v>284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285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1" t="s">
        <v>144</v>
      </c>
      <c r="D317" s="237"/>
      <c r="E317" s="238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145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1" t="s">
        <v>244</v>
      </c>
      <c r="D318" s="237"/>
      <c r="E318" s="238">
        <v>3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145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2" t="s">
        <v>151</v>
      </c>
      <c r="D319" s="239"/>
      <c r="E319" s="240">
        <v>3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145</v>
      </c>
      <c r="AH319" s="214">
        <v>1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50">
        <v>50</v>
      </c>
      <c r="B320" s="251" t="s">
        <v>328</v>
      </c>
      <c r="C320" s="269" t="s">
        <v>329</v>
      </c>
      <c r="D320" s="252" t="s">
        <v>185</v>
      </c>
      <c r="E320" s="253">
        <v>8</v>
      </c>
      <c r="F320" s="254"/>
      <c r="G320" s="255">
        <f>ROUND(E320*F320,2)</f>
        <v>0</v>
      </c>
      <c r="H320" s="254"/>
      <c r="I320" s="255">
        <f>ROUND(E320*H320,2)</f>
        <v>0</v>
      </c>
      <c r="J320" s="254"/>
      <c r="K320" s="255">
        <f>ROUND(E320*J320,2)</f>
        <v>0</v>
      </c>
      <c r="L320" s="255">
        <v>15</v>
      </c>
      <c r="M320" s="255">
        <f>G320*(1+L320/100)</f>
        <v>0</v>
      </c>
      <c r="N320" s="255">
        <v>0</v>
      </c>
      <c r="O320" s="255">
        <f>ROUND(E320*N320,2)</f>
        <v>0</v>
      </c>
      <c r="P320" s="255">
        <v>0</v>
      </c>
      <c r="Q320" s="255">
        <f>ROUND(E320*P320,2)</f>
        <v>0</v>
      </c>
      <c r="R320" s="255"/>
      <c r="S320" s="255" t="s">
        <v>139</v>
      </c>
      <c r="T320" s="256" t="s">
        <v>139</v>
      </c>
      <c r="U320" s="233">
        <v>0.77500000000000002</v>
      </c>
      <c r="V320" s="233">
        <f>ROUND(E320*U320,2)</f>
        <v>6.2</v>
      </c>
      <c r="W320" s="233"/>
      <c r="X320" s="233" t="s">
        <v>140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154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144</v>
      </c>
      <c r="D321" s="237"/>
      <c r="E321" s="238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145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1" t="s">
        <v>244</v>
      </c>
      <c r="D322" s="237"/>
      <c r="E322" s="238">
        <v>3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145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245</v>
      </c>
      <c r="D323" s="237"/>
      <c r="E323" s="238">
        <v>3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145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313</v>
      </c>
      <c r="D324" s="237"/>
      <c r="E324" s="238">
        <v>1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145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2" t="s">
        <v>151</v>
      </c>
      <c r="D325" s="239"/>
      <c r="E325" s="240">
        <v>7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145</v>
      </c>
      <c r="AH325" s="214">
        <v>1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1" t="s">
        <v>330</v>
      </c>
      <c r="D326" s="237"/>
      <c r="E326" s="238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145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271</v>
      </c>
      <c r="D327" s="237"/>
      <c r="E327" s="238">
        <v>1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145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2" t="s">
        <v>151</v>
      </c>
      <c r="D328" s="239"/>
      <c r="E328" s="240">
        <v>1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145</v>
      </c>
      <c r="AH328" s="214">
        <v>1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50">
        <v>51</v>
      </c>
      <c r="B329" s="251" t="s">
        <v>331</v>
      </c>
      <c r="C329" s="269" t="s">
        <v>332</v>
      </c>
      <c r="D329" s="252" t="s">
        <v>185</v>
      </c>
      <c r="E329" s="253">
        <v>8</v>
      </c>
      <c r="F329" s="254"/>
      <c r="G329" s="255">
        <f>ROUND(E329*F329,2)</f>
        <v>0</v>
      </c>
      <c r="H329" s="254"/>
      <c r="I329" s="255">
        <f>ROUND(E329*H329,2)</f>
        <v>0</v>
      </c>
      <c r="J329" s="254"/>
      <c r="K329" s="255">
        <f>ROUND(E329*J329,2)</f>
        <v>0</v>
      </c>
      <c r="L329" s="255">
        <v>15</v>
      </c>
      <c r="M329" s="255">
        <f>G329*(1+L329/100)</f>
        <v>0</v>
      </c>
      <c r="N329" s="255">
        <v>7.5000000000000002E-4</v>
      </c>
      <c r="O329" s="255">
        <f>ROUND(E329*N329,2)</f>
        <v>0.01</v>
      </c>
      <c r="P329" s="255">
        <v>0</v>
      </c>
      <c r="Q329" s="255">
        <f>ROUND(E329*P329,2)</f>
        <v>0</v>
      </c>
      <c r="R329" s="255" t="s">
        <v>283</v>
      </c>
      <c r="S329" s="255" t="s">
        <v>139</v>
      </c>
      <c r="T329" s="256" t="s">
        <v>139</v>
      </c>
      <c r="U329" s="233">
        <v>0</v>
      </c>
      <c r="V329" s="233">
        <f>ROUND(E329*U329,2)</f>
        <v>0</v>
      </c>
      <c r="W329" s="233"/>
      <c r="X329" s="233" t="s">
        <v>284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285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0" t="s">
        <v>333</v>
      </c>
      <c r="D330" s="258"/>
      <c r="E330" s="258"/>
      <c r="F330" s="258"/>
      <c r="G330" s="258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143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3" t="s">
        <v>334</v>
      </c>
      <c r="D331" s="259"/>
      <c r="E331" s="259"/>
      <c r="F331" s="259"/>
      <c r="G331" s="259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143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1" t="s">
        <v>144</v>
      </c>
      <c r="D332" s="237"/>
      <c r="E332" s="238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1" t="s">
        <v>244</v>
      </c>
      <c r="D333" s="237"/>
      <c r="E333" s="238">
        <v>3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145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245</v>
      </c>
      <c r="D334" s="237"/>
      <c r="E334" s="238">
        <v>3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145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1" t="s">
        <v>313</v>
      </c>
      <c r="D335" s="237"/>
      <c r="E335" s="238">
        <v>1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145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2" t="s">
        <v>151</v>
      </c>
      <c r="D336" s="239"/>
      <c r="E336" s="240">
        <v>7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145</v>
      </c>
      <c r="AH336" s="214">
        <v>1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330</v>
      </c>
      <c r="D337" s="237"/>
      <c r="E337" s="238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1" t="s">
        <v>271</v>
      </c>
      <c r="D338" s="237"/>
      <c r="E338" s="238">
        <v>1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145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2" t="s">
        <v>151</v>
      </c>
      <c r="D339" s="239"/>
      <c r="E339" s="240">
        <v>1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145</v>
      </c>
      <c r="AH339" s="214">
        <v>1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50">
        <v>52</v>
      </c>
      <c r="B340" s="251" t="s">
        <v>335</v>
      </c>
      <c r="C340" s="269" t="s">
        <v>336</v>
      </c>
      <c r="D340" s="252" t="s">
        <v>185</v>
      </c>
      <c r="E340" s="253">
        <v>7</v>
      </c>
      <c r="F340" s="254"/>
      <c r="G340" s="255">
        <f>ROUND(E340*F340,2)</f>
        <v>0</v>
      </c>
      <c r="H340" s="254"/>
      <c r="I340" s="255">
        <f>ROUND(E340*H340,2)</f>
        <v>0</v>
      </c>
      <c r="J340" s="254"/>
      <c r="K340" s="255">
        <f>ROUND(E340*J340,2)</f>
        <v>0</v>
      </c>
      <c r="L340" s="255">
        <v>15</v>
      </c>
      <c r="M340" s="255">
        <f>G340*(1+L340/100)</f>
        <v>0</v>
      </c>
      <c r="N340" s="255">
        <v>1.0000000000000001E-5</v>
      </c>
      <c r="O340" s="255">
        <f>ROUND(E340*N340,2)</f>
        <v>0</v>
      </c>
      <c r="P340" s="255">
        <v>0</v>
      </c>
      <c r="Q340" s="255">
        <f>ROUND(E340*P340,2)</f>
        <v>0</v>
      </c>
      <c r="R340" s="255"/>
      <c r="S340" s="255" t="s">
        <v>139</v>
      </c>
      <c r="T340" s="256" t="s">
        <v>139</v>
      </c>
      <c r="U340" s="233">
        <v>0.26</v>
      </c>
      <c r="V340" s="233">
        <f>ROUND(E340*U340,2)</f>
        <v>1.82</v>
      </c>
      <c r="W340" s="233"/>
      <c r="X340" s="233" t="s">
        <v>140</v>
      </c>
      <c r="Y340" s="214"/>
      <c r="Z340" s="214"/>
      <c r="AA340" s="214"/>
      <c r="AB340" s="214"/>
      <c r="AC340" s="214"/>
      <c r="AD340" s="214"/>
      <c r="AE340" s="214"/>
      <c r="AF340" s="214"/>
      <c r="AG340" s="214" t="s">
        <v>154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144</v>
      </c>
      <c r="D341" s="237"/>
      <c r="E341" s="238"/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145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244</v>
      </c>
      <c r="D342" s="237"/>
      <c r="E342" s="238">
        <v>3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145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1" t="s">
        <v>245</v>
      </c>
      <c r="D343" s="237"/>
      <c r="E343" s="238">
        <v>3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145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1" t="s">
        <v>313</v>
      </c>
      <c r="D344" s="237"/>
      <c r="E344" s="238">
        <v>1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145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2" t="s">
        <v>151</v>
      </c>
      <c r="D345" s="239"/>
      <c r="E345" s="240">
        <v>7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145</v>
      </c>
      <c r="AH345" s="214">
        <v>1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50">
        <v>53</v>
      </c>
      <c r="B346" s="251" t="s">
        <v>337</v>
      </c>
      <c r="C346" s="269" t="s">
        <v>338</v>
      </c>
      <c r="D346" s="252" t="s">
        <v>185</v>
      </c>
      <c r="E346" s="253">
        <v>3</v>
      </c>
      <c r="F346" s="254"/>
      <c r="G346" s="255">
        <f>ROUND(E346*F346,2)</f>
        <v>0</v>
      </c>
      <c r="H346" s="254"/>
      <c r="I346" s="255">
        <f>ROUND(E346*H346,2)</f>
        <v>0</v>
      </c>
      <c r="J346" s="254"/>
      <c r="K346" s="255">
        <f>ROUND(E346*J346,2)</f>
        <v>0</v>
      </c>
      <c r="L346" s="255">
        <v>15</v>
      </c>
      <c r="M346" s="255">
        <f>G346*(1+L346/100)</f>
        <v>0</v>
      </c>
      <c r="N346" s="255">
        <v>9.3999999999999997E-4</v>
      </c>
      <c r="O346" s="255">
        <f>ROUND(E346*N346,2)</f>
        <v>0</v>
      </c>
      <c r="P346" s="255">
        <v>0</v>
      </c>
      <c r="Q346" s="255">
        <f>ROUND(E346*P346,2)</f>
        <v>0</v>
      </c>
      <c r="R346" s="255" t="s">
        <v>283</v>
      </c>
      <c r="S346" s="255" t="s">
        <v>139</v>
      </c>
      <c r="T346" s="256" t="s">
        <v>139</v>
      </c>
      <c r="U346" s="233">
        <v>0</v>
      </c>
      <c r="V346" s="233">
        <f>ROUND(E346*U346,2)</f>
        <v>0</v>
      </c>
      <c r="W346" s="233"/>
      <c r="X346" s="233" t="s">
        <v>284</v>
      </c>
      <c r="Y346" s="214"/>
      <c r="Z346" s="214"/>
      <c r="AA346" s="214"/>
      <c r="AB346" s="214"/>
      <c r="AC346" s="214"/>
      <c r="AD346" s="214"/>
      <c r="AE346" s="214"/>
      <c r="AF346" s="214"/>
      <c r="AG346" s="214" t="s">
        <v>285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144</v>
      </c>
      <c r="D347" s="237"/>
      <c r="E347" s="238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145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1" t="s">
        <v>244</v>
      </c>
      <c r="D348" s="237"/>
      <c r="E348" s="238">
        <v>3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151</v>
      </c>
      <c r="D349" s="239"/>
      <c r="E349" s="240">
        <v>3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145</v>
      </c>
      <c r="AH349" s="214">
        <v>1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50">
        <v>54</v>
      </c>
      <c r="B350" s="251" t="s">
        <v>339</v>
      </c>
      <c r="C350" s="269" t="s">
        <v>340</v>
      </c>
      <c r="D350" s="252" t="s">
        <v>185</v>
      </c>
      <c r="E350" s="253">
        <v>3</v>
      </c>
      <c r="F350" s="254"/>
      <c r="G350" s="255">
        <f>ROUND(E350*F350,2)</f>
        <v>0</v>
      </c>
      <c r="H350" s="254"/>
      <c r="I350" s="255">
        <f>ROUND(E350*H350,2)</f>
        <v>0</v>
      </c>
      <c r="J350" s="254"/>
      <c r="K350" s="255">
        <f>ROUND(E350*J350,2)</f>
        <v>0</v>
      </c>
      <c r="L350" s="255">
        <v>15</v>
      </c>
      <c r="M350" s="255">
        <f>G350*(1+L350/100)</f>
        <v>0</v>
      </c>
      <c r="N350" s="255">
        <v>1.07E-3</v>
      </c>
      <c r="O350" s="255">
        <f>ROUND(E350*N350,2)</f>
        <v>0</v>
      </c>
      <c r="P350" s="255">
        <v>0</v>
      </c>
      <c r="Q350" s="255">
        <f>ROUND(E350*P350,2)</f>
        <v>0</v>
      </c>
      <c r="R350" s="255" t="s">
        <v>283</v>
      </c>
      <c r="S350" s="255" t="s">
        <v>139</v>
      </c>
      <c r="T350" s="256" t="s">
        <v>139</v>
      </c>
      <c r="U350" s="233">
        <v>0</v>
      </c>
      <c r="V350" s="233">
        <f>ROUND(E350*U350,2)</f>
        <v>0</v>
      </c>
      <c r="W350" s="233"/>
      <c r="X350" s="233" t="s">
        <v>284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285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1" t="s">
        <v>144</v>
      </c>
      <c r="D351" s="237"/>
      <c r="E351" s="238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145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245</v>
      </c>
      <c r="D352" s="237"/>
      <c r="E352" s="238">
        <v>3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2" t="s">
        <v>151</v>
      </c>
      <c r="D353" s="239"/>
      <c r="E353" s="240">
        <v>3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145</v>
      </c>
      <c r="AH353" s="214">
        <v>1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50">
        <v>55</v>
      </c>
      <c r="B354" s="251" t="s">
        <v>341</v>
      </c>
      <c r="C354" s="269" t="s">
        <v>342</v>
      </c>
      <c r="D354" s="252" t="s">
        <v>185</v>
      </c>
      <c r="E354" s="253">
        <v>1</v>
      </c>
      <c r="F354" s="254"/>
      <c r="G354" s="255">
        <f>ROUND(E354*F354,2)</f>
        <v>0</v>
      </c>
      <c r="H354" s="254"/>
      <c r="I354" s="255">
        <f>ROUND(E354*H354,2)</f>
        <v>0</v>
      </c>
      <c r="J354" s="254"/>
      <c r="K354" s="255">
        <f>ROUND(E354*J354,2)</f>
        <v>0</v>
      </c>
      <c r="L354" s="255">
        <v>15</v>
      </c>
      <c r="M354" s="255">
        <f>G354*(1+L354/100)</f>
        <v>0</v>
      </c>
      <c r="N354" s="255">
        <v>1.2099999999999999E-3</v>
      </c>
      <c r="O354" s="255">
        <f>ROUND(E354*N354,2)</f>
        <v>0</v>
      </c>
      <c r="P354" s="255">
        <v>0</v>
      </c>
      <c r="Q354" s="255">
        <f>ROUND(E354*P354,2)</f>
        <v>0</v>
      </c>
      <c r="R354" s="255" t="s">
        <v>283</v>
      </c>
      <c r="S354" s="255" t="s">
        <v>139</v>
      </c>
      <c r="T354" s="256" t="s">
        <v>139</v>
      </c>
      <c r="U354" s="233">
        <v>0</v>
      </c>
      <c r="V354" s="233">
        <f>ROUND(E354*U354,2)</f>
        <v>0</v>
      </c>
      <c r="W354" s="233"/>
      <c r="X354" s="233" t="s">
        <v>284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285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144</v>
      </c>
      <c r="D355" s="237"/>
      <c r="E355" s="238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145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313</v>
      </c>
      <c r="D356" s="237"/>
      <c r="E356" s="238">
        <v>1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2" t="s">
        <v>151</v>
      </c>
      <c r="D357" s="239"/>
      <c r="E357" s="240">
        <v>1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145</v>
      </c>
      <c r="AH357" s="214">
        <v>1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ht="22.5" outlineLevel="1" x14ac:dyDescent="0.2">
      <c r="A358" s="260">
        <v>56</v>
      </c>
      <c r="B358" s="261" t="s">
        <v>343</v>
      </c>
      <c r="C358" s="274" t="s">
        <v>344</v>
      </c>
      <c r="D358" s="262" t="s">
        <v>267</v>
      </c>
      <c r="E358" s="263">
        <v>1</v>
      </c>
      <c r="F358" s="264"/>
      <c r="G358" s="265">
        <f>ROUND(E358*F358,2)</f>
        <v>0</v>
      </c>
      <c r="H358" s="264"/>
      <c r="I358" s="265">
        <f>ROUND(E358*H358,2)</f>
        <v>0</v>
      </c>
      <c r="J358" s="264"/>
      <c r="K358" s="265">
        <f>ROUND(E358*J358,2)</f>
        <v>0</v>
      </c>
      <c r="L358" s="265">
        <v>15</v>
      </c>
      <c r="M358" s="265">
        <f>G358*(1+L358/100)</f>
        <v>0</v>
      </c>
      <c r="N358" s="265">
        <v>0</v>
      </c>
      <c r="O358" s="265">
        <f>ROUND(E358*N358,2)</f>
        <v>0</v>
      </c>
      <c r="P358" s="265">
        <v>0</v>
      </c>
      <c r="Q358" s="265">
        <f>ROUND(E358*P358,2)</f>
        <v>0</v>
      </c>
      <c r="R358" s="265"/>
      <c r="S358" s="265" t="s">
        <v>268</v>
      </c>
      <c r="T358" s="266" t="s">
        <v>269</v>
      </c>
      <c r="U358" s="233">
        <v>0</v>
      </c>
      <c r="V358" s="233">
        <f>ROUND(E358*U358,2)</f>
        <v>0</v>
      </c>
      <c r="W358" s="233"/>
      <c r="X358" s="233" t="s">
        <v>140</v>
      </c>
      <c r="Y358" s="214"/>
      <c r="Z358" s="214"/>
      <c r="AA358" s="214"/>
      <c r="AB358" s="214"/>
      <c r="AC358" s="214"/>
      <c r="AD358" s="214"/>
      <c r="AE358" s="214"/>
      <c r="AF358" s="214"/>
      <c r="AG358" s="214" t="s">
        <v>154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60">
        <v>57</v>
      </c>
      <c r="B359" s="261" t="s">
        <v>345</v>
      </c>
      <c r="C359" s="274" t="s">
        <v>346</v>
      </c>
      <c r="D359" s="262" t="s">
        <v>248</v>
      </c>
      <c r="E359" s="263">
        <v>0.16930999999999999</v>
      </c>
      <c r="F359" s="264"/>
      <c r="G359" s="265">
        <f>ROUND(E359*F359,2)</f>
        <v>0</v>
      </c>
      <c r="H359" s="264"/>
      <c r="I359" s="265">
        <f>ROUND(E359*H359,2)</f>
        <v>0</v>
      </c>
      <c r="J359" s="264"/>
      <c r="K359" s="265">
        <f>ROUND(E359*J359,2)</f>
        <v>0</v>
      </c>
      <c r="L359" s="265">
        <v>15</v>
      </c>
      <c r="M359" s="265">
        <f>G359*(1+L359/100)</f>
        <v>0</v>
      </c>
      <c r="N359" s="265">
        <v>0</v>
      </c>
      <c r="O359" s="265">
        <f>ROUND(E359*N359,2)</f>
        <v>0</v>
      </c>
      <c r="P359" s="265">
        <v>0</v>
      </c>
      <c r="Q359" s="265">
        <f>ROUND(E359*P359,2)</f>
        <v>0</v>
      </c>
      <c r="R359" s="265"/>
      <c r="S359" s="265" t="s">
        <v>139</v>
      </c>
      <c r="T359" s="266" t="s">
        <v>139</v>
      </c>
      <c r="U359" s="233">
        <v>2.4209999999999998</v>
      </c>
      <c r="V359" s="233">
        <f>ROUND(E359*U359,2)</f>
        <v>0.41</v>
      </c>
      <c r="W359" s="233"/>
      <c r="X359" s="233" t="s">
        <v>249</v>
      </c>
      <c r="Y359" s="214"/>
      <c r="Z359" s="214"/>
      <c r="AA359" s="214"/>
      <c r="AB359" s="214"/>
      <c r="AC359" s="214"/>
      <c r="AD359" s="214"/>
      <c r="AE359" s="214"/>
      <c r="AF359" s="214"/>
      <c r="AG359" s="214" t="s">
        <v>250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x14ac:dyDescent="0.2">
      <c r="A360" s="244" t="s">
        <v>134</v>
      </c>
      <c r="B360" s="245" t="s">
        <v>88</v>
      </c>
      <c r="C360" s="268" t="s">
        <v>89</v>
      </c>
      <c r="D360" s="246"/>
      <c r="E360" s="247"/>
      <c r="F360" s="248"/>
      <c r="G360" s="248">
        <f>SUMIF(AG361:AG370,"&lt;&gt;NOR",G361:G370)</f>
        <v>0</v>
      </c>
      <c r="H360" s="248"/>
      <c r="I360" s="248">
        <f>SUM(I361:I370)</f>
        <v>0</v>
      </c>
      <c r="J360" s="248"/>
      <c r="K360" s="248">
        <f>SUM(K361:K370)</f>
        <v>0</v>
      </c>
      <c r="L360" s="248"/>
      <c r="M360" s="248">
        <f>SUM(M361:M370)</f>
        <v>0</v>
      </c>
      <c r="N360" s="248"/>
      <c r="O360" s="248">
        <f>SUM(O361:O370)</f>
        <v>0.01</v>
      </c>
      <c r="P360" s="248"/>
      <c r="Q360" s="248">
        <f>SUM(Q361:Q370)</f>
        <v>0</v>
      </c>
      <c r="R360" s="248"/>
      <c r="S360" s="248"/>
      <c r="T360" s="249"/>
      <c r="U360" s="243"/>
      <c r="V360" s="243">
        <f>SUM(V361:V370)</f>
        <v>1.58</v>
      </c>
      <c r="W360" s="243"/>
      <c r="X360" s="243"/>
      <c r="AG360" t="s">
        <v>135</v>
      </c>
    </row>
    <row r="361" spans="1:60" outlineLevel="1" x14ac:dyDescent="0.2">
      <c r="A361" s="250">
        <v>58</v>
      </c>
      <c r="B361" s="251" t="s">
        <v>347</v>
      </c>
      <c r="C361" s="269" t="s">
        <v>348</v>
      </c>
      <c r="D361" s="252" t="s">
        <v>185</v>
      </c>
      <c r="E361" s="253">
        <v>1</v>
      </c>
      <c r="F361" s="254"/>
      <c r="G361" s="255">
        <f>ROUND(E361*F361,2)</f>
        <v>0</v>
      </c>
      <c r="H361" s="254"/>
      <c r="I361" s="255">
        <f>ROUND(E361*H361,2)</f>
        <v>0</v>
      </c>
      <c r="J361" s="254"/>
      <c r="K361" s="255">
        <f>ROUND(E361*J361,2)</f>
        <v>0</v>
      </c>
      <c r="L361" s="255">
        <v>15</v>
      </c>
      <c r="M361" s="255">
        <f>G361*(1+L361/100)</f>
        <v>0</v>
      </c>
      <c r="N361" s="255">
        <v>0.01</v>
      </c>
      <c r="O361" s="255">
        <f>ROUND(E361*N361,2)</f>
        <v>0.01</v>
      </c>
      <c r="P361" s="255">
        <v>0</v>
      </c>
      <c r="Q361" s="255">
        <f>ROUND(E361*P361,2)</f>
        <v>0</v>
      </c>
      <c r="R361" s="255"/>
      <c r="S361" s="255" t="s">
        <v>139</v>
      </c>
      <c r="T361" s="256" t="s">
        <v>139</v>
      </c>
      <c r="U361" s="233">
        <v>1.5449999999999999</v>
      </c>
      <c r="V361" s="233">
        <f>ROUND(E361*U361,2)</f>
        <v>1.55</v>
      </c>
      <c r="W361" s="233"/>
      <c r="X361" s="233" t="s">
        <v>140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154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144</v>
      </c>
      <c r="D362" s="237"/>
      <c r="E362" s="238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145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313</v>
      </c>
      <c r="D363" s="237"/>
      <c r="E363" s="238">
        <v>1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145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2" t="s">
        <v>151</v>
      </c>
      <c r="D364" s="239"/>
      <c r="E364" s="240">
        <v>1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145</v>
      </c>
      <c r="AH364" s="214">
        <v>1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ht="22.5" outlineLevel="1" x14ac:dyDescent="0.2">
      <c r="A365" s="250">
        <v>59</v>
      </c>
      <c r="B365" s="251" t="s">
        <v>349</v>
      </c>
      <c r="C365" s="269" t="s">
        <v>350</v>
      </c>
      <c r="D365" s="252" t="s">
        <v>185</v>
      </c>
      <c r="E365" s="253">
        <v>1</v>
      </c>
      <c r="F365" s="254"/>
      <c r="G365" s="255">
        <f>ROUND(E365*F365,2)</f>
        <v>0</v>
      </c>
      <c r="H365" s="254"/>
      <c r="I365" s="255">
        <f>ROUND(E365*H365,2)</f>
        <v>0</v>
      </c>
      <c r="J365" s="254"/>
      <c r="K365" s="255">
        <f>ROUND(E365*J365,2)</f>
        <v>0</v>
      </c>
      <c r="L365" s="255">
        <v>15</v>
      </c>
      <c r="M365" s="255">
        <f>G365*(1+L365/100)</f>
        <v>0</v>
      </c>
      <c r="N365" s="255">
        <v>0</v>
      </c>
      <c r="O365" s="255">
        <f>ROUND(E365*N365,2)</f>
        <v>0</v>
      </c>
      <c r="P365" s="255">
        <v>0</v>
      </c>
      <c r="Q365" s="255">
        <f>ROUND(E365*P365,2)</f>
        <v>0</v>
      </c>
      <c r="R365" s="255" t="s">
        <v>283</v>
      </c>
      <c r="S365" s="255" t="s">
        <v>139</v>
      </c>
      <c r="T365" s="256" t="s">
        <v>139</v>
      </c>
      <c r="U365" s="233">
        <v>0</v>
      </c>
      <c r="V365" s="233">
        <f>ROUND(E365*U365,2)</f>
        <v>0</v>
      </c>
      <c r="W365" s="233"/>
      <c r="X365" s="233" t="s">
        <v>284</v>
      </c>
      <c r="Y365" s="214"/>
      <c r="Z365" s="214"/>
      <c r="AA365" s="214"/>
      <c r="AB365" s="214"/>
      <c r="AC365" s="214"/>
      <c r="AD365" s="214"/>
      <c r="AE365" s="214"/>
      <c r="AF365" s="214"/>
      <c r="AG365" s="214" t="s">
        <v>285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0" t="s">
        <v>351</v>
      </c>
      <c r="D366" s="258"/>
      <c r="E366" s="258"/>
      <c r="F366" s="258"/>
      <c r="G366" s="258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143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144</v>
      </c>
      <c r="D367" s="237"/>
      <c r="E367" s="238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145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1" t="s">
        <v>313</v>
      </c>
      <c r="D368" s="237"/>
      <c r="E368" s="238">
        <v>1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145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2" t="s">
        <v>151</v>
      </c>
      <c r="D369" s="239"/>
      <c r="E369" s="240">
        <v>1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145</v>
      </c>
      <c r="AH369" s="214">
        <v>1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60">
        <v>60</v>
      </c>
      <c r="B370" s="261" t="s">
        <v>352</v>
      </c>
      <c r="C370" s="274" t="s">
        <v>353</v>
      </c>
      <c r="D370" s="262" t="s">
        <v>248</v>
      </c>
      <c r="E370" s="263">
        <v>0.01</v>
      </c>
      <c r="F370" s="264"/>
      <c r="G370" s="265">
        <f>ROUND(E370*F370,2)</f>
        <v>0</v>
      </c>
      <c r="H370" s="264"/>
      <c r="I370" s="265">
        <f>ROUND(E370*H370,2)</f>
        <v>0</v>
      </c>
      <c r="J370" s="264"/>
      <c r="K370" s="265">
        <f>ROUND(E370*J370,2)</f>
        <v>0</v>
      </c>
      <c r="L370" s="265">
        <v>15</v>
      </c>
      <c r="M370" s="265">
        <f>G370*(1+L370/100)</f>
        <v>0</v>
      </c>
      <c r="N370" s="265">
        <v>0</v>
      </c>
      <c r="O370" s="265">
        <f>ROUND(E370*N370,2)</f>
        <v>0</v>
      </c>
      <c r="P370" s="265">
        <v>0</v>
      </c>
      <c r="Q370" s="265">
        <f>ROUND(E370*P370,2)</f>
        <v>0</v>
      </c>
      <c r="R370" s="265"/>
      <c r="S370" s="265" t="s">
        <v>139</v>
      </c>
      <c r="T370" s="266" t="s">
        <v>139</v>
      </c>
      <c r="U370" s="233">
        <v>3.0059999999999998</v>
      </c>
      <c r="V370" s="233">
        <f>ROUND(E370*U370,2)</f>
        <v>0.03</v>
      </c>
      <c r="W370" s="233"/>
      <c r="X370" s="233" t="s">
        <v>249</v>
      </c>
      <c r="Y370" s="214"/>
      <c r="Z370" s="214"/>
      <c r="AA370" s="214"/>
      <c r="AB370" s="214"/>
      <c r="AC370" s="214"/>
      <c r="AD370" s="214"/>
      <c r="AE370" s="214"/>
      <c r="AF370" s="214"/>
      <c r="AG370" s="214" t="s">
        <v>250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x14ac:dyDescent="0.2">
      <c r="A371" s="244" t="s">
        <v>134</v>
      </c>
      <c r="B371" s="245" t="s">
        <v>90</v>
      </c>
      <c r="C371" s="268" t="s">
        <v>91</v>
      </c>
      <c r="D371" s="246"/>
      <c r="E371" s="247"/>
      <c r="F371" s="248"/>
      <c r="G371" s="248">
        <f>SUMIF(AG372:AG411,"&lt;&gt;NOR",G372:G411)</f>
        <v>0</v>
      </c>
      <c r="H371" s="248"/>
      <c r="I371" s="248">
        <f>SUM(I372:I411)</f>
        <v>0</v>
      </c>
      <c r="J371" s="248"/>
      <c r="K371" s="248">
        <f>SUM(K372:K411)</f>
        <v>0</v>
      </c>
      <c r="L371" s="248"/>
      <c r="M371" s="248">
        <f>SUM(M372:M411)</f>
        <v>0</v>
      </c>
      <c r="N371" s="248"/>
      <c r="O371" s="248">
        <f>SUM(O372:O411)</f>
        <v>0.15</v>
      </c>
      <c r="P371" s="248"/>
      <c r="Q371" s="248">
        <f>SUM(Q372:Q411)</f>
        <v>0</v>
      </c>
      <c r="R371" s="248"/>
      <c r="S371" s="248"/>
      <c r="T371" s="249"/>
      <c r="U371" s="243"/>
      <c r="V371" s="243">
        <f>SUM(V372:V411)</f>
        <v>7.11</v>
      </c>
      <c r="W371" s="243"/>
      <c r="X371" s="243"/>
      <c r="AG371" t="s">
        <v>135</v>
      </c>
    </row>
    <row r="372" spans="1:60" outlineLevel="1" x14ac:dyDescent="0.2">
      <c r="A372" s="250">
        <v>61</v>
      </c>
      <c r="B372" s="251" t="s">
        <v>354</v>
      </c>
      <c r="C372" s="269" t="s">
        <v>355</v>
      </c>
      <c r="D372" s="252" t="s">
        <v>138</v>
      </c>
      <c r="E372" s="253">
        <v>4.5999999999999996</v>
      </c>
      <c r="F372" s="254"/>
      <c r="G372" s="255">
        <f>ROUND(E372*F372,2)</f>
        <v>0</v>
      </c>
      <c r="H372" s="254"/>
      <c r="I372" s="255">
        <f>ROUND(E372*H372,2)</f>
        <v>0</v>
      </c>
      <c r="J372" s="254"/>
      <c r="K372" s="255">
        <f>ROUND(E372*J372,2)</f>
        <v>0</v>
      </c>
      <c r="L372" s="255">
        <v>15</v>
      </c>
      <c r="M372" s="255">
        <f>G372*(1+L372/100)</f>
        <v>0</v>
      </c>
      <c r="N372" s="255">
        <v>2.1000000000000001E-4</v>
      </c>
      <c r="O372" s="255">
        <f>ROUND(E372*N372,2)</f>
        <v>0</v>
      </c>
      <c r="P372" s="255">
        <v>0</v>
      </c>
      <c r="Q372" s="255">
        <f>ROUND(E372*P372,2)</f>
        <v>0</v>
      </c>
      <c r="R372" s="255"/>
      <c r="S372" s="255" t="s">
        <v>139</v>
      </c>
      <c r="T372" s="256" t="s">
        <v>139</v>
      </c>
      <c r="U372" s="233">
        <v>0.05</v>
      </c>
      <c r="V372" s="233">
        <f>ROUND(E372*U372,2)</f>
        <v>0.23</v>
      </c>
      <c r="W372" s="233"/>
      <c r="X372" s="233" t="s">
        <v>140</v>
      </c>
      <c r="Y372" s="214"/>
      <c r="Z372" s="214"/>
      <c r="AA372" s="214"/>
      <c r="AB372" s="214"/>
      <c r="AC372" s="214"/>
      <c r="AD372" s="214"/>
      <c r="AE372" s="214"/>
      <c r="AF372" s="214"/>
      <c r="AG372" s="214" t="s">
        <v>154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0" t="s">
        <v>356</v>
      </c>
      <c r="D373" s="258"/>
      <c r="E373" s="258"/>
      <c r="F373" s="258"/>
      <c r="G373" s="258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143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144</v>
      </c>
      <c r="D374" s="237"/>
      <c r="E374" s="238"/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145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1" t="s">
        <v>213</v>
      </c>
      <c r="D375" s="237"/>
      <c r="E375" s="238">
        <v>1.4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145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1" t="s">
        <v>214</v>
      </c>
      <c r="D376" s="237"/>
      <c r="E376" s="238">
        <v>3.2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145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2" t="s">
        <v>151</v>
      </c>
      <c r="D377" s="239"/>
      <c r="E377" s="240">
        <v>4.5999999999999996</v>
      </c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145</v>
      </c>
      <c r="AH377" s="214">
        <v>1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50">
        <v>62</v>
      </c>
      <c r="B378" s="251" t="s">
        <v>357</v>
      </c>
      <c r="C378" s="269" t="s">
        <v>358</v>
      </c>
      <c r="D378" s="252" t="s">
        <v>138</v>
      </c>
      <c r="E378" s="253">
        <v>4.5999999999999996</v>
      </c>
      <c r="F378" s="254"/>
      <c r="G378" s="255">
        <f>ROUND(E378*F378,2)</f>
        <v>0</v>
      </c>
      <c r="H378" s="254"/>
      <c r="I378" s="255">
        <f>ROUND(E378*H378,2)</f>
        <v>0</v>
      </c>
      <c r="J378" s="254"/>
      <c r="K378" s="255">
        <f>ROUND(E378*J378,2)</f>
        <v>0</v>
      </c>
      <c r="L378" s="255">
        <v>15</v>
      </c>
      <c r="M378" s="255">
        <f>G378*(1+L378/100)</f>
        <v>0</v>
      </c>
      <c r="N378" s="255">
        <v>0</v>
      </c>
      <c r="O378" s="255">
        <f>ROUND(E378*N378,2)</f>
        <v>0</v>
      </c>
      <c r="P378" s="255">
        <v>0</v>
      </c>
      <c r="Q378" s="255">
        <f>ROUND(E378*P378,2)</f>
        <v>0</v>
      </c>
      <c r="R378" s="255"/>
      <c r="S378" s="255" t="s">
        <v>139</v>
      </c>
      <c r="T378" s="256" t="s">
        <v>139</v>
      </c>
      <c r="U378" s="233">
        <v>0.255</v>
      </c>
      <c r="V378" s="233">
        <f>ROUND(E378*U378,2)</f>
        <v>1.17</v>
      </c>
      <c r="W378" s="233"/>
      <c r="X378" s="233" t="s">
        <v>140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154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144</v>
      </c>
      <c r="D379" s="237"/>
      <c r="E379" s="238"/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145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213</v>
      </c>
      <c r="D380" s="237"/>
      <c r="E380" s="238">
        <v>1.4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145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1" t="s">
        <v>214</v>
      </c>
      <c r="D381" s="237"/>
      <c r="E381" s="238">
        <v>3.2</v>
      </c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2" t="s">
        <v>151</v>
      </c>
      <c r="D382" s="239"/>
      <c r="E382" s="240">
        <v>4.5999999999999996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145</v>
      </c>
      <c r="AH382" s="214">
        <v>1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50">
        <v>63</v>
      </c>
      <c r="B383" s="251" t="s">
        <v>359</v>
      </c>
      <c r="C383" s="269" t="s">
        <v>360</v>
      </c>
      <c r="D383" s="252" t="s">
        <v>361</v>
      </c>
      <c r="E383" s="253">
        <v>36.799999999999997</v>
      </c>
      <c r="F383" s="254"/>
      <c r="G383" s="255">
        <f>ROUND(E383*F383,2)</f>
        <v>0</v>
      </c>
      <c r="H383" s="254"/>
      <c r="I383" s="255">
        <f>ROUND(E383*H383,2)</f>
        <v>0</v>
      </c>
      <c r="J383" s="254"/>
      <c r="K383" s="255">
        <f>ROUND(E383*J383,2)</f>
        <v>0</v>
      </c>
      <c r="L383" s="255">
        <v>15</v>
      </c>
      <c r="M383" s="255">
        <f>G383*(1+L383/100)</f>
        <v>0</v>
      </c>
      <c r="N383" s="255">
        <v>1E-3</v>
      </c>
      <c r="O383" s="255">
        <f>ROUND(E383*N383,2)</f>
        <v>0.04</v>
      </c>
      <c r="P383" s="255">
        <v>0</v>
      </c>
      <c r="Q383" s="255">
        <f>ROUND(E383*P383,2)</f>
        <v>0</v>
      </c>
      <c r="R383" s="255" t="s">
        <v>283</v>
      </c>
      <c r="S383" s="255" t="s">
        <v>139</v>
      </c>
      <c r="T383" s="256" t="s">
        <v>139</v>
      </c>
      <c r="U383" s="233">
        <v>0</v>
      </c>
      <c r="V383" s="233">
        <f>ROUND(E383*U383,2)</f>
        <v>0</v>
      </c>
      <c r="W383" s="233"/>
      <c r="X383" s="233" t="s">
        <v>284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285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144</v>
      </c>
      <c r="D384" s="237"/>
      <c r="E384" s="238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145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362</v>
      </c>
      <c r="D385" s="237"/>
      <c r="E385" s="238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145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363</v>
      </c>
      <c r="D386" s="237"/>
      <c r="E386" s="238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1" t="s">
        <v>364</v>
      </c>
      <c r="D387" s="237"/>
      <c r="E387" s="238">
        <v>11.2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145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1" t="s">
        <v>365</v>
      </c>
      <c r="D388" s="237"/>
      <c r="E388" s="238">
        <v>25.6</v>
      </c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145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2" t="s">
        <v>151</v>
      </c>
      <c r="D389" s="239"/>
      <c r="E389" s="240">
        <v>36.799999999999997</v>
      </c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145</v>
      </c>
      <c r="AH389" s="214">
        <v>1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50">
        <v>64</v>
      </c>
      <c r="B390" s="251" t="s">
        <v>366</v>
      </c>
      <c r="C390" s="269" t="s">
        <v>367</v>
      </c>
      <c r="D390" s="252" t="s">
        <v>138</v>
      </c>
      <c r="E390" s="253">
        <v>4.5999999999999996</v>
      </c>
      <c r="F390" s="254"/>
      <c r="G390" s="255">
        <f>ROUND(E390*F390,2)</f>
        <v>0</v>
      </c>
      <c r="H390" s="254"/>
      <c r="I390" s="255">
        <f>ROUND(E390*H390,2)</f>
        <v>0</v>
      </c>
      <c r="J390" s="254"/>
      <c r="K390" s="255">
        <f>ROUND(E390*J390,2)</f>
        <v>0</v>
      </c>
      <c r="L390" s="255">
        <v>15</v>
      </c>
      <c r="M390" s="255">
        <f>G390*(1+L390/100)</f>
        <v>0</v>
      </c>
      <c r="N390" s="255">
        <v>0</v>
      </c>
      <c r="O390" s="255">
        <f>ROUND(E390*N390,2)</f>
        <v>0</v>
      </c>
      <c r="P390" s="255">
        <v>0</v>
      </c>
      <c r="Q390" s="255">
        <f>ROUND(E390*P390,2)</f>
        <v>0</v>
      </c>
      <c r="R390" s="255"/>
      <c r="S390" s="255" t="s">
        <v>139</v>
      </c>
      <c r="T390" s="256" t="s">
        <v>139</v>
      </c>
      <c r="U390" s="233">
        <v>0.03</v>
      </c>
      <c r="V390" s="233">
        <f>ROUND(E390*U390,2)</f>
        <v>0.14000000000000001</v>
      </c>
      <c r="W390" s="233"/>
      <c r="X390" s="233" t="s">
        <v>140</v>
      </c>
      <c r="Y390" s="214"/>
      <c r="Z390" s="214"/>
      <c r="AA390" s="214"/>
      <c r="AB390" s="214"/>
      <c r="AC390" s="214"/>
      <c r="AD390" s="214"/>
      <c r="AE390" s="214"/>
      <c r="AF390" s="214"/>
      <c r="AG390" s="214" t="s">
        <v>154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144</v>
      </c>
      <c r="D391" s="237"/>
      <c r="E391" s="238"/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145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1" t="s">
        <v>213</v>
      </c>
      <c r="D392" s="237"/>
      <c r="E392" s="238">
        <v>1.4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145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1" t="s">
        <v>214</v>
      </c>
      <c r="D393" s="237"/>
      <c r="E393" s="238">
        <v>3.2</v>
      </c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145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2" t="s">
        <v>151</v>
      </c>
      <c r="D394" s="239"/>
      <c r="E394" s="240">
        <v>4.5999999999999996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145</v>
      </c>
      <c r="AH394" s="214">
        <v>1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50">
        <v>65</v>
      </c>
      <c r="B395" s="251" t="s">
        <v>368</v>
      </c>
      <c r="C395" s="269" t="s">
        <v>369</v>
      </c>
      <c r="D395" s="252" t="s">
        <v>138</v>
      </c>
      <c r="E395" s="253">
        <v>4.5999999999999996</v>
      </c>
      <c r="F395" s="254"/>
      <c r="G395" s="255">
        <f>ROUND(E395*F395,2)</f>
        <v>0</v>
      </c>
      <c r="H395" s="254"/>
      <c r="I395" s="255">
        <f>ROUND(E395*H395,2)</f>
        <v>0</v>
      </c>
      <c r="J395" s="254"/>
      <c r="K395" s="255">
        <f>ROUND(E395*J395,2)</f>
        <v>0</v>
      </c>
      <c r="L395" s="255">
        <v>15</v>
      </c>
      <c r="M395" s="255">
        <f>G395*(1+L395/100)</f>
        <v>0</v>
      </c>
      <c r="N395" s="255">
        <v>5.0400000000000002E-3</v>
      </c>
      <c r="O395" s="255">
        <f>ROUND(E395*N395,2)</f>
        <v>0.02</v>
      </c>
      <c r="P395" s="255">
        <v>0</v>
      </c>
      <c r="Q395" s="255">
        <f>ROUND(E395*P395,2)</f>
        <v>0</v>
      </c>
      <c r="R395" s="255"/>
      <c r="S395" s="255" t="s">
        <v>139</v>
      </c>
      <c r="T395" s="256" t="s">
        <v>139</v>
      </c>
      <c r="U395" s="233">
        <v>0.97799999999999998</v>
      </c>
      <c r="V395" s="233">
        <f>ROUND(E395*U395,2)</f>
        <v>4.5</v>
      </c>
      <c r="W395" s="233"/>
      <c r="X395" s="233" t="s">
        <v>140</v>
      </c>
      <c r="Y395" s="214"/>
      <c r="Z395" s="214"/>
      <c r="AA395" s="214"/>
      <c r="AB395" s="214"/>
      <c r="AC395" s="214"/>
      <c r="AD395" s="214"/>
      <c r="AE395" s="214"/>
      <c r="AF395" s="214"/>
      <c r="AG395" s="214" t="s">
        <v>154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144</v>
      </c>
      <c r="D396" s="237"/>
      <c r="E396" s="238"/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1" t="s">
        <v>213</v>
      </c>
      <c r="D397" s="237"/>
      <c r="E397" s="238">
        <v>1.4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31"/>
      <c r="B398" s="232"/>
      <c r="C398" s="271" t="s">
        <v>214</v>
      </c>
      <c r="D398" s="237"/>
      <c r="E398" s="238">
        <v>3.2</v>
      </c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145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2" t="s">
        <v>151</v>
      </c>
      <c r="D399" s="239"/>
      <c r="E399" s="240">
        <v>4.5999999999999996</v>
      </c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145</v>
      </c>
      <c r="AH399" s="214">
        <v>1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50">
        <v>66</v>
      </c>
      <c r="B400" s="251" t="s">
        <v>370</v>
      </c>
      <c r="C400" s="269" t="s">
        <v>371</v>
      </c>
      <c r="D400" s="252" t="s">
        <v>138</v>
      </c>
      <c r="E400" s="253">
        <v>4.5999999999999996</v>
      </c>
      <c r="F400" s="254"/>
      <c r="G400" s="255">
        <f>ROUND(E400*F400,2)</f>
        <v>0</v>
      </c>
      <c r="H400" s="254"/>
      <c r="I400" s="255">
        <f>ROUND(E400*H400,2)</f>
        <v>0</v>
      </c>
      <c r="J400" s="254"/>
      <c r="K400" s="255">
        <f>ROUND(E400*J400,2)</f>
        <v>0</v>
      </c>
      <c r="L400" s="255">
        <v>15</v>
      </c>
      <c r="M400" s="255">
        <f>G400*(1+L400/100)</f>
        <v>0</v>
      </c>
      <c r="N400" s="255">
        <v>1.9199999999999998E-2</v>
      </c>
      <c r="O400" s="255">
        <f>ROUND(E400*N400,2)</f>
        <v>0.09</v>
      </c>
      <c r="P400" s="255">
        <v>0</v>
      </c>
      <c r="Q400" s="255">
        <f>ROUND(E400*P400,2)</f>
        <v>0</v>
      </c>
      <c r="R400" s="255" t="s">
        <v>283</v>
      </c>
      <c r="S400" s="255" t="s">
        <v>139</v>
      </c>
      <c r="T400" s="256" t="s">
        <v>139</v>
      </c>
      <c r="U400" s="233">
        <v>0</v>
      </c>
      <c r="V400" s="233">
        <f>ROUND(E400*U400,2)</f>
        <v>0</v>
      </c>
      <c r="W400" s="233"/>
      <c r="X400" s="233" t="s">
        <v>284</v>
      </c>
      <c r="Y400" s="214"/>
      <c r="Z400" s="214"/>
      <c r="AA400" s="214"/>
      <c r="AB400" s="214"/>
      <c r="AC400" s="214"/>
      <c r="AD400" s="214"/>
      <c r="AE400" s="214"/>
      <c r="AF400" s="214"/>
      <c r="AG400" s="214" t="s">
        <v>285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1" t="s">
        <v>144</v>
      </c>
      <c r="D401" s="237"/>
      <c r="E401" s="238"/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145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1" t="s">
        <v>213</v>
      </c>
      <c r="D402" s="237"/>
      <c r="E402" s="238">
        <v>1.4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1" t="s">
        <v>214</v>
      </c>
      <c r="D403" s="237"/>
      <c r="E403" s="238">
        <v>3.2</v>
      </c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145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2" t="s">
        <v>151</v>
      </c>
      <c r="D404" s="239"/>
      <c r="E404" s="240">
        <v>4.5999999999999996</v>
      </c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145</v>
      </c>
      <c r="AH404" s="214">
        <v>1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50">
        <v>67</v>
      </c>
      <c r="B405" s="251" t="s">
        <v>372</v>
      </c>
      <c r="C405" s="269" t="s">
        <v>373</v>
      </c>
      <c r="D405" s="252" t="s">
        <v>235</v>
      </c>
      <c r="E405" s="253">
        <v>12.52</v>
      </c>
      <c r="F405" s="254"/>
      <c r="G405" s="255">
        <f>ROUND(E405*F405,2)</f>
        <v>0</v>
      </c>
      <c r="H405" s="254"/>
      <c r="I405" s="255">
        <f>ROUND(E405*H405,2)</f>
        <v>0</v>
      </c>
      <c r="J405" s="254"/>
      <c r="K405" s="255">
        <f>ROUND(E405*J405,2)</f>
        <v>0</v>
      </c>
      <c r="L405" s="255">
        <v>15</v>
      </c>
      <c r="M405" s="255">
        <f>G405*(1+L405/100)</f>
        <v>0</v>
      </c>
      <c r="N405" s="255">
        <v>4.0000000000000003E-5</v>
      </c>
      <c r="O405" s="255">
        <f>ROUND(E405*N405,2)</f>
        <v>0</v>
      </c>
      <c r="P405" s="255">
        <v>0</v>
      </c>
      <c r="Q405" s="255">
        <f>ROUND(E405*P405,2)</f>
        <v>0</v>
      </c>
      <c r="R405" s="255"/>
      <c r="S405" s="255" t="s">
        <v>139</v>
      </c>
      <c r="T405" s="256" t="s">
        <v>139</v>
      </c>
      <c r="U405" s="233">
        <v>7.0000000000000007E-2</v>
      </c>
      <c r="V405" s="233">
        <f>ROUND(E405*U405,2)</f>
        <v>0.88</v>
      </c>
      <c r="W405" s="233"/>
      <c r="X405" s="233" t="s">
        <v>140</v>
      </c>
      <c r="Y405" s="214"/>
      <c r="Z405" s="214"/>
      <c r="AA405" s="214"/>
      <c r="AB405" s="214"/>
      <c r="AC405" s="214"/>
      <c r="AD405" s="214"/>
      <c r="AE405" s="214"/>
      <c r="AF405" s="214"/>
      <c r="AG405" s="214" t="s">
        <v>154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0" t="s">
        <v>374</v>
      </c>
      <c r="D406" s="258"/>
      <c r="E406" s="258"/>
      <c r="F406" s="258"/>
      <c r="G406" s="258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143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1" t="s">
        <v>144</v>
      </c>
      <c r="D407" s="237"/>
      <c r="E407" s="238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1" t="s">
        <v>375</v>
      </c>
      <c r="D408" s="237"/>
      <c r="E408" s="238">
        <v>5.0999999999999996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145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1" t="s">
        <v>376</v>
      </c>
      <c r="D409" s="237"/>
      <c r="E409" s="238">
        <v>7.42</v>
      </c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145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2" t="s">
        <v>151</v>
      </c>
      <c r="D410" s="239"/>
      <c r="E410" s="240">
        <v>12.52</v>
      </c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145</v>
      </c>
      <c r="AH410" s="214">
        <v>1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60">
        <v>68</v>
      </c>
      <c r="B411" s="261" t="s">
        <v>377</v>
      </c>
      <c r="C411" s="274" t="s">
        <v>378</v>
      </c>
      <c r="D411" s="262" t="s">
        <v>248</v>
      </c>
      <c r="E411" s="263">
        <v>0.14976999999999999</v>
      </c>
      <c r="F411" s="264"/>
      <c r="G411" s="265">
        <f>ROUND(E411*F411,2)</f>
        <v>0</v>
      </c>
      <c r="H411" s="264"/>
      <c r="I411" s="265">
        <f>ROUND(E411*H411,2)</f>
        <v>0</v>
      </c>
      <c r="J411" s="264"/>
      <c r="K411" s="265">
        <f>ROUND(E411*J411,2)</f>
        <v>0</v>
      </c>
      <c r="L411" s="265">
        <v>15</v>
      </c>
      <c r="M411" s="265">
        <f>G411*(1+L411/100)</f>
        <v>0</v>
      </c>
      <c r="N411" s="265">
        <v>0</v>
      </c>
      <c r="O411" s="265">
        <f>ROUND(E411*N411,2)</f>
        <v>0</v>
      </c>
      <c r="P411" s="265">
        <v>0</v>
      </c>
      <c r="Q411" s="265">
        <f>ROUND(E411*P411,2)</f>
        <v>0</v>
      </c>
      <c r="R411" s="265"/>
      <c r="S411" s="265" t="s">
        <v>139</v>
      </c>
      <c r="T411" s="266" t="s">
        <v>139</v>
      </c>
      <c r="U411" s="233">
        <v>1.2649999999999999</v>
      </c>
      <c r="V411" s="233">
        <f>ROUND(E411*U411,2)</f>
        <v>0.19</v>
      </c>
      <c r="W411" s="233"/>
      <c r="X411" s="233" t="s">
        <v>249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250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x14ac:dyDescent="0.2">
      <c r="A412" s="244" t="s">
        <v>134</v>
      </c>
      <c r="B412" s="245" t="s">
        <v>92</v>
      </c>
      <c r="C412" s="268" t="s">
        <v>93</v>
      </c>
      <c r="D412" s="246"/>
      <c r="E412" s="247"/>
      <c r="F412" s="248"/>
      <c r="G412" s="248">
        <f>SUMIF(AG413:AG451,"&lt;&gt;NOR",G413:G451)</f>
        <v>0</v>
      </c>
      <c r="H412" s="248"/>
      <c r="I412" s="248">
        <f>SUM(I413:I451)</f>
        <v>0</v>
      </c>
      <c r="J412" s="248"/>
      <c r="K412" s="248">
        <f>SUM(K413:K451)</f>
        <v>0</v>
      </c>
      <c r="L412" s="248"/>
      <c r="M412" s="248">
        <f>SUM(M413:M451)</f>
        <v>0</v>
      </c>
      <c r="N412" s="248"/>
      <c r="O412" s="248">
        <f>SUM(O413:O451)</f>
        <v>0.06</v>
      </c>
      <c r="P412" s="248"/>
      <c r="Q412" s="248">
        <f>SUM(Q413:Q451)</f>
        <v>0.05</v>
      </c>
      <c r="R412" s="248"/>
      <c r="S412" s="248"/>
      <c r="T412" s="249"/>
      <c r="U412" s="243"/>
      <c r="V412" s="243">
        <f>SUM(V413:V451)</f>
        <v>59.76</v>
      </c>
      <c r="W412" s="243"/>
      <c r="X412" s="243"/>
      <c r="AG412" t="s">
        <v>135</v>
      </c>
    </row>
    <row r="413" spans="1:60" outlineLevel="1" x14ac:dyDescent="0.2">
      <c r="A413" s="250">
        <v>69</v>
      </c>
      <c r="B413" s="251" t="s">
        <v>379</v>
      </c>
      <c r="C413" s="269" t="s">
        <v>380</v>
      </c>
      <c r="D413" s="252" t="s">
        <v>235</v>
      </c>
      <c r="E413" s="253">
        <v>51.9</v>
      </c>
      <c r="F413" s="254"/>
      <c r="G413" s="255">
        <f>ROUND(E413*F413,2)</f>
        <v>0</v>
      </c>
      <c r="H413" s="254"/>
      <c r="I413" s="255">
        <f>ROUND(E413*H413,2)</f>
        <v>0</v>
      </c>
      <c r="J413" s="254"/>
      <c r="K413" s="255">
        <f>ROUND(E413*J413,2)</f>
        <v>0</v>
      </c>
      <c r="L413" s="255">
        <v>15</v>
      </c>
      <c r="M413" s="255">
        <f>G413*(1+L413/100)</f>
        <v>0</v>
      </c>
      <c r="N413" s="255">
        <v>0</v>
      </c>
      <c r="O413" s="255">
        <f>ROUND(E413*N413,2)</f>
        <v>0</v>
      </c>
      <c r="P413" s="255">
        <v>1E-3</v>
      </c>
      <c r="Q413" s="255">
        <f>ROUND(E413*P413,2)</f>
        <v>0.05</v>
      </c>
      <c r="R413" s="255"/>
      <c r="S413" s="255" t="s">
        <v>139</v>
      </c>
      <c r="T413" s="256" t="s">
        <v>139</v>
      </c>
      <c r="U413" s="233">
        <v>0.03</v>
      </c>
      <c r="V413" s="233">
        <f>ROUND(E413*U413,2)</f>
        <v>1.56</v>
      </c>
      <c r="W413" s="233"/>
      <c r="X413" s="233" t="s">
        <v>140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154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1" t="s">
        <v>144</v>
      </c>
      <c r="D414" s="237"/>
      <c r="E414" s="238"/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145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1" t="s">
        <v>381</v>
      </c>
      <c r="D415" s="237"/>
      <c r="E415" s="238">
        <v>15.9</v>
      </c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1" t="s">
        <v>382</v>
      </c>
      <c r="D416" s="237"/>
      <c r="E416" s="238">
        <v>17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145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1" t="s">
        <v>383</v>
      </c>
      <c r="D417" s="237"/>
      <c r="E417" s="238">
        <v>19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145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31"/>
      <c r="B418" s="232"/>
      <c r="C418" s="272" t="s">
        <v>151</v>
      </c>
      <c r="D418" s="239"/>
      <c r="E418" s="240">
        <v>51.9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145</v>
      </c>
      <c r="AH418" s="214">
        <v>1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50">
        <v>70</v>
      </c>
      <c r="B419" s="251" t="s">
        <v>384</v>
      </c>
      <c r="C419" s="269" t="s">
        <v>385</v>
      </c>
      <c r="D419" s="252" t="s">
        <v>138</v>
      </c>
      <c r="E419" s="253">
        <v>48.33</v>
      </c>
      <c r="F419" s="254"/>
      <c r="G419" s="255">
        <f>ROUND(E419*F419,2)</f>
        <v>0</v>
      </c>
      <c r="H419" s="254"/>
      <c r="I419" s="255">
        <f>ROUND(E419*H419,2)</f>
        <v>0</v>
      </c>
      <c r="J419" s="254"/>
      <c r="K419" s="255">
        <f>ROUND(E419*J419,2)</f>
        <v>0</v>
      </c>
      <c r="L419" s="255">
        <v>15</v>
      </c>
      <c r="M419" s="255">
        <f>G419*(1+L419/100)</f>
        <v>0</v>
      </c>
      <c r="N419" s="255">
        <v>1.0000000000000001E-5</v>
      </c>
      <c r="O419" s="255">
        <f>ROUND(E419*N419,2)</f>
        <v>0</v>
      </c>
      <c r="P419" s="255">
        <v>0</v>
      </c>
      <c r="Q419" s="255">
        <f>ROUND(E419*P419,2)</f>
        <v>0</v>
      </c>
      <c r="R419" s="255"/>
      <c r="S419" s="255" t="s">
        <v>139</v>
      </c>
      <c r="T419" s="256" t="s">
        <v>139</v>
      </c>
      <c r="U419" s="233">
        <v>0.34</v>
      </c>
      <c r="V419" s="233">
        <f>ROUND(E419*U419,2)</f>
        <v>16.43</v>
      </c>
      <c r="W419" s="233"/>
      <c r="X419" s="233" t="s">
        <v>140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154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1" t="s">
        <v>144</v>
      </c>
      <c r="D420" s="237"/>
      <c r="E420" s="238"/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145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1" t="s">
        <v>211</v>
      </c>
      <c r="D421" s="237"/>
      <c r="E421" s="238">
        <v>11.2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145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1" t="s">
        <v>212</v>
      </c>
      <c r="D422" s="237"/>
      <c r="E422" s="238">
        <v>15.63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1" t="s">
        <v>215</v>
      </c>
      <c r="D423" s="237"/>
      <c r="E423" s="238">
        <v>21.5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145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2" t="s">
        <v>151</v>
      </c>
      <c r="D424" s="239"/>
      <c r="E424" s="240">
        <v>48.33</v>
      </c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145</v>
      </c>
      <c r="AH424" s="214">
        <v>1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50">
        <v>71</v>
      </c>
      <c r="B425" s="251" t="s">
        <v>386</v>
      </c>
      <c r="C425" s="269" t="s">
        <v>387</v>
      </c>
      <c r="D425" s="252" t="s">
        <v>138</v>
      </c>
      <c r="E425" s="253">
        <v>48.33</v>
      </c>
      <c r="F425" s="254"/>
      <c r="G425" s="255">
        <f>ROUND(E425*F425,2)</f>
        <v>0</v>
      </c>
      <c r="H425" s="254"/>
      <c r="I425" s="255">
        <f>ROUND(E425*H425,2)</f>
        <v>0</v>
      </c>
      <c r="J425" s="254"/>
      <c r="K425" s="255">
        <f>ROUND(E425*J425,2)</f>
        <v>0</v>
      </c>
      <c r="L425" s="255">
        <v>15</v>
      </c>
      <c r="M425" s="255">
        <f>G425*(1+L425/100)</f>
        <v>0</v>
      </c>
      <c r="N425" s="255">
        <v>4.8999999999999998E-4</v>
      </c>
      <c r="O425" s="255">
        <f>ROUND(E425*N425,2)</f>
        <v>0.02</v>
      </c>
      <c r="P425" s="255">
        <v>0</v>
      </c>
      <c r="Q425" s="255">
        <f>ROUND(E425*P425,2)</f>
        <v>0</v>
      </c>
      <c r="R425" s="255"/>
      <c r="S425" s="255" t="s">
        <v>139</v>
      </c>
      <c r="T425" s="256" t="s">
        <v>139</v>
      </c>
      <c r="U425" s="233">
        <v>0.13</v>
      </c>
      <c r="V425" s="233">
        <f>ROUND(E425*U425,2)</f>
        <v>6.28</v>
      </c>
      <c r="W425" s="233"/>
      <c r="X425" s="233" t="s">
        <v>140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154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1" t="s">
        <v>144</v>
      </c>
      <c r="D426" s="237"/>
      <c r="E426" s="238"/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145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1" t="s">
        <v>211</v>
      </c>
      <c r="D427" s="237"/>
      <c r="E427" s="238">
        <v>11.2</v>
      </c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145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31"/>
      <c r="B428" s="232"/>
      <c r="C428" s="271" t="s">
        <v>212</v>
      </c>
      <c r="D428" s="237"/>
      <c r="E428" s="238">
        <v>15.63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1" t="s">
        <v>215</v>
      </c>
      <c r="D429" s="237"/>
      <c r="E429" s="238">
        <v>21.5</v>
      </c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2" t="s">
        <v>151</v>
      </c>
      <c r="D430" s="239"/>
      <c r="E430" s="240">
        <v>48.33</v>
      </c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145</v>
      </c>
      <c r="AH430" s="214">
        <v>1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ht="22.5" outlineLevel="1" x14ac:dyDescent="0.2">
      <c r="A431" s="250">
        <v>72</v>
      </c>
      <c r="B431" s="251" t="s">
        <v>388</v>
      </c>
      <c r="C431" s="269" t="s">
        <v>389</v>
      </c>
      <c r="D431" s="252" t="s">
        <v>138</v>
      </c>
      <c r="E431" s="253">
        <v>48.33</v>
      </c>
      <c r="F431" s="254"/>
      <c r="G431" s="255">
        <f>ROUND(E431*F431,2)</f>
        <v>0</v>
      </c>
      <c r="H431" s="254"/>
      <c r="I431" s="255">
        <f>ROUND(E431*H431,2)</f>
        <v>0</v>
      </c>
      <c r="J431" s="254"/>
      <c r="K431" s="255">
        <f>ROUND(E431*J431,2)</f>
        <v>0</v>
      </c>
      <c r="L431" s="255">
        <v>15</v>
      </c>
      <c r="M431" s="255">
        <f>G431*(1+L431/100)</f>
        <v>0</v>
      </c>
      <c r="N431" s="255">
        <v>3.5E-4</v>
      </c>
      <c r="O431" s="255">
        <f>ROUND(E431*N431,2)</f>
        <v>0.02</v>
      </c>
      <c r="P431" s="255">
        <v>0</v>
      </c>
      <c r="Q431" s="255">
        <f>ROUND(E431*P431,2)</f>
        <v>0</v>
      </c>
      <c r="R431" s="255"/>
      <c r="S431" s="255" t="s">
        <v>139</v>
      </c>
      <c r="T431" s="256" t="s">
        <v>139</v>
      </c>
      <c r="U431" s="233">
        <v>0.56999999999999995</v>
      </c>
      <c r="V431" s="233">
        <f>ROUND(E431*U431,2)</f>
        <v>27.55</v>
      </c>
      <c r="W431" s="233"/>
      <c r="X431" s="233" t="s">
        <v>140</v>
      </c>
      <c r="Y431" s="214"/>
      <c r="Z431" s="214"/>
      <c r="AA431" s="214"/>
      <c r="AB431" s="214"/>
      <c r="AC431" s="214"/>
      <c r="AD431" s="214"/>
      <c r="AE431" s="214"/>
      <c r="AF431" s="214"/>
      <c r="AG431" s="214" t="s">
        <v>154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1" t="s">
        <v>144</v>
      </c>
      <c r="D432" s="237"/>
      <c r="E432" s="238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145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31"/>
      <c r="B433" s="232"/>
      <c r="C433" s="271" t="s">
        <v>211</v>
      </c>
      <c r="D433" s="237"/>
      <c r="E433" s="238">
        <v>11.2</v>
      </c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145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1"/>
      <c r="B434" s="232"/>
      <c r="C434" s="271" t="s">
        <v>212</v>
      </c>
      <c r="D434" s="237"/>
      <c r="E434" s="238">
        <v>15.63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145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1" t="s">
        <v>215</v>
      </c>
      <c r="D435" s="237"/>
      <c r="E435" s="238">
        <v>21.5</v>
      </c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145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31"/>
      <c r="B436" s="232"/>
      <c r="C436" s="272" t="s">
        <v>151</v>
      </c>
      <c r="D436" s="239"/>
      <c r="E436" s="240">
        <v>48.33</v>
      </c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145</v>
      </c>
      <c r="AH436" s="214">
        <v>1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50">
        <v>73</v>
      </c>
      <c r="B437" s="251" t="s">
        <v>390</v>
      </c>
      <c r="C437" s="269" t="s">
        <v>391</v>
      </c>
      <c r="D437" s="252" t="s">
        <v>235</v>
      </c>
      <c r="E437" s="253">
        <v>51.9</v>
      </c>
      <c r="F437" s="254"/>
      <c r="G437" s="255">
        <f>ROUND(E437*F437,2)</f>
        <v>0</v>
      </c>
      <c r="H437" s="254"/>
      <c r="I437" s="255">
        <f>ROUND(E437*H437,2)</f>
        <v>0</v>
      </c>
      <c r="J437" s="254"/>
      <c r="K437" s="255">
        <f>ROUND(E437*J437,2)</f>
        <v>0</v>
      </c>
      <c r="L437" s="255">
        <v>15</v>
      </c>
      <c r="M437" s="255">
        <f>G437*(1+L437/100)</f>
        <v>0</v>
      </c>
      <c r="N437" s="255">
        <v>0</v>
      </c>
      <c r="O437" s="255">
        <f>ROUND(E437*N437,2)</f>
        <v>0</v>
      </c>
      <c r="P437" s="255">
        <v>0</v>
      </c>
      <c r="Q437" s="255">
        <f>ROUND(E437*P437,2)</f>
        <v>0</v>
      </c>
      <c r="R437" s="255"/>
      <c r="S437" s="255" t="s">
        <v>139</v>
      </c>
      <c r="T437" s="256" t="s">
        <v>139</v>
      </c>
      <c r="U437" s="233">
        <v>0.15</v>
      </c>
      <c r="V437" s="233">
        <f>ROUND(E437*U437,2)</f>
        <v>7.79</v>
      </c>
      <c r="W437" s="233"/>
      <c r="X437" s="233" t="s">
        <v>140</v>
      </c>
      <c r="Y437" s="214"/>
      <c r="Z437" s="214"/>
      <c r="AA437" s="214"/>
      <c r="AB437" s="214"/>
      <c r="AC437" s="214"/>
      <c r="AD437" s="214"/>
      <c r="AE437" s="214"/>
      <c r="AF437" s="214"/>
      <c r="AG437" s="214" t="s">
        <v>154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">
      <c r="A438" s="231"/>
      <c r="B438" s="232"/>
      <c r="C438" s="270" t="s">
        <v>392</v>
      </c>
      <c r="D438" s="258"/>
      <c r="E438" s="258"/>
      <c r="F438" s="258"/>
      <c r="G438" s="258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143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1" t="s">
        <v>144</v>
      </c>
      <c r="D439" s="237"/>
      <c r="E439" s="238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145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31"/>
      <c r="B440" s="232"/>
      <c r="C440" s="271" t="s">
        <v>381</v>
      </c>
      <c r="D440" s="237"/>
      <c r="E440" s="238">
        <v>15.9</v>
      </c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145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1" t="s">
        <v>382</v>
      </c>
      <c r="D441" s="237"/>
      <c r="E441" s="238">
        <v>17</v>
      </c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145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1" t="s">
        <v>383</v>
      </c>
      <c r="D442" s="237"/>
      <c r="E442" s="238">
        <v>19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145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2" t="s">
        <v>151</v>
      </c>
      <c r="D443" s="239"/>
      <c r="E443" s="240">
        <v>51.9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145</v>
      </c>
      <c r="AH443" s="214">
        <v>1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ht="22.5" outlineLevel="1" x14ac:dyDescent="0.2">
      <c r="A444" s="250">
        <v>74</v>
      </c>
      <c r="B444" s="251" t="s">
        <v>393</v>
      </c>
      <c r="C444" s="269" t="s">
        <v>394</v>
      </c>
      <c r="D444" s="252" t="s">
        <v>235</v>
      </c>
      <c r="E444" s="253">
        <v>57.09</v>
      </c>
      <c r="F444" s="254"/>
      <c r="G444" s="255">
        <f>ROUND(E444*F444,2)</f>
        <v>0</v>
      </c>
      <c r="H444" s="254"/>
      <c r="I444" s="255">
        <f>ROUND(E444*H444,2)</f>
        <v>0</v>
      </c>
      <c r="J444" s="254"/>
      <c r="K444" s="255">
        <f>ROUND(E444*J444,2)</f>
        <v>0</v>
      </c>
      <c r="L444" s="255">
        <v>15</v>
      </c>
      <c r="M444" s="255">
        <f>G444*(1+L444/100)</f>
        <v>0</v>
      </c>
      <c r="N444" s="255">
        <v>4.0000000000000002E-4</v>
      </c>
      <c r="O444" s="255">
        <f>ROUND(E444*N444,2)</f>
        <v>0.02</v>
      </c>
      <c r="P444" s="255">
        <v>0</v>
      </c>
      <c r="Q444" s="255">
        <f>ROUND(E444*P444,2)</f>
        <v>0</v>
      </c>
      <c r="R444" s="255" t="s">
        <v>283</v>
      </c>
      <c r="S444" s="255" t="s">
        <v>139</v>
      </c>
      <c r="T444" s="256" t="s">
        <v>139</v>
      </c>
      <c r="U444" s="233">
        <v>0</v>
      </c>
      <c r="V444" s="233">
        <f>ROUND(E444*U444,2)</f>
        <v>0</v>
      </c>
      <c r="W444" s="233"/>
      <c r="X444" s="233" t="s">
        <v>284</v>
      </c>
      <c r="Y444" s="214"/>
      <c r="Z444" s="214"/>
      <c r="AA444" s="214"/>
      <c r="AB444" s="214"/>
      <c r="AC444" s="214"/>
      <c r="AD444" s="214"/>
      <c r="AE444" s="214"/>
      <c r="AF444" s="214"/>
      <c r="AG444" s="214" t="s">
        <v>285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31"/>
      <c r="B445" s="232"/>
      <c r="C445" s="271" t="s">
        <v>144</v>
      </c>
      <c r="D445" s="237"/>
      <c r="E445" s="238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145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31"/>
      <c r="B446" s="232"/>
      <c r="C446" s="271" t="s">
        <v>381</v>
      </c>
      <c r="D446" s="237"/>
      <c r="E446" s="238">
        <v>15.9</v>
      </c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145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31"/>
      <c r="B447" s="232"/>
      <c r="C447" s="271" t="s">
        <v>382</v>
      </c>
      <c r="D447" s="237"/>
      <c r="E447" s="238">
        <v>17</v>
      </c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145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">
      <c r="A448" s="231"/>
      <c r="B448" s="232"/>
      <c r="C448" s="271" t="s">
        <v>383</v>
      </c>
      <c r="D448" s="237"/>
      <c r="E448" s="238">
        <v>19</v>
      </c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145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31"/>
      <c r="B449" s="232"/>
      <c r="C449" s="272" t="s">
        <v>151</v>
      </c>
      <c r="D449" s="239"/>
      <c r="E449" s="240">
        <v>51.9</v>
      </c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145</v>
      </c>
      <c r="AH449" s="214">
        <v>1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6" t="s">
        <v>395</v>
      </c>
      <c r="D450" s="241"/>
      <c r="E450" s="242">
        <v>5.19</v>
      </c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145</v>
      </c>
      <c r="AH450" s="214">
        <v>4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60">
        <v>75</v>
      </c>
      <c r="B451" s="261" t="s">
        <v>396</v>
      </c>
      <c r="C451" s="274" t="s">
        <v>397</v>
      </c>
      <c r="D451" s="262" t="s">
        <v>248</v>
      </c>
      <c r="E451" s="263">
        <v>6.3920000000000005E-2</v>
      </c>
      <c r="F451" s="264"/>
      <c r="G451" s="265">
        <f>ROUND(E451*F451,2)</f>
        <v>0</v>
      </c>
      <c r="H451" s="264"/>
      <c r="I451" s="265">
        <f>ROUND(E451*H451,2)</f>
        <v>0</v>
      </c>
      <c r="J451" s="264"/>
      <c r="K451" s="265">
        <f>ROUND(E451*J451,2)</f>
        <v>0</v>
      </c>
      <c r="L451" s="265">
        <v>15</v>
      </c>
      <c r="M451" s="265">
        <f>G451*(1+L451/100)</f>
        <v>0</v>
      </c>
      <c r="N451" s="265">
        <v>0</v>
      </c>
      <c r="O451" s="265">
        <f>ROUND(E451*N451,2)</f>
        <v>0</v>
      </c>
      <c r="P451" s="265">
        <v>0</v>
      </c>
      <c r="Q451" s="265">
        <f>ROUND(E451*P451,2)</f>
        <v>0</v>
      </c>
      <c r="R451" s="265"/>
      <c r="S451" s="265" t="s">
        <v>139</v>
      </c>
      <c r="T451" s="266" t="s">
        <v>139</v>
      </c>
      <c r="U451" s="233">
        <v>2.42</v>
      </c>
      <c r="V451" s="233">
        <f>ROUND(E451*U451,2)</f>
        <v>0.15</v>
      </c>
      <c r="W451" s="233"/>
      <c r="X451" s="233" t="s">
        <v>249</v>
      </c>
      <c r="Y451" s="214"/>
      <c r="Z451" s="214"/>
      <c r="AA451" s="214"/>
      <c r="AB451" s="214"/>
      <c r="AC451" s="214"/>
      <c r="AD451" s="214"/>
      <c r="AE451" s="214"/>
      <c r="AF451" s="214"/>
      <c r="AG451" s="214" t="s">
        <v>250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x14ac:dyDescent="0.2">
      <c r="A452" s="244" t="s">
        <v>134</v>
      </c>
      <c r="B452" s="245" t="s">
        <v>94</v>
      </c>
      <c r="C452" s="268" t="s">
        <v>95</v>
      </c>
      <c r="D452" s="246"/>
      <c r="E452" s="247"/>
      <c r="F452" s="248"/>
      <c r="G452" s="248">
        <f>SUMIF(AG453:AG496,"&lt;&gt;NOR",G453:G496)</f>
        <v>0</v>
      </c>
      <c r="H452" s="248"/>
      <c r="I452" s="248">
        <f>SUM(I453:I496)</f>
        <v>0</v>
      </c>
      <c r="J452" s="248"/>
      <c r="K452" s="248">
        <f>SUM(K453:K496)</f>
        <v>0</v>
      </c>
      <c r="L452" s="248"/>
      <c r="M452" s="248">
        <f>SUM(M453:M496)</f>
        <v>0</v>
      </c>
      <c r="N452" s="248"/>
      <c r="O452" s="248">
        <f>SUM(O453:O496)</f>
        <v>0.14000000000000001</v>
      </c>
      <c r="P452" s="248"/>
      <c r="Q452" s="248">
        <f>SUM(Q453:Q496)</f>
        <v>0</v>
      </c>
      <c r="R452" s="248"/>
      <c r="S452" s="248"/>
      <c r="T452" s="249"/>
      <c r="U452" s="243"/>
      <c r="V452" s="243">
        <f>SUM(V453:V496)</f>
        <v>11.86</v>
      </c>
      <c r="W452" s="243"/>
      <c r="X452" s="243"/>
      <c r="AG452" t="s">
        <v>135</v>
      </c>
    </row>
    <row r="453" spans="1:60" ht="22.5" outlineLevel="1" x14ac:dyDescent="0.2">
      <c r="A453" s="250">
        <v>76</v>
      </c>
      <c r="B453" s="251" t="s">
        <v>398</v>
      </c>
      <c r="C453" s="269" t="s">
        <v>399</v>
      </c>
      <c r="D453" s="252" t="s">
        <v>138</v>
      </c>
      <c r="E453" s="253">
        <v>13.54</v>
      </c>
      <c r="F453" s="254"/>
      <c r="G453" s="255">
        <f>ROUND(E453*F453,2)</f>
        <v>0</v>
      </c>
      <c r="H453" s="254"/>
      <c r="I453" s="255">
        <f>ROUND(E453*H453,2)</f>
        <v>0</v>
      </c>
      <c r="J453" s="254"/>
      <c r="K453" s="255">
        <f>ROUND(E453*J453,2)</f>
        <v>0</v>
      </c>
      <c r="L453" s="255">
        <v>15</v>
      </c>
      <c r="M453" s="255">
        <f>G453*(1+L453/100)</f>
        <v>0</v>
      </c>
      <c r="N453" s="255">
        <v>0</v>
      </c>
      <c r="O453" s="255">
        <f>ROUND(E453*N453,2)</f>
        <v>0</v>
      </c>
      <c r="P453" s="255">
        <v>0</v>
      </c>
      <c r="Q453" s="255">
        <f>ROUND(E453*P453,2)</f>
        <v>0</v>
      </c>
      <c r="R453" s="255"/>
      <c r="S453" s="255" t="s">
        <v>139</v>
      </c>
      <c r="T453" s="256" t="s">
        <v>139</v>
      </c>
      <c r="U453" s="233">
        <v>1.6E-2</v>
      </c>
      <c r="V453" s="233">
        <f>ROUND(E453*U453,2)</f>
        <v>0.22</v>
      </c>
      <c r="W453" s="233"/>
      <c r="X453" s="233" t="s">
        <v>140</v>
      </c>
      <c r="Y453" s="214"/>
      <c r="Z453" s="214"/>
      <c r="AA453" s="214"/>
      <c r="AB453" s="214"/>
      <c r="AC453" s="214"/>
      <c r="AD453" s="214"/>
      <c r="AE453" s="214"/>
      <c r="AF453" s="214"/>
      <c r="AG453" s="214" t="s">
        <v>154</v>
      </c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1" t="s">
        <v>144</v>
      </c>
      <c r="D454" s="237"/>
      <c r="E454" s="238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145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31"/>
      <c r="B455" s="232"/>
      <c r="C455" s="271" t="s">
        <v>155</v>
      </c>
      <c r="D455" s="237"/>
      <c r="E455" s="238">
        <v>12.3</v>
      </c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145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1" t="s">
        <v>156</v>
      </c>
      <c r="D456" s="237"/>
      <c r="E456" s="238">
        <v>1.24</v>
      </c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145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31"/>
      <c r="B457" s="232"/>
      <c r="C457" s="272" t="s">
        <v>151</v>
      </c>
      <c r="D457" s="239"/>
      <c r="E457" s="240">
        <v>13.54</v>
      </c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145</v>
      </c>
      <c r="AH457" s="214">
        <v>1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">
      <c r="A458" s="250">
        <v>77</v>
      </c>
      <c r="B458" s="251" t="s">
        <v>400</v>
      </c>
      <c r="C458" s="269" t="s">
        <v>401</v>
      </c>
      <c r="D458" s="252" t="s">
        <v>138</v>
      </c>
      <c r="E458" s="253">
        <v>13.54</v>
      </c>
      <c r="F458" s="254"/>
      <c r="G458" s="255">
        <f>ROUND(E458*F458,2)</f>
        <v>0</v>
      </c>
      <c r="H458" s="254"/>
      <c r="I458" s="255">
        <f>ROUND(E458*H458,2)</f>
        <v>0</v>
      </c>
      <c r="J458" s="254"/>
      <c r="K458" s="255">
        <f>ROUND(E458*J458,2)</f>
        <v>0</v>
      </c>
      <c r="L458" s="255">
        <v>15</v>
      </c>
      <c r="M458" s="255">
        <f>G458*(1+L458/100)</f>
        <v>0</v>
      </c>
      <c r="N458" s="255">
        <v>0</v>
      </c>
      <c r="O458" s="255">
        <f>ROUND(E458*N458,2)</f>
        <v>0</v>
      </c>
      <c r="P458" s="255">
        <v>0</v>
      </c>
      <c r="Q458" s="255">
        <f>ROUND(E458*P458,2)</f>
        <v>0</v>
      </c>
      <c r="R458" s="255"/>
      <c r="S458" s="255" t="s">
        <v>139</v>
      </c>
      <c r="T458" s="256" t="s">
        <v>139</v>
      </c>
      <c r="U458" s="233">
        <v>4.5999999999999999E-2</v>
      </c>
      <c r="V458" s="233">
        <f>ROUND(E458*U458,2)</f>
        <v>0.62</v>
      </c>
      <c r="W458" s="233"/>
      <c r="X458" s="233" t="s">
        <v>140</v>
      </c>
      <c r="Y458" s="214"/>
      <c r="Z458" s="214"/>
      <c r="AA458" s="214"/>
      <c r="AB458" s="214"/>
      <c r="AC458" s="214"/>
      <c r="AD458" s="214"/>
      <c r="AE458" s="214"/>
      <c r="AF458" s="214"/>
      <c r="AG458" s="214" t="s">
        <v>154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1" t="s">
        <v>144</v>
      </c>
      <c r="D459" s="237"/>
      <c r="E459" s="238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145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31"/>
      <c r="B460" s="232"/>
      <c r="C460" s="271" t="s">
        <v>155</v>
      </c>
      <c r="D460" s="237"/>
      <c r="E460" s="238">
        <v>12.3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145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31"/>
      <c r="B461" s="232"/>
      <c r="C461" s="271" t="s">
        <v>156</v>
      </c>
      <c r="D461" s="237"/>
      <c r="E461" s="238">
        <v>1.24</v>
      </c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145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31"/>
      <c r="B462" s="232"/>
      <c r="C462" s="272" t="s">
        <v>151</v>
      </c>
      <c r="D462" s="239"/>
      <c r="E462" s="240">
        <v>13.54</v>
      </c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145</v>
      </c>
      <c r="AH462" s="214">
        <v>1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50">
        <v>78</v>
      </c>
      <c r="B463" s="251" t="s">
        <v>402</v>
      </c>
      <c r="C463" s="269" t="s">
        <v>403</v>
      </c>
      <c r="D463" s="252" t="s">
        <v>138</v>
      </c>
      <c r="E463" s="253">
        <v>13.54</v>
      </c>
      <c r="F463" s="254"/>
      <c r="G463" s="255">
        <f>ROUND(E463*F463,2)</f>
        <v>0</v>
      </c>
      <c r="H463" s="254"/>
      <c r="I463" s="255">
        <f>ROUND(E463*H463,2)</f>
        <v>0</v>
      </c>
      <c r="J463" s="254"/>
      <c r="K463" s="255">
        <f>ROUND(E463*J463,2)</f>
        <v>0</v>
      </c>
      <c r="L463" s="255">
        <v>15</v>
      </c>
      <c r="M463" s="255">
        <f>G463*(1+L463/100)</f>
        <v>0</v>
      </c>
      <c r="N463" s="255">
        <v>0</v>
      </c>
      <c r="O463" s="255">
        <f>ROUND(E463*N463,2)</f>
        <v>0</v>
      </c>
      <c r="P463" s="255">
        <v>0</v>
      </c>
      <c r="Q463" s="255">
        <f>ROUND(E463*P463,2)</f>
        <v>0</v>
      </c>
      <c r="R463" s="255"/>
      <c r="S463" s="255" t="s">
        <v>139</v>
      </c>
      <c r="T463" s="256" t="s">
        <v>139</v>
      </c>
      <c r="U463" s="233">
        <v>0.14699999999999999</v>
      </c>
      <c r="V463" s="233">
        <f>ROUND(E463*U463,2)</f>
        <v>1.99</v>
      </c>
      <c r="W463" s="233"/>
      <c r="X463" s="233" t="s">
        <v>140</v>
      </c>
      <c r="Y463" s="214"/>
      <c r="Z463" s="214"/>
      <c r="AA463" s="214"/>
      <c r="AB463" s="214"/>
      <c r="AC463" s="214"/>
      <c r="AD463" s="214"/>
      <c r="AE463" s="214"/>
      <c r="AF463" s="214"/>
      <c r="AG463" s="214" t="s">
        <v>154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1" t="s">
        <v>144</v>
      </c>
      <c r="D464" s="237"/>
      <c r="E464" s="238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145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31"/>
      <c r="B465" s="232"/>
      <c r="C465" s="271" t="s">
        <v>155</v>
      </c>
      <c r="D465" s="237"/>
      <c r="E465" s="238">
        <v>12.3</v>
      </c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145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1" t="s">
        <v>156</v>
      </c>
      <c r="D466" s="237"/>
      <c r="E466" s="238">
        <v>1.24</v>
      </c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145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2" t="s">
        <v>151</v>
      </c>
      <c r="D467" s="239"/>
      <c r="E467" s="240">
        <v>13.54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145</v>
      </c>
      <c r="AH467" s="214">
        <v>1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50">
        <v>79</v>
      </c>
      <c r="B468" s="251" t="s">
        <v>359</v>
      </c>
      <c r="C468" s="269" t="s">
        <v>360</v>
      </c>
      <c r="D468" s="252" t="s">
        <v>361</v>
      </c>
      <c r="E468" s="253">
        <v>108.32</v>
      </c>
      <c r="F468" s="254"/>
      <c r="G468" s="255">
        <f>ROUND(E468*F468,2)</f>
        <v>0</v>
      </c>
      <c r="H468" s="254"/>
      <c r="I468" s="255">
        <f>ROUND(E468*H468,2)</f>
        <v>0</v>
      </c>
      <c r="J468" s="254"/>
      <c r="K468" s="255">
        <f>ROUND(E468*J468,2)</f>
        <v>0</v>
      </c>
      <c r="L468" s="255">
        <v>15</v>
      </c>
      <c r="M468" s="255">
        <f>G468*(1+L468/100)</f>
        <v>0</v>
      </c>
      <c r="N468" s="255">
        <v>1E-3</v>
      </c>
      <c r="O468" s="255">
        <f>ROUND(E468*N468,2)</f>
        <v>0.11</v>
      </c>
      <c r="P468" s="255">
        <v>0</v>
      </c>
      <c r="Q468" s="255">
        <f>ROUND(E468*P468,2)</f>
        <v>0</v>
      </c>
      <c r="R468" s="255" t="s">
        <v>283</v>
      </c>
      <c r="S468" s="255" t="s">
        <v>139</v>
      </c>
      <c r="T468" s="256" t="s">
        <v>139</v>
      </c>
      <c r="U468" s="233">
        <v>0</v>
      </c>
      <c r="V468" s="233">
        <f>ROUND(E468*U468,2)</f>
        <v>0</v>
      </c>
      <c r="W468" s="233"/>
      <c r="X468" s="233" t="s">
        <v>284</v>
      </c>
      <c r="Y468" s="214"/>
      <c r="Z468" s="214"/>
      <c r="AA468" s="214"/>
      <c r="AB468" s="214"/>
      <c r="AC468" s="214"/>
      <c r="AD468" s="214"/>
      <c r="AE468" s="214"/>
      <c r="AF468" s="214"/>
      <c r="AG468" s="214" t="s">
        <v>285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31"/>
      <c r="B469" s="232"/>
      <c r="C469" s="271" t="s">
        <v>144</v>
      </c>
      <c r="D469" s="237"/>
      <c r="E469" s="238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145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31"/>
      <c r="B470" s="232"/>
      <c r="C470" s="271" t="s">
        <v>362</v>
      </c>
      <c r="D470" s="237"/>
      <c r="E470" s="238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145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31"/>
      <c r="B471" s="232"/>
      <c r="C471" s="271" t="s">
        <v>363</v>
      </c>
      <c r="D471" s="237"/>
      <c r="E471" s="238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145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31"/>
      <c r="B472" s="232"/>
      <c r="C472" s="271" t="s">
        <v>404</v>
      </c>
      <c r="D472" s="237"/>
      <c r="E472" s="238">
        <v>98.4</v>
      </c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145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1" t="s">
        <v>405</v>
      </c>
      <c r="D473" s="237"/>
      <c r="E473" s="238">
        <v>9.92</v>
      </c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145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2" t="s">
        <v>151</v>
      </c>
      <c r="D474" s="239"/>
      <c r="E474" s="240">
        <v>108.32</v>
      </c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145</v>
      </c>
      <c r="AH474" s="214">
        <v>1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50">
        <v>80</v>
      </c>
      <c r="B475" s="251" t="s">
        <v>406</v>
      </c>
      <c r="C475" s="269" t="s">
        <v>407</v>
      </c>
      <c r="D475" s="252" t="s">
        <v>235</v>
      </c>
      <c r="E475" s="253">
        <v>20.28</v>
      </c>
      <c r="F475" s="254"/>
      <c r="G475" s="255">
        <f>ROUND(E475*F475,2)</f>
        <v>0</v>
      </c>
      <c r="H475" s="254"/>
      <c r="I475" s="255">
        <f>ROUND(E475*H475,2)</f>
        <v>0</v>
      </c>
      <c r="J475" s="254"/>
      <c r="K475" s="255">
        <f>ROUND(E475*J475,2)</f>
        <v>0</v>
      </c>
      <c r="L475" s="255">
        <v>15</v>
      </c>
      <c r="M475" s="255">
        <f>G475*(1+L475/100)</f>
        <v>0</v>
      </c>
      <c r="N475" s="255">
        <v>3.0000000000000001E-5</v>
      </c>
      <c r="O475" s="255">
        <f>ROUND(E475*N475,2)</f>
        <v>0</v>
      </c>
      <c r="P475" s="255">
        <v>0</v>
      </c>
      <c r="Q475" s="255">
        <f>ROUND(E475*P475,2)</f>
        <v>0</v>
      </c>
      <c r="R475" s="255"/>
      <c r="S475" s="255" t="s">
        <v>139</v>
      </c>
      <c r="T475" s="256" t="s">
        <v>139</v>
      </c>
      <c r="U475" s="233">
        <v>0.13719999999999999</v>
      </c>
      <c r="V475" s="233">
        <f>ROUND(E475*U475,2)</f>
        <v>2.78</v>
      </c>
      <c r="W475" s="233"/>
      <c r="X475" s="233" t="s">
        <v>140</v>
      </c>
      <c r="Y475" s="214"/>
      <c r="Z475" s="214"/>
      <c r="AA475" s="214"/>
      <c r="AB475" s="214"/>
      <c r="AC475" s="214"/>
      <c r="AD475" s="214"/>
      <c r="AE475" s="214"/>
      <c r="AF475" s="214"/>
      <c r="AG475" s="214" t="s">
        <v>154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/>
      <c r="B476" s="232"/>
      <c r="C476" s="271" t="s">
        <v>144</v>
      </c>
      <c r="D476" s="237"/>
      <c r="E476" s="238"/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145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31"/>
      <c r="B477" s="232"/>
      <c r="C477" s="271" t="s">
        <v>236</v>
      </c>
      <c r="D477" s="237"/>
      <c r="E477" s="238">
        <v>15.36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145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1" t="s">
        <v>237</v>
      </c>
      <c r="D478" s="237"/>
      <c r="E478" s="238">
        <v>4.92</v>
      </c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145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2" t="s">
        <v>151</v>
      </c>
      <c r="D479" s="239"/>
      <c r="E479" s="240">
        <v>20.28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145</v>
      </c>
      <c r="AH479" s="214">
        <v>1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50">
        <v>81</v>
      </c>
      <c r="B480" s="251" t="s">
        <v>408</v>
      </c>
      <c r="C480" s="269" t="s">
        <v>409</v>
      </c>
      <c r="D480" s="252" t="s">
        <v>235</v>
      </c>
      <c r="E480" s="253">
        <v>22.308</v>
      </c>
      <c r="F480" s="254"/>
      <c r="G480" s="255">
        <f>ROUND(E480*F480,2)</f>
        <v>0</v>
      </c>
      <c r="H480" s="254"/>
      <c r="I480" s="255">
        <f>ROUND(E480*H480,2)</f>
        <v>0</v>
      </c>
      <c r="J480" s="254"/>
      <c r="K480" s="255">
        <f>ROUND(E480*J480,2)</f>
        <v>0</v>
      </c>
      <c r="L480" s="255">
        <v>15</v>
      </c>
      <c r="M480" s="255">
        <f>G480*(1+L480/100)</f>
        <v>0</v>
      </c>
      <c r="N480" s="255">
        <v>5.0000000000000002E-5</v>
      </c>
      <c r="O480" s="255">
        <f>ROUND(E480*N480,2)</f>
        <v>0</v>
      </c>
      <c r="P480" s="255">
        <v>0</v>
      </c>
      <c r="Q480" s="255">
        <f>ROUND(E480*P480,2)</f>
        <v>0</v>
      </c>
      <c r="R480" s="255" t="s">
        <v>283</v>
      </c>
      <c r="S480" s="255" t="s">
        <v>139</v>
      </c>
      <c r="T480" s="256" t="s">
        <v>139</v>
      </c>
      <c r="U480" s="233">
        <v>0</v>
      </c>
      <c r="V480" s="233">
        <f>ROUND(E480*U480,2)</f>
        <v>0</v>
      </c>
      <c r="W480" s="233"/>
      <c r="X480" s="233" t="s">
        <v>284</v>
      </c>
      <c r="Y480" s="214"/>
      <c r="Z480" s="214"/>
      <c r="AA480" s="214"/>
      <c r="AB480" s="214"/>
      <c r="AC480" s="214"/>
      <c r="AD480" s="214"/>
      <c r="AE480" s="214"/>
      <c r="AF480" s="214"/>
      <c r="AG480" s="214" t="s">
        <v>410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1" t="s">
        <v>144</v>
      </c>
      <c r="D481" s="237"/>
      <c r="E481" s="238"/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145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31"/>
      <c r="B482" s="232"/>
      <c r="C482" s="271" t="s">
        <v>236</v>
      </c>
      <c r="D482" s="237"/>
      <c r="E482" s="238">
        <v>15.36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145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31"/>
      <c r="B483" s="232"/>
      <c r="C483" s="271" t="s">
        <v>237</v>
      </c>
      <c r="D483" s="237"/>
      <c r="E483" s="238">
        <v>4.92</v>
      </c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145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2" t="s">
        <v>151</v>
      </c>
      <c r="D484" s="239"/>
      <c r="E484" s="240">
        <v>20.28</v>
      </c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145</v>
      </c>
      <c r="AH484" s="214">
        <v>1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6" t="s">
        <v>395</v>
      </c>
      <c r="D485" s="241"/>
      <c r="E485" s="242">
        <v>2.028</v>
      </c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145</v>
      </c>
      <c r="AH485" s="214">
        <v>4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50">
        <v>82</v>
      </c>
      <c r="B486" s="251" t="s">
        <v>411</v>
      </c>
      <c r="C486" s="269" t="s">
        <v>412</v>
      </c>
      <c r="D486" s="252" t="s">
        <v>138</v>
      </c>
      <c r="E486" s="253">
        <v>13.54</v>
      </c>
      <c r="F486" s="254"/>
      <c r="G486" s="255">
        <f>ROUND(E486*F486,2)</f>
        <v>0</v>
      </c>
      <c r="H486" s="254"/>
      <c r="I486" s="255">
        <f>ROUND(E486*H486,2)</f>
        <v>0</v>
      </c>
      <c r="J486" s="254"/>
      <c r="K486" s="255">
        <f>ROUND(E486*J486,2)</f>
        <v>0</v>
      </c>
      <c r="L486" s="255">
        <v>15</v>
      </c>
      <c r="M486" s="255">
        <f>G486*(1+L486/100)</f>
        <v>0</v>
      </c>
      <c r="N486" s="255">
        <v>3.3E-4</v>
      </c>
      <c r="O486" s="255">
        <f>ROUND(E486*N486,2)</f>
        <v>0</v>
      </c>
      <c r="P486" s="255">
        <v>0</v>
      </c>
      <c r="Q486" s="255">
        <f>ROUND(E486*P486,2)</f>
        <v>0</v>
      </c>
      <c r="R486" s="255"/>
      <c r="S486" s="255" t="s">
        <v>139</v>
      </c>
      <c r="T486" s="256" t="s">
        <v>139</v>
      </c>
      <c r="U486" s="233">
        <v>0.45</v>
      </c>
      <c r="V486" s="233">
        <f>ROUND(E486*U486,2)</f>
        <v>6.09</v>
      </c>
      <c r="W486" s="233"/>
      <c r="X486" s="233" t="s">
        <v>140</v>
      </c>
      <c r="Y486" s="214"/>
      <c r="Z486" s="214"/>
      <c r="AA486" s="214"/>
      <c r="AB486" s="214"/>
      <c r="AC486" s="214"/>
      <c r="AD486" s="214"/>
      <c r="AE486" s="214"/>
      <c r="AF486" s="214"/>
      <c r="AG486" s="214" t="s">
        <v>154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1" t="s">
        <v>144</v>
      </c>
      <c r="D487" s="237"/>
      <c r="E487" s="238"/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145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1" t="s">
        <v>155</v>
      </c>
      <c r="D488" s="237"/>
      <c r="E488" s="238">
        <v>12.3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145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1" t="s">
        <v>156</v>
      </c>
      <c r="D489" s="237"/>
      <c r="E489" s="238">
        <v>1.24</v>
      </c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145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31"/>
      <c r="B490" s="232"/>
      <c r="C490" s="272" t="s">
        <v>151</v>
      </c>
      <c r="D490" s="239"/>
      <c r="E490" s="240">
        <v>13.54</v>
      </c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145</v>
      </c>
      <c r="AH490" s="214">
        <v>1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50">
        <v>83</v>
      </c>
      <c r="B491" s="251" t="s">
        <v>413</v>
      </c>
      <c r="C491" s="269" t="s">
        <v>414</v>
      </c>
      <c r="D491" s="252" t="s">
        <v>138</v>
      </c>
      <c r="E491" s="253">
        <v>13.54</v>
      </c>
      <c r="F491" s="254"/>
      <c r="G491" s="255">
        <f>ROUND(E491*F491,2)</f>
        <v>0</v>
      </c>
      <c r="H491" s="254"/>
      <c r="I491" s="255">
        <f>ROUND(E491*H491,2)</f>
        <v>0</v>
      </c>
      <c r="J491" s="254"/>
      <c r="K491" s="255">
        <f>ROUND(E491*J491,2)</f>
        <v>0</v>
      </c>
      <c r="L491" s="255">
        <v>15</v>
      </c>
      <c r="M491" s="255">
        <f>G491*(1+L491/100)</f>
        <v>0</v>
      </c>
      <c r="N491" s="255">
        <v>2E-3</v>
      </c>
      <c r="O491" s="255">
        <f>ROUND(E491*N491,2)</f>
        <v>0.03</v>
      </c>
      <c r="P491" s="255">
        <v>0</v>
      </c>
      <c r="Q491" s="255">
        <f>ROUND(E491*P491,2)</f>
        <v>0</v>
      </c>
      <c r="R491" s="255" t="s">
        <v>283</v>
      </c>
      <c r="S491" s="255" t="s">
        <v>139</v>
      </c>
      <c r="T491" s="256" t="s">
        <v>139</v>
      </c>
      <c r="U491" s="233">
        <v>0</v>
      </c>
      <c r="V491" s="233">
        <f>ROUND(E491*U491,2)</f>
        <v>0</v>
      </c>
      <c r="W491" s="233"/>
      <c r="X491" s="233" t="s">
        <v>284</v>
      </c>
      <c r="Y491" s="214"/>
      <c r="Z491" s="214"/>
      <c r="AA491" s="214"/>
      <c r="AB491" s="214"/>
      <c r="AC491" s="214"/>
      <c r="AD491" s="214"/>
      <c r="AE491" s="214"/>
      <c r="AF491" s="214"/>
      <c r="AG491" s="214" t="s">
        <v>285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1" t="s">
        <v>144</v>
      </c>
      <c r="D492" s="237"/>
      <c r="E492" s="238"/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145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31"/>
      <c r="B493" s="232"/>
      <c r="C493" s="271" t="s">
        <v>155</v>
      </c>
      <c r="D493" s="237"/>
      <c r="E493" s="238">
        <v>12.3</v>
      </c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145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/>
      <c r="B494" s="232"/>
      <c r="C494" s="271" t="s">
        <v>156</v>
      </c>
      <c r="D494" s="237"/>
      <c r="E494" s="238">
        <v>1.24</v>
      </c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145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31"/>
      <c r="B495" s="232"/>
      <c r="C495" s="272" t="s">
        <v>151</v>
      </c>
      <c r="D495" s="239"/>
      <c r="E495" s="240">
        <v>13.54</v>
      </c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145</v>
      </c>
      <c r="AH495" s="214">
        <v>1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60">
        <v>84</v>
      </c>
      <c r="B496" s="261" t="s">
        <v>415</v>
      </c>
      <c r="C496" s="274" t="s">
        <v>416</v>
      </c>
      <c r="D496" s="262" t="s">
        <v>248</v>
      </c>
      <c r="E496" s="263">
        <v>0.14158999999999999</v>
      </c>
      <c r="F496" s="264"/>
      <c r="G496" s="265">
        <f>ROUND(E496*F496,2)</f>
        <v>0</v>
      </c>
      <c r="H496" s="264"/>
      <c r="I496" s="265">
        <f>ROUND(E496*H496,2)</f>
        <v>0</v>
      </c>
      <c r="J496" s="264"/>
      <c r="K496" s="265">
        <f>ROUND(E496*J496,2)</f>
        <v>0</v>
      </c>
      <c r="L496" s="265">
        <v>15</v>
      </c>
      <c r="M496" s="265">
        <f>G496*(1+L496/100)</f>
        <v>0</v>
      </c>
      <c r="N496" s="265">
        <v>0</v>
      </c>
      <c r="O496" s="265">
        <f>ROUND(E496*N496,2)</f>
        <v>0</v>
      </c>
      <c r="P496" s="265">
        <v>0</v>
      </c>
      <c r="Q496" s="265">
        <f>ROUND(E496*P496,2)</f>
        <v>0</v>
      </c>
      <c r="R496" s="265"/>
      <c r="S496" s="265" t="s">
        <v>139</v>
      </c>
      <c r="T496" s="266" t="s">
        <v>139</v>
      </c>
      <c r="U496" s="233">
        <v>1.1020000000000001</v>
      </c>
      <c r="V496" s="233">
        <f>ROUND(E496*U496,2)</f>
        <v>0.16</v>
      </c>
      <c r="W496" s="233"/>
      <c r="X496" s="233" t="s">
        <v>249</v>
      </c>
      <c r="Y496" s="214"/>
      <c r="Z496" s="214"/>
      <c r="AA496" s="214"/>
      <c r="AB496" s="214"/>
      <c r="AC496" s="214"/>
      <c r="AD496" s="214"/>
      <c r="AE496" s="214"/>
      <c r="AF496" s="214"/>
      <c r="AG496" s="214" t="s">
        <v>250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x14ac:dyDescent="0.2">
      <c r="A497" s="244" t="s">
        <v>134</v>
      </c>
      <c r="B497" s="245" t="s">
        <v>96</v>
      </c>
      <c r="C497" s="268" t="s">
        <v>97</v>
      </c>
      <c r="D497" s="246"/>
      <c r="E497" s="247"/>
      <c r="F497" s="248"/>
      <c r="G497" s="248">
        <f>SUMIF(AG498:AG530,"&lt;&gt;NOR",G498:G530)</f>
        <v>0</v>
      </c>
      <c r="H497" s="248"/>
      <c r="I497" s="248">
        <f>SUM(I498:I530)</f>
        <v>0</v>
      </c>
      <c r="J497" s="248"/>
      <c r="K497" s="248">
        <f>SUM(K498:K530)</f>
        <v>0</v>
      </c>
      <c r="L497" s="248"/>
      <c r="M497" s="248">
        <f>SUM(M498:M530)</f>
        <v>0</v>
      </c>
      <c r="N497" s="248"/>
      <c r="O497" s="248">
        <f>SUM(O498:O530)</f>
        <v>0.28999999999999998</v>
      </c>
      <c r="P497" s="248"/>
      <c r="Q497" s="248">
        <f>SUM(Q498:Q530)</f>
        <v>0</v>
      </c>
      <c r="R497" s="248"/>
      <c r="S497" s="248"/>
      <c r="T497" s="249"/>
      <c r="U497" s="243"/>
      <c r="V497" s="243">
        <f>SUM(V498:V530)</f>
        <v>18.77</v>
      </c>
      <c r="W497" s="243"/>
      <c r="X497" s="243"/>
      <c r="AG497" t="s">
        <v>135</v>
      </c>
    </row>
    <row r="498" spans="1:60" outlineLevel="1" x14ac:dyDescent="0.2">
      <c r="A498" s="250">
        <v>85</v>
      </c>
      <c r="B498" s="251" t="s">
        <v>417</v>
      </c>
      <c r="C498" s="269" t="s">
        <v>418</v>
      </c>
      <c r="D498" s="252" t="s">
        <v>138</v>
      </c>
      <c r="E498" s="253">
        <v>15.913</v>
      </c>
      <c r="F498" s="254"/>
      <c r="G498" s="255">
        <f>ROUND(E498*F498,2)</f>
        <v>0</v>
      </c>
      <c r="H498" s="254"/>
      <c r="I498" s="255">
        <f>ROUND(E498*H498,2)</f>
        <v>0</v>
      </c>
      <c r="J498" s="254"/>
      <c r="K498" s="255">
        <f>ROUND(E498*J498,2)</f>
        <v>0</v>
      </c>
      <c r="L498" s="255">
        <v>15</v>
      </c>
      <c r="M498" s="255">
        <f>G498*(1+L498/100)</f>
        <v>0</v>
      </c>
      <c r="N498" s="255">
        <v>2.1000000000000001E-4</v>
      </c>
      <c r="O498" s="255">
        <f>ROUND(E498*N498,2)</f>
        <v>0</v>
      </c>
      <c r="P498" s="255">
        <v>0</v>
      </c>
      <c r="Q498" s="255">
        <f>ROUND(E498*P498,2)</f>
        <v>0</v>
      </c>
      <c r="R498" s="255"/>
      <c r="S498" s="255" t="s">
        <v>139</v>
      </c>
      <c r="T498" s="256" t="s">
        <v>139</v>
      </c>
      <c r="U498" s="233">
        <v>0.05</v>
      </c>
      <c r="V498" s="233">
        <f>ROUND(E498*U498,2)</f>
        <v>0.8</v>
      </c>
      <c r="W498" s="233"/>
      <c r="X498" s="233" t="s">
        <v>140</v>
      </c>
      <c r="Y498" s="214"/>
      <c r="Z498" s="214"/>
      <c r="AA498" s="214"/>
      <c r="AB498" s="214"/>
      <c r="AC498" s="214"/>
      <c r="AD498" s="214"/>
      <c r="AE498" s="214"/>
      <c r="AF498" s="214"/>
      <c r="AG498" s="214" t="s">
        <v>154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0" t="s">
        <v>419</v>
      </c>
      <c r="D499" s="258"/>
      <c r="E499" s="258"/>
      <c r="F499" s="258"/>
      <c r="G499" s="258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143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31"/>
      <c r="B500" s="232"/>
      <c r="C500" s="271" t="s">
        <v>144</v>
      </c>
      <c r="D500" s="237"/>
      <c r="E500" s="238"/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145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1" t="s">
        <v>231</v>
      </c>
      <c r="D501" s="237"/>
      <c r="E501" s="238">
        <v>6.3579999999999997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145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1" t="s">
        <v>232</v>
      </c>
      <c r="D502" s="237"/>
      <c r="E502" s="238">
        <v>9.5549999999999997</v>
      </c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145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31"/>
      <c r="B503" s="232"/>
      <c r="C503" s="272" t="s">
        <v>151</v>
      </c>
      <c r="D503" s="239"/>
      <c r="E503" s="240">
        <v>15.913</v>
      </c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145</v>
      </c>
      <c r="AH503" s="214">
        <v>1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50">
        <v>86</v>
      </c>
      <c r="B504" s="251" t="s">
        <v>420</v>
      </c>
      <c r="C504" s="269" t="s">
        <v>421</v>
      </c>
      <c r="D504" s="252" t="s">
        <v>138</v>
      </c>
      <c r="E504" s="253">
        <v>15.913</v>
      </c>
      <c r="F504" s="254"/>
      <c r="G504" s="255">
        <f>ROUND(E504*F504,2)</f>
        <v>0</v>
      </c>
      <c r="H504" s="254"/>
      <c r="I504" s="255">
        <f>ROUND(E504*H504,2)</f>
        <v>0</v>
      </c>
      <c r="J504" s="254"/>
      <c r="K504" s="255">
        <f>ROUND(E504*J504,2)</f>
        <v>0</v>
      </c>
      <c r="L504" s="255">
        <v>15</v>
      </c>
      <c r="M504" s="255">
        <f>G504*(1+L504/100)</f>
        <v>0</v>
      </c>
      <c r="N504" s="255">
        <v>5.2399999999999999E-3</v>
      </c>
      <c r="O504" s="255">
        <f>ROUND(E504*N504,2)</f>
        <v>0.08</v>
      </c>
      <c r="P504" s="255">
        <v>0</v>
      </c>
      <c r="Q504" s="255">
        <f>ROUND(E504*P504,2)</f>
        <v>0</v>
      </c>
      <c r="R504" s="255"/>
      <c r="S504" s="255" t="s">
        <v>139</v>
      </c>
      <c r="T504" s="256" t="s">
        <v>139</v>
      </c>
      <c r="U504" s="233">
        <v>0.95840000000000003</v>
      </c>
      <c r="V504" s="233">
        <f>ROUND(E504*U504,2)</f>
        <v>15.25</v>
      </c>
      <c r="W504" s="233"/>
      <c r="X504" s="233" t="s">
        <v>140</v>
      </c>
      <c r="Y504" s="214"/>
      <c r="Z504" s="214"/>
      <c r="AA504" s="214"/>
      <c r="AB504" s="214"/>
      <c r="AC504" s="214"/>
      <c r="AD504" s="214"/>
      <c r="AE504" s="214"/>
      <c r="AF504" s="214"/>
      <c r="AG504" s="214" t="s">
        <v>154</v>
      </c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31"/>
      <c r="B505" s="232"/>
      <c r="C505" s="271" t="s">
        <v>144</v>
      </c>
      <c r="D505" s="237"/>
      <c r="E505" s="238"/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145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1" t="s">
        <v>231</v>
      </c>
      <c r="D506" s="237"/>
      <c r="E506" s="238">
        <v>6.3579999999999997</v>
      </c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145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1"/>
      <c r="B507" s="232"/>
      <c r="C507" s="271" t="s">
        <v>232</v>
      </c>
      <c r="D507" s="237"/>
      <c r="E507" s="238">
        <v>9.5549999999999997</v>
      </c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145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31"/>
      <c r="B508" s="232"/>
      <c r="C508" s="272" t="s">
        <v>151</v>
      </c>
      <c r="D508" s="239"/>
      <c r="E508" s="240">
        <v>15.913</v>
      </c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145</v>
      </c>
      <c r="AH508" s="214">
        <v>1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">
      <c r="A509" s="250">
        <v>87</v>
      </c>
      <c r="B509" s="251" t="s">
        <v>422</v>
      </c>
      <c r="C509" s="269" t="s">
        <v>423</v>
      </c>
      <c r="D509" s="252" t="s">
        <v>138</v>
      </c>
      <c r="E509" s="253">
        <v>17.504300000000001</v>
      </c>
      <c r="F509" s="254"/>
      <c r="G509" s="255">
        <f>ROUND(E509*F509,2)</f>
        <v>0</v>
      </c>
      <c r="H509" s="254"/>
      <c r="I509" s="255">
        <f>ROUND(E509*H509,2)</f>
        <v>0</v>
      </c>
      <c r="J509" s="254"/>
      <c r="K509" s="255">
        <f>ROUND(E509*J509,2)</f>
        <v>0</v>
      </c>
      <c r="L509" s="255">
        <v>15</v>
      </c>
      <c r="M509" s="255">
        <f>G509*(1+L509/100)</f>
        <v>0</v>
      </c>
      <c r="N509" s="255">
        <v>1.2200000000000001E-2</v>
      </c>
      <c r="O509" s="255">
        <f>ROUND(E509*N509,2)</f>
        <v>0.21</v>
      </c>
      <c r="P509" s="255">
        <v>0</v>
      </c>
      <c r="Q509" s="255">
        <f>ROUND(E509*P509,2)</f>
        <v>0</v>
      </c>
      <c r="R509" s="255" t="s">
        <v>283</v>
      </c>
      <c r="S509" s="255" t="s">
        <v>139</v>
      </c>
      <c r="T509" s="256" t="s">
        <v>139</v>
      </c>
      <c r="U509" s="233">
        <v>0</v>
      </c>
      <c r="V509" s="233">
        <f>ROUND(E509*U509,2)</f>
        <v>0</v>
      </c>
      <c r="W509" s="233"/>
      <c r="X509" s="233" t="s">
        <v>284</v>
      </c>
      <c r="Y509" s="214"/>
      <c r="Z509" s="214"/>
      <c r="AA509" s="214"/>
      <c r="AB509" s="214"/>
      <c r="AC509" s="214"/>
      <c r="AD509" s="214"/>
      <c r="AE509" s="214"/>
      <c r="AF509" s="214"/>
      <c r="AG509" s="214" t="s">
        <v>285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1" t="s">
        <v>144</v>
      </c>
      <c r="D510" s="237"/>
      <c r="E510" s="238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145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31"/>
      <c r="B511" s="232"/>
      <c r="C511" s="271" t="s">
        <v>231</v>
      </c>
      <c r="D511" s="237"/>
      <c r="E511" s="238">
        <v>6.3579999999999997</v>
      </c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145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1"/>
      <c r="B512" s="232"/>
      <c r="C512" s="271" t="s">
        <v>232</v>
      </c>
      <c r="D512" s="237"/>
      <c r="E512" s="238">
        <v>9.5549999999999997</v>
      </c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145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2" t="s">
        <v>151</v>
      </c>
      <c r="D513" s="239"/>
      <c r="E513" s="240">
        <v>15.913</v>
      </c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145</v>
      </c>
      <c r="AH513" s="214">
        <v>1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6" t="s">
        <v>395</v>
      </c>
      <c r="D514" s="241"/>
      <c r="E514" s="242">
        <v>1.5912999999999999</v>
      </c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145</v>
      </c>
      <c r="AH514" s="214">
        <v>4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ht="22.5" outlineLevel="1" x14ac:dyDescent="0.2">
      <c r="A515" s="250">
        <v>88</v>
      </c>
      <c r="B515" s="251" t="s">
        <v>424</v>
      </c>
      <c r="C515" s="269" t="s">
        <v>425</v>
      </c>
      <c r="D515" s="252" t="s">
        <v>235</v>
      </c>
      <c r="E515" s="253">
        <v>10.24</v>
      </c>
      <c r="F515" s="254"/>
      <c r="G515" s="255">
        <f>ROUND(E515*F515,2)</f>
        <v>0</v>
      </c>
      <c r="H515" s="254"/>
      <c r="I515" s="255">
        <f>ROUND(E515*H515,2)</f>
        <v>0</v>
      </c>
      <c r="J515" s="254"/>
      <c r="K515" s="255">
        <f>ROUND(E515*J515,2)</f>
        <v>0</v>
      </c>
      <c r="L515" s="255">
        <v>15</v>
      </c>
      <c r="M515" s="255">
        <f>G515*(1+L515/100)</f>
        <v>0</v>
      </c>
      <c r="N515" s="255">
        <v>1E-4</v>
      </c>
      <c r="O515" s="255">
        <f>ROUND(E515*N515,2)</f>
        <v>0</v>
      </c>
      <c r="P515" s="255">
        <v>0</v>
      </c>
      <c r="Q515" s="255">
        <f>ROUND(E515*P515,2)</f>
        <v>0</v>
      </c>
      <c r="R515" s="255"/>
      <c r="S515" s="255" t="s">
        <v>268</v>
      </c>
      <c r="T515" s="256" t="s">
        <v>269</v>
      </c>
      <c r="U515" s="233">
        <v>0.12</v>
      </c>
      <c r="V515" s="233">
        <f>ROUND(E515*U515,2)</f>
        <v>1.23</v>
      </c>
      <c r="W515" s="233"/>
      <c r="X515" s="233" t="s">
        <v>140</v>
      </c>
      <c r="Y515" s="214"/>
      <c r="Z515" s="214"/>
      <c r="AA515" s="214"/>
      <c r="AB515" s="214"/>
      <c r="AC515" s="214"/>
      <c r="AD515" s="214"/>
      <c r="AE515" s="214"/>
      <c r="AF515" s="214"/>
      <c r="AG515" s="214" t="s">
        <v>154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31"/>
      <c r="B516" s="232"/>
      <c r="C516" s="271" t="s">
        <v>144</v>
      </c>
      <c r="D516" s="237"/>
      <c r="E516" s="238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145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31"/>
      <c r="B517" s="232"/>
      <c r="C517" s="271" t="s">
        <v>426</v>
      </c>
      <c r="D517" s="237"/>
      <c r="E517" s="238">
        <v>3.74</v>
      </c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145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31"/>
      <c r="B518" s="232"/>
      <c r="C518" s="271" t="s">
        <v>259</v>
      </c>
      <c r="D518" s="237"/>
      <c r="E518" s="238">
        <v>6.5</v>
      </c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145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31"/>
      <c r="B519" s="232"/>
      <c r="C519" s="272" t="s">
        <v>151</v>
      </c>
      <c r="D519" s="239"/>
      <c r="E519" s="240">
        <v>10.24</v>
      </c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145</v>
      </c>
      <c r="AH519" s="214">
        <v>1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ht="22.5" outlineLevel="1" x14ac:dyDescent="0.2">
      <c r="A520" s="250">
        <v>89</v>
      </c>
      <c r="B520" s="251" t="s">
        <v>427</v>
      </c>
      <c r="C520" s="269" t="s">
        <v>428</v>
      </c>
      <c r="D520" s="252" t="s">
        <v>235</v>
      </c>
      <c r="E520" s="253">
        <v>4.41</v>
      </c>
      <c r="F520" s="254"/>
      <c r="G520" s="255">
        <f>ROUND(E520*F520,2)</f>
        <v>0</v>
      </c>
      <c r="H520" s="254"/>
      <c r="I520" s="255">
        <f>ROUND(E520*H520,2)</f>
        <v>0</v>
      </c>
      <c r="J520" s="254"/>
      <c r="K520" s="255">
        <f>ROUND(E520*J520,2)</f>
        <v>0</v>
      </c>
      <c r="L520" s="255">
        <v>15</v>
      </c>
      <c r="M520" s="255">
        <f>G520*(1+L520/100)</f>
        <v>0</v>
      </c>
      <c r="N520" s="255">
        <v>1E-4</v>
      </c>
      <c r="O520" s="255">
        <f>ROUND(E520*N520,2)</f>
        <v>0</v>
      </c>
      <c r="P520" s="255">
        <v>0</v>
      </c>
      <c r="Q520" s="255">
        <f>ROUND(E520*P520,2)</f>
        <v>0</v>
      </c>
      <c r="R520" s="255"/>
      <c r="S520" s="255" t="s">
        <v>268</v>
      </c>
      <c r="T520" s="256" t="s">
        <v>269</v>
      </c>
      <c r="U520" s="233">
        <v>0.12</v>
      </c>
      <c r="V520" s="233">
        <f>ROUND(E520*U520,2)</f>
        <v>0.53</v>
      </c>
      <c r="W520" s="233"/>
      <c r="X520" s="233" t="s">
        <v>140</v>
      </c>
      <c r="Y520" s="214"/>
      <c r="Z520" s="214"/>
      <c r="AA520" s="214"/>
      <c r="AB520" s="214"/>
      <c r="AC520" s="214"/>
      <c r="AD520" s="214"/>
      <c r="AE520" s="214"/>
      <c r="AF520" s="214"/>
      <c r="AG520" s="214" t="s">
        <v>154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31"/>
      <c r="B521" s="232"/>
      <c r="C521" s="271" t="s">
        <v>144</v>
      </c>
      <c r="D521" s="237"/>
      <c r="E521" s="238"/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145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31"/>
      <c r="B522" s="232"/>
      <c r="C522" s="271" t="s">
        <v>429</v>
      </c>
      <c r="D522" s="237"/>
      <c r="E522" s="238"/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145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">
      <c r="A523" s="231"/>
      <c r="B523" s="232"/>
      <c r="C523" s="271" t="s">
        <v>430</v>
      </c>
      <c r="D523" s="237"/>
      <c r="E523" s="238">
        <v>4.41</v>
      </c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145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31"/>
      <c r="B524" s="232"/>
      <c r="C524" s="272" t="s">
        <v>151</v>
      </c>
      <c r="D524" s="239"/>
      <c r="E524" s="240">
        <v>4.41</v>
      </c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145</v>
      </c>
      <c r="AH524" s="214">
        <v>1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ht="22.5" outlineLevel="1" x14ac:dyDescent="0.2">
      <c r="A525" s="250">
        <v>90</v>
      </c>
      <c r="B525" s="251" t="s">
        <v>431</v>
      </c>
      <c r="C525" s="269" t="s">
        <v>432</v>
      </c>
      <c r="D525" s="252" t="s">
        <v>235</v>
      </c>
      <c r="E525" s="253">
        <v>4.87</v>
      </c>
      <c r="F525" s="254"/>
      <c r="G525" s="255">
        <f>ROUND(E525*F525,2)</f>
        <v>0</v>
      </c>
      <c r="H525" s="254"/>
      <c r="I525" s="255">
        <f>ROUND(E525*H525,2)</f>
        <v>0</v>
      </c>
      <c r="J525" s="254"/>
      <c r="K525" s="255">
        <f>ROUND(E525*J525,2)</f>
        <v>0</v>
      </c>
      <c r="L525" s="255">
        <v>15</v>
      </c>
      <c r="M525" s="255">
        <f>G525*(1+L525/100)</f>
        <v>0</v>
      </c>
      <c r="N525" s="255">
        <v>2.3000000000000001E-4</v>
      </c>
      <c r="O525" s="255">
        <f>ROUND(E525*N525,2)</f>
        <v>0</v>
      </c>
      <c r="P525" s="255">
        <v>0</v>
      </c>
      <c r="Q525" s="255">
        <f>ROUND(E525*P525,2)</f>
        <v>0</v>
      </c>
      <c r="R525" s="255"/>
      <c r="S525" s="255" t="s">
        <v>268</v>
      </c>
      <c r="T525" s="256" t="s">
        <v>269</v>
      </c>
      <c r="U525" s="233">
        <v>0.12</v>
      </c>
      <c r="V525" s="233">
        <f>ROUND(E525*U525,2)</f>
        <v>0.57999999999999996</v>
      </c>
      <c r="W525" s="233"/>
      <c r="X525" s="233" t="s">
        <v>140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154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31"/>
      <c r="B526" s="232"/>
      <c r="C526" s="271" t="s">
        <v>144</v>
      </c>
      <c r="D526" s="237"/>
      <c r="E526" s="238"/>
      <c r="F526" s="233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145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31"/>
      <c r="B527" s="232"/>
      <c r="C527" s="271" t="s">
        <v>433</v>
      </c>
      <c r="D527" s="237"/>
      <c r="E527" s="238">
        <v>3.4</v>
      </c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145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">
      <c r="A528" s="231"/>
      <c r="B528" s="232"/>
      <c r="C528" s="271" t="s">
        <v>434</v>
      </c>
      <c r="D528" s="237"/>
      <c r="E528" s="238">
        <v>1.47</v>
      </c>
      <c r="F528" s="233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145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31"/>
      <c r="B529" s="232"/>
      <c r="C529" s="272" t="s">
        <v>151</v>
      </c>
      <c r="D529" s="239"/>
      <c r="E529" s="240">
        <v>4.87</v>
      </c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145</v>
      </c>
      <c r="AH529" s="214">
        <v>1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60">
        <v>91</v>
      </c>
      <c r="B530" s="261" t="s">
        <v>435</v>
      </c>
      <c r="C530" s="274" t="s">
        <v>436</v>
      </c>
      <c r="D530" s="262" t="s">
        <v>248</v>
      </c>
      <c r="E530" s="263">
        <v>0.30286000000000002</v>
      </c>
      <c r="F530" s="264"/>
      <c r="G530" s="265">
        <f>ROUND(E530*F530,2)</f>
        <v>0</v>
      </c>
      <c r="H530" s="264"/>
      <c r="I530" s="265">
        <f>ROUND(E530*H530,2)</f>
        <v>0</v>
      </c>
      <c r="J530" s="264"/>
      <c r="K530" s="265">
        <f>ROUND(E530*J530,2)</f>
        <v>0</v>
      </c>
      <c r="L530" s="265">
        <v>15</v>
      </c>
      <c r="M530" s="265">
        <f>G530*(1+L530/100)</f>
        <v>0</v>
      </c>
      <c r="N530" s="265">
        <v>0</v>
      </c>
      <c r="O530" s="265">
        <f>ROUND(E530*N530,2)</f>
        <v>0</v>
      </c>
      <c r="P530" s="265">
        <v>0</v>
      </c>
      <c r="Q530" s="265">
        <f>ROUND(E530*P530,2)</f>
        <v>0</v>
      </c>
      <c r="R530" s="265"/>
      <c r="S530" s="265" t="s">
        <v>139</v>
      </c>
      <c r="T530" s="266" t="s">
        <v>139</v>
      </c>
      <c r="U530" s="233">
        <v>1.2649999999999999</v>
      </c>
      <c r="V530" s="233">
        <f>ROUND(E530*U530,2)</f>
        <v>0.38</v>
      </c>
      <c r="W530" s="233"/>
      <c r="X530" s="233" t="s">
        <v>249</v>
      </c>
      <c r="Y530" s="214"/>
      <c r="Z530" s="214"/>
      <c r="AA530" s="214"/>
      <c r="AB530" s="214"/>
      <c r="AC530" s="214"/>
      <c r="AD530" s="214"/>
      <c r="AE530" s="214"/>
      <c r="AF530" s="214"/>
      <c r="AG530" s="214" t="s">
        <v>250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x14ac:dyDescent="0.2">
      <c r="A531" s="244" t="s">
        <v>134</v>
      </c>
      <c r="B531" s="245" t="s">
        <v>98</v>
      </c>
      <c r="C531" s="268" t="s">
        <v>99</v>
      </c>
      <c r="D531" s="246"/>
      <c r="E531" s="247"/>
      <c r="F531" s="248"/>
      <c r="G531" s="248">
        <f>SUMIF(AG532:AG560,"&lt;&gt;NOR",G532:G560)</f>
        <v>0</v>
      </c>
      <c r="H531" s="248"/>
      <c r="I531" s="248">
        <f>SUM(I532:I560)</f>
        <v>0</v>
      </c>
      <c r="J531" s="248"/>
      <c r="K531" s="248">
        <f>SUM(K532:K560)</f>
        <v>0</v>
      </c>
      <c r="L531" s="248"/>
      <c r="M531" s="248">
        <f>SUM(M532:M560)</f>
        <v>0</v>
      </c>
      <c r="N531" s="248"/>
      <c r="O531" s="248">
        <f>SUM(O532:O560)</f>
        <v>0.01</v>
      </c>
      <c r="P531" s="248"/>
      <c r="Q531" s="248">
        <f>SUM(Q532:Q560)</f>
        <v>0</v>
      </c>
      <c r="R531" s="248"/>
      <c r="S531" s="248"/>
      <c r="T531" s="249"/>
      <c r="U531" s="243"/>
      <c r="V531" s="243">
        <f>SUM(V532:V560)</f>
        <v>18.03</v>
      </c>
      <c r="W531" s="243"/>
      <c r="X531" s="243"/>
      <c r="AG531" t="s">
        <v>135</v>
      </c>
    </row>
    <row r="532" spans="1:60" outlineLevel="1" x14ac:dyDescent="0.2">
      <c r="A532" s="250">
        <v>92</v>
      </c>
      <c r="B532" s="251" t="s">
        <v>437</v>
      </c>
      <c r="C532" s="269" t="s">
        <v>438</v>
      </c>
      <c r="D532" s="252" t="s">
        <v>138</v>
      </c>
      <c r="E532" s="253">
        <v>4.9950000000000001</v>
      </c>
      <c r="F532" s="254"/>
      <c r="G532" s="255">
        <f>ROUND(E532*F532,2)</f>
        <v>0</v>
      </c>
      <c r="H532" s="254"/>
      <c r="I532" s="255">
        <f>ROUND(E532*H532,2)</f>
        <v>0</v>
      </c>
      <c r="J532" s="254"/>
      <c r="K532" s="255">
        <f>ROUND(E532*J532,2)</f>
        <v>0</v>
      </c>
      <c r="L532" s="255">
        <v>15</v>
      </c>
      <c r="M532" s="255">
        <f>G532*(1+L532/100)</f>
        <v>0</v>
      </c>
      <c r="N532" s="255">
        <v>3.1E-4</v>
      </c>
      <c r="O532" s="255">
        <f>ROUND(E532*N532,2)</f>
        <v>0</v>
      </c>
      <c r="P532" s="255">
        <v>0</v>
      </c>
      <c r="Q532" s="255">
        <f>ROUND(E532*P532,2)</f>
        <v>0</v>
      </c>
      <c r="R532" s="255"/>
      <c r="S532" s="255" t="s">
        <v>139</v>
      </c>
      <c r="T532" s="256" t="s">
        <v>139</v>
      </c>
      <c r="U532" s="233">
        <v>0.40300000000000002</v>
      </c>
      <c r="V532" s="233">
        <f>ROUND(E532*U532,2)</f>
        <v>2.0099999999999998</v>
      </c>
      <c r="W532" s="233"/>
      <c r="X532" s="233" t="s">
        <v>140</v>
      </c>
      <c r="Y532" s="214"/>
      <c r="Z532" s="214"/>
      <c r="AA532" s="214"/>
      <c r="AB532" s="214"/>
      <c r="AC532" s="214"/>
      <c r="AD532" s="214"/>
      <c r="AE532" s="214"/>
      <c r="AF532" s="214"/>
      <c r="AG532" s="214" t="s">
        <v>154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31"/>
      <c r="B533" s="232"/>
      <c r="C533" s="270" t="s">
        <v>439</v>
      </c>
      <c r="D533" s="258"/>
      <c r="E533" s="258"/>
      <c r="F533" s="258"/>
      <c r="G533" s="258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143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31"/>
      <c r="B534" s="232"/>
      <c r="C534" s="271" t="s">
        <v>144</v>
      </c>
      <c r="D534" s="237"/>
      <c r="E534" s="238"/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145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31"/>
      <c r="B535" s="232"/>
      <c r="C535" s="271" t="s">
        <v>440</v>
      </c>
      <c r="D535" s="237"/>
      <c r="E535" s="238">
        <v>2.0924999999999998</v>
      </c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145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1"/>
      <c r="B536" s="232"/>
      <c r="C536" s="271" t="s">
        <v>441</v>
      </c>
      <c r="D536" s="237"/>
      <c r="E536" s="238">
        <v>2.16</v>
      </c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145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31"/>
      <c r="B537" s="232"/>
      <c r="C537" s="271" t="s">
        <v>442</v>
      </c>
      <c r="D537" s="237"/>
      <c r="E537" s="238">
        <v>0.74250000000000005</v>
      </c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145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31"/>
      <c r="B538" s="232"/>
      <c r="C538" s="272" t="s">
        <v>151</v>
      </c>
      <c r="D538" s="239"/>
      <c r="E538" s="240">
        <v>4.9950000000000001</v>
      </c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145</v>
      </c>
      <c r="AH538" s="214">
        <v>1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">
      <c r="A539" s="250">
        <v>93</v>
      </c>
      <c r="B539" s="251" t="s">
        <v>443</v>
      </c>
      <c r="C539" s="269" t="s">
        <v>444</v>
      </c>
      <c r="D539" s="252" t="s">
        <v>138</v>
      </c>
      <c r="E539" s="253">
        <v>20.8</v>
      </c>
      <c r="F539" s="254"/>
      <c r="G539" s="255">
        <f>ROUND(E539*F539,2)</f>
        <v>0</v>
      </c>
      <c r="H539" s="254"/>
      <c r="I539" s="255">
        <f>ROUND(E539*H539,2)</f>
        <v>0</v>
      </c>
      <c r="J539" s="254"/>
      <c r="K539" s="255">
        <f>ROUND(E539*J539,2)</f>
        <v>0</v>
      </c>
      <c r="L539" s="255">
        <v>15</v>
      </c>
      <c r="M539" s="255">
        <f>G539*(1+L539/100)</f>
        <v>0</v>
      </c>
      <c r="N539" s="255">
        <v>1.0000000000000001E-5</v>
      </c>
      <c r="O539" s="255">
        <f>ROUND(E539*N539,2)</f>
        <v>0</v>
      </c>
      <c r="P539" s="255">
        <v>0</v>
      </c>
      <c r="Q539" s="255">
        <f>ROUND(E539*P539,2)</f>
        <v>0</v>
      </c>
      <c r="R539" s="255"/>
      <c r="S539" s="255" t="s">
        <v>139</v>
      </c>
      <c r="T539" s="256" t="s">
        <v>139</v>
      </c>
      <c r="U539" s="233">
        <v>0.107</v>
      </c>
      <c r="V539" s="233">
        <f>ROUND(E539*U539,2)</f>
        <v>2.23</v>
      </c>
      <c r="W539" s="233"/>
      <c r="X539" s="233" t="s">
        <v>140</v>
      </c>
      <c r="Y539" s="214"/>
      <c r="Z539" s="214"/>
      <c r="AA539" s="214"/>
      <c r="AB539" s="214"/>
      <c r="AC539" s="214"/>
      <c r="AD539" s="214"/>
      <c r="AE539" s="214"/>
      <c r="AF539" s="214"/>
      <c r="AG539" s="214" t="s">
        <v>154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31"/>
      <c r="B540" s="232"/>
      <c r="C540" s="271" t="s">
        <v>144</v>
      </c>
      <c r="D540" s="237"/>
      <c r="E540" s="238"/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145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31"/>
      <c r="B541" s="232"/>
      <c r="C541" s="271" t="s">
        <v>445</v>
      </c>
      <c r="D541" s="237"/>
      <c r="E541" s="238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145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">
      <c r="A542" s="231"/>
      <c r="B542" s="232"/>
      <c r="C542" s="271" t="s">
        <v>446</v>
      </c>
      <c r="D542" s="237"/>
      <c r="E542" s="238">
        <v>3.8</v>
      </c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145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31"/>
      <c r="B543" s="232"/>
      <c r="C543" s="272" t="s">
        <v>151</v>
      </c>
      <c r="D543" s="239"/>
      <c r="E543" s="240">
        <v>3.8</v>
      </c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145</v>
      </c>
      <c r="AH543" s="214">
        <v>1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">
      <c r="A544" s="231"/>
      <c r="B544" s="232"/>
      <c r="C544" s="271" t="s">
        <v>447</v>
      </c>
      <c r="D544" s="237"/>
      <c r="E544" s="238"/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145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1"/>
      <c r="B545" s="232"/>
      <c r="C545" s="271" t="s">
        <v>448</v>
      </c>
      <c r="D545" s="237"/>
      <c r="E545" s="238">
        <v>15</v>
      </c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145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31"/>
      <c r="B546" s="232"/>
      <c r="C546" s="272" t="s">
        <v>151</v>
      </c>
      <c r="D546" s="239"/>
      <c r="E546" s="240">
        <v>15</v>
      </c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145</v>
      </c>
      <c r="AH546" s="214">
        <v>1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31"/>
      <c r="B547" s="232"/>
      <c r="C547" s="271" t="s">
        <v>330</v>
      </c>
      <c r="D547" s="237"/>
      <c r="E547" s="238"/>
      <c r="F547" s="233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145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">
      <c r="A548" s="231"/>
      <c r="B548" s="232"/>
      <c r="C548" s="271" t="s">
        <v>449</v>
      </c>
      <c r="D548" s="237"/>
      <c r="E548" s="238">
        <v>2</v>
      </c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145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31"/>
      <c r="B549" s="232"/>
      <c r="C549" s="272" t="s">
        <v>151</v>
      </c>
      <c r="D549" s="239"/>
      <c r="E549" s="240">
        <v>2</v>
      </c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145</v>
      </c>
      <c r="AH549" s="214">
        <v>1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">
      <c r="A550" s="250">
        <v>94</v>
      </c>
      <c r="B550" s="251" t="s">
        <v>450</v>
      </c>
      <c r="C550" s="269" t="s">
        <v>451</v>
      </c>
      <c r="D550" s="252" t="s">
        <v>138</v>
      </c>
      <c r="E550" s="253">
        <v>20.8</v>
      </c>
      <c r="F550" s="254"/>
      <c r="G550" s="255">
        <f>ROUND(E550*F550,2)</f>
        <v>0</v>
      </c>
      <c r="H550" s="254"/>
      <c r="I550" s="255">
        <f>ROUND(E550*H550,2)</f>
        <v>0</v>
      </c>
      <c r="J550" s="254"/>
      <c r="K550" s="255">
        <f>ROUND(E550*J550,2)</f>
        <v>0</v>
      </c>
      <c r="L550" s="255">
        <v>15</v>
      </c>
      <c r="M550" s="255">
        <f>G550*(1+L550/100)</f>
        <v>0</v>
      </c>
      <c r="N550" s="255">
        <v>4.6999999999999999E-4</v>
      </c>
      <c r="O550" s="255">
        <f>ROUND(E550*N550,2)</f>
        <v>0.01</v>
      </c>
      <c r="P550" s="255">
        <v>0</v>
      </c>
      <c r="Q550" s="255">
        <f>ROUND(E550*P550,2)</f>
        <v>0</v>
      </c>
      <c r="R550" s="255"/>
      <c r="S550" s="255" t="s">
        <v>139</v>
      </c>
      <c r="T550" s="256" t="s">
        <v>139</v>
      </c>
      <c r="U550" s="233">
        <v>0.66300000000000003</v>
      </c>
      <c r="V550" s="233">
        <f>ROUND(E550*U550,2)</f>
        <v>13.79</v>
      </c>
      <c r="W550" s="233"/>
      <c r="X550" s="233" t="s">
        <v>140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154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">
      <c r="A551" s="231"/>
      <c r="B551" s="232"/>
      <c r="C551" s="271" t="s">
        <v>144</v>
      </c>
      <c r="D551" s="237"/>
      <c r="E551" s="238"/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145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31"/>
      <c r="B552" s="232"/>
      <c r="C552" s="271" t="s">
        <v>445</v>
      </c>
      <c r="D552" s="237"/>
      <c r="E552" s="238"/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145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31"/>
      <c r="B553" s="232"/>
      <c r="C553" s="271" t="s">
        <v>446</v>
      </c>
      <c r="D553" s="237"/>
      <c r="E553" s="238">
        <v>3.8</v>
      </c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145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31"/>
      <c r="B554" s="232"/>
      <c r="C554" s="272" t="s">
        <v>151</v>
      </c>
      <c r="D554" s="239"/>
      <c r="E554" s="240">
        <v>3.8</v>
      </c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145</v>
      </c>
      <c r="AH554" s="214">
        <v>1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">
      <c r="A555" s="231"/>
      <c r="B555" s="232"/>
      <c r="C555" s="271" t="s">
        <v>447</v>
      </c>
      <c r="D555" s="237"/>
      <c r="E555" s="238"/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145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">
      <c r="A556" s="231"/>
      <c r="B556" s="232"/>
      <c r="C556" s="271" t="s">
        <v>448</v>
      </c>
      <c r="D556" s="237"/>
      <c r="E556" s="238">
        <v>15</v>
      </c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145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">
      <c r="A557" s="231"/>
      <c r="B557" s="232"/>
      <c r="C557" s="272" t="s">
        <v>151</v>
      </c>
      <c r="D557" s="239"/>
      <c r="E557" s="240">
        <v>15</v>
      </c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145</v>
      </c>
      <c r="AH557" s="214">
        <v>1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31"/>
      <c r="B558" s="232"/>
      <c r="C558" s="271" t="s">
        <v>330</v>
      </c>
      <c r="D558" s="237"/>
      <c r="E558" s="238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145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">
      <c r="A559" s="231"/>
      <c r="B559" s="232"/>
      <c r="C559" s="271" t="s">
        <v>449</v>
      </c>
      <c r="D559" s="237"/>
      <c r="E559" s="238">
        <v>2</v>
      </c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145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">
      <c r="A560" s="231"/>
      <c r="B560" s="232"/>
      <c r="C560" s="272" t="s">
        <v>151</v>
      </c>
      <c r="D560" s="239"/>
      <c r="E560" s="240">
        <v>2</v>
      </c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145</v>
      </c>
      <c r="AH560" s="214">
        <v>1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x14ac:dyDescent="0.2">
      <c r="A561" s="244" t="s">
        <v>134</v>
      </c>
      <c r="B561" s="245" t="s">
        <v>100</v>
      </c>
      <c r="C561" s="268" t="s">
        <v>101</v>
      </c>
      <c r="D561" s="246"/>
      <c r="E561" s="247"/>
      <c r="F561" s="248"/>
      <c r="G561" s="248">
        <f>SUMIF(AG562:AG683,"&lt;&gt;NOR",G562:G683)</f>
        <v>0</v>
      </c>
      <c r="H561" s="248"/>
      <c r="I561" s="248">
        <f>SUM(I562:I683)</f>
        <v>0</v>
      </c>
      <c r="J561" s="248"/>
      <c r="K561" s="248">
        <f>SUM(K562:K683)</f>
        <v>0</v>
      </c>
      <c r="L561" s="248"/>
      <c r="M561" s="248">
        <f>SUM(M562:M683)</f>
        <v>0</v>
      </c>
      <c r="N561" s="248"/>
      <c r="O561" s="248">
        <f>SUM(O562:O683)</f>
        <v>0.14000000000000001</v>
      </c>
      <c r="P561" s="248"/>
      <c r="Q561" s="248">
        <f>SUM(Q562:Q683)</f>
        <v>0</v>
      </c>
      <c r="R561" s="248"/>
      <c r="S561" s="248"/>
      <c r="T561" s="249"/>
      <c r="U561" s="243"/>
      <c r="V561" s="243">
        <f>SUM(V562:V683)</f>
        <v>72.790000000000006</v>
      </c>
      <c r="W561" s="243"/>
      <c r="X561" s="243"/>
      <c r="AG561" t="s">
        <v>135</v>
      </c>
    </row>
    <row r="562" spans="1:60" outlineLevel="1" x14ac:dyDescent="0.2">
      <c r="A562" s="250">
        <v>95</v>
      </c>
      <c r="B562" s="251" t="s">
        <v>452</v>
      </c>
      <c r="C562" s="269" t="s">
        <v>453</v>
      </c>
      <c r="D562" s="252" t="s">
        <v>138</v>
      </c>
      <c r="E562" s="253">
        <v>66.47</v>
      </c>
      <c r="F562" s="254"/>
      <c r="G562" s="255">
        <f>ROUND(E562*F562,2)</f>
        <v>0</v>
      </c>
      <c r="H562" s="254"/>
      <c r="I562" s="255">
        <f>ROUND(E562*H562,2)</f>
        <v>0</v>
      </c>
      <c r="J562" s="254"/>
      <c r="K562" s="255">
        <f>ROUND(E562*J562,2)</f>
        <v>0</v>
      </c>
      <c r="L562" s="255">
        <v>15</v>
      </c>
      <c r="M562" s="255">
        <f>G562*(1+L562/100)</f>
        <v>0</v>
      </c>
      <c r="N562" s="255">
        <v>3.5E-4</v>
      </c>
      <c r="O562" s="255">
        <f>ROUND(E562*N562,2)</f>
        <v>0.02</v>
      </c>
      <c r="P562" s="255">
        <v>0</v>
      </c>
      <c r="Q562" s="255">
        <f>ROUND(E562*P562,2)</f>
        <v>0</v>
      </c>
      <c r="R562" s="255"/>
      <c r="S562" s="255" t="s">
        <v>139</v>
      </c>
      <c r="T562" s="256" t="s">
        <v>139</v>
      </c>
      <c r="U562" s="233">
        <v>1.35E-2</v>
      </c>
      <c r="V562" s="233">
        <f>ROUND(E562*U562,2)</f>
        <v>0.9</v>
      </c>
      <c r="W562" s="233"/>
      <c r="X562" s="233" t="s">
        <v>140</v>
      </c>
      <c r="Y562" s="214"/>
      <c r="Z562" s="214"/>
      <c r="AA562" s="214"/>
      <c r="AB562" s="214"/>
      <c r="AC562" s="214"/>
      <c r="AD562" s="214"/>
      <c r="AE562" s="214"/>
      <c r="AF562" s="214"/>
      <c r="AG562" s="214" t="s">
        <v>154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">
      <c r="A563" s="231"/>
      <c r="B563" s="232"/>
      <c r="C563" s="271" t="s">
        <v>144</v>
      </c>
      <c r="D563" s="237"/>
      <c r="E563" s="238"/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145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">
      <c r="A564" s="231"/>
      <c r="B564" s="232"/>
      <c r="C564" s="271" t="s">
        <v>211</v>
      </c>
      <c r="D564" s="237"/>
      <c r="E564" s="238">
        <v>11.2</v>
      </c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145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31"/>
      <c r="B565" s="232"/>
      <c r="C565" s="271" t="s">
        <v>155</v>
      </c>
      <c r="D565" s="237"/>
      <c r="E565" s="238">
        <v>12.3</v>
      </c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145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">
      <c r="A566" s="231"/>
      <c r="B566" s="232"/>
      <c r="C566" s="271" t="s">
        <v>212</v>
      </c>
      <c r="D566" s="237"/>
      <c r="E566" s="238">
        <v>15.63</v>
      </c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145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">
      <c r="A567" s="231"/>
      <c r="B567" s="232"/>
      <c r="C567" s="271" t="s">
        <v>213</v>
      </c>
      <c r="D567" s="237"/>
      <c r="E567" s="238">
        <v>1.4</v>
      </c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145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">
      <c r="A568" s="231"/>
      <c r="B568" s="232"/>
      <c r="C568" s="271" t="s">
        <v>214</v>
      </c>
      <c r="D568" s="237"/>
      <c r="E568" s="238">
        <v>3.2</v>
      </c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145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">
      <c r="A569" s="231"/>
      <c r="B569" s="232"/>
      <c r="C569" s="271" t="s">
        <v>215</v>
      </c>
      <c r="D569" s="237"/>
      <c r="E569" s="238">
        <v>21.5</v>
      </c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145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">
      <c r="A570" s="231"/>
      <c r="B570" s="232"/>
      <c r="C570" s="271" t="s">
        <v>156</v>
      </c>
      <c r="D570" s="237"/>
      <c r="E570" s="238">
        <v>1.24</v>
      </c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145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">
      <c r="A571" s="231"/>
      <c r="B571" s="232"/>
      <c r="C571" s="272" t="s">
        <v>151</v>
      </c>
      <c r="D571" s="239"/>
      <c r="E571" s="240">
        <v>66.47</v>
      </c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145</v>
      </c>
      <c r="AH571" s="214">
        <v>1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">
      <c r="A572" s="250">
        <v>96</v>
      </c>
      <c r="B572" s="251" t="s">
        <v>454</v>
      </c>
      <c r="C572" s="269" t="s">
        <v>455</v>
      </c>
      <c r="D572" s="252" t="s">
        <v>138</v>
      </c>
      <c r="E572" s="253">
        <v>11.65</v>
      </c>
      <c r="F572" s="254"/>
      <c r="G572" s="255">
        <f>ROUND(E572*F572,2)</f>
        <v>0</v>
      </c>
      <c r="H572" s="254"/>
      <c r="I572" s="255">
        <f>ROUND(E572*H572,2)</f>
        <v>0</v>
      </c>
      <c r="J572" s="254"/>
      <c r="K572" s="255">
        <f>ROUND(E572*J572,2)</f>
        <v>0</v>
      </c>
      <c r="L572" s="255">
        <v>15</v>
      </c>
      <c r="M572" s="255">
        <f>G572*(1+L572/100)</f>
        <v>0</v>
      </c>
      <c r="N572" s="255">
        <v>0</v>
      </c>
      <c r="O572" s="255">
        <f>ROUND(E572*N572,2)</f>
        <v>0</v>
      </c>
      <c r="P572" s="255">
        <v>0</v>
      </c>
      <c r="Q572" s="255">
        <f>ROUND(E572*P572,2)</f>
        <v>0</v>
      </c>
      <c r="R572" s="255"/>
      <c r="S572" s="255" t="s">
        <v>139</v>
      </c>
      <c r="T572" s="256" t="s">
        <v>139</v>
      </c>
      <c r="U572" s="233">
        <v>2.1000000000000001E-2</v>
      </c>
      <c r="V572" s="233">
        <f>ROUND(E572*U572,2)</f>
        <v>0.24</v>
      </c>
      <c r="W572" s="233"/>
      <c r="X572" s="233" t="s">
        <v>140</v>
      </c>
      <c r="Y572" s="214"/>
      <c r="Z572" s="214"/>
      <c r="AA572" s="214"/>
      <c r="AB572" s="214"/>
      <c r="AC572" s="214"/>
      <c r="AD572" s="214"/>
      <c r="AE572" s="214"/>
      <c r="AF572" s="214"/>
      <c r="AG572" s="214" t="s">
        <v>154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">
      <c r="A573" s="231"/>
      <c r="B573" s="232"/>
      <c r="C573" s="271" t="s">
        <v>144</v>
      </c>
      <c r="D573" s="237"/>
      <c r="E573" s="238"/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145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">
      <c r="A574" s="231"/>
      <c r="B574" s="232"/>
      <c r="C574" s="271" t="s">
        <v>456</v>
      </c>
      <c r="D574" s="237"/>
      <c r="E574" s="238"/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145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">
      <c r="A575" s="231"/>
      <c r="B575" s="232"/>
      <c r="C575" s="271" t="s">
        <v>457</v>
      </c>
      <c r="D575" s="237"/>
      <c r="E575" s="238">
        <v>11.65</v>
      </c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145</v>
      </c>
      <c r="AH575" s="214">
        <v>5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">
      <c r="A576" s="231"/>
      <c r="B576" s="232"/>
      <c r="C576" s="272" t="s">
        <v>151</v>
      </c>
      <c r="D576" s="239"/>
      <c r="E576" s="240">
        <v>11.65</v>
      </c>
      <c r="F576" s="233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145</v>
      </c>
      <c r="AH576" s="214">
        <v>1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">
      <c r="A577" s="250">
        <v>97</v>
      </c>
      <c r="B577" s="251" t="s">
        <v>458</v>
      </c>
      <c r="C577" s="269" t="s">
        <v>459</v>
      </c>
      <c r="D577" s="252" t="s">
        <v>138</v>
      </c>
      <c r="E577" s="253">
        <v>268.35899999999998</v>
      </c>
      <c r="F577" s="254"/>
      <c r="G577" s="255">
        <f>ROUND(E577*F577,2)</f>
        <v>0</v>
      </c>
      <c r="H577" s="254"/>
      <c r="I577" s="255">
        <f>ROUND(E577*H577,2)</f>
        <v>0</v>
      </c>
      <c r="J577" s="254"/>
      <c r="K577" s="255">
        <f>ROUND(E577*J577,2)</f>
        <v>0</v>
      </c>
      <c r="L577" s="255">
        <v>15</v>
      </c>
      <c r="M577" s="255">
        <f>G577*(1+L577/100)</f>
        <v>0</v>
      </c>
      <c r="N577" s="255">
        <v>0</v>
      </c>
      <c r="O577" s="255">
        <f>ROUND(E577*N577,2)</f>
        <v>0</v>
      </c>
      <c r="P577" s="255">
        <v>0</v>
      </c>
      <c r="Q577" s="255">
        <f>ROUND(E577*P577,2)</f>
        <v>0</v>
      </c>
      <c r="R577" s="255"/>
      <c r="S577" s="255" t="s">
        <v>139</v>
      </c>
      <c r="T577" s="256" t="s">
        <v>139</v>
      </c>
      <c r="U577" s="233">
        <v>7.0000000000000001E-3</v>
      </c>
      <c r="V577" s="233">
        <f>ROUND(E577*U577,2)</f>
        <v>1.88</v>
      </c>
      <c r="W577" s="233"/>
      <c r="X577" s="233" t="s">
        <v>140</v>
      </c>
      <c r="Y577" s="214"/>
      <c r="Z577" s="214"/>
      <c r="AA577" s="214"/>
      <c r="AB577" s="214"/>
      <c r="AC577" s="214"/>
      <c r="AD577" s="214"/>
      <c r="AE577" s="214"/>
      <c r="AF577" s="214"/>
      <c r="AG577" s="214" t="s">
        <v>154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">
      <c r="A578" s="231"/>
      <c r="B578" s="232"/>
      <c r="C578" s="271" t="s">
        <v>144</v>
      </c>
      <c r="D578" s="237"/>
      <c r="E578" s="238"/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145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">
      <c r="A579" s="231"/>
      <c r="B579" s="232"/>
      <c r="C579" s="271" t="s">
        <v>162</v>
      </c>
      <c r="D579" s="237"/>
      <c r="E579" s="238"/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145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">
      <c r="A580" s="231"/>
      <c r="B580" s="232"/>
      <c r="C580" s="271" t="s">
        <v>163</v>
      </c>
      <c r="D580" s="237"/>
      <c r="E580" s="238">
        <v>43.247999999999998</v>
      </c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145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">
      <c r="A581" s="231"/>
      <c r="B581" s="232"/>
      <c r="C581" s="271" t="s">
        <v>164</v>
      </c>
      <c r="D581" s="237"/>
      <c r="E581" s="238">
        <v>41.779200000000003</v>
      </c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145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">
      <c r="A582" s="231"/>
      <c r="B582" s="232"/>
      <c r="C582" s="271" t="s">
        <v>165</v>
      </c>
      <c r="D582" s="237"/>
      <c r="E582" s="238">
        <v>46.24</v>
      </c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145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">
      <c r="A583" s="231"/>
      <c r="B583" s="232"/>
      <c r="C583" s="271" t="s">
        <v>166</v>
      </c>
      <c r="D583" s="237"/>
      <c r="E583" s="238">
        <v>13.872</v>
      </c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14"/>
      <c r="Z583" s="214"/>
      <c r="AA583" s="214"/>
      <c r="AB583" s="214"/>
      <c r="AC583" s="214"/>
      <c r="AD583" s="214"/>
      <c r="AE583" s="214"/>
      <c r="AF583" s="214"/>
      <c r="AG583" s="214" t="s">
        <v>145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 x14ac:dyDescent="0.2">
      <c r="A584" s="231"/>
      <c r="B584" s="232"/>
      <c r="C584" s="271" t="s">
        <v>167</v>
      </c>
      <c r="D584" s="237"/>
      <c r="E584" s="238">
        <v>20.182400000000001</v>
      </c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145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">
      <c r="A585" s="231"/>
      <c r="B585" s="232"/>
      <c r="C585" s="271" t="s">
        <v>168</v>
      </c>
      <c r="D585" s="237"/>
      <c r="E585" s="238">
        <v>51.68</v>
      </c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145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">
      <c r="A586" s="231"/>
      <c r="B586" s="232"/>
      <c r="C586" s="271" t="s">
        <v>169</v>
      </c>
      <c r="D586" s="237"/>
      <c r="E586" s="238">
        <v>13.382400000000001</v>
      </c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145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">
      <c r="A587" s="231"/>
      <c r="B587" s="232"/>
      <c r="C587" s="272" t="s">
        <v>151</v>
      </c>
      <c r="D587" s="239"/>
      <c r="E587" s="240">
        <v>230.38399999999999</v>
      </c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145</v>
      </c>
      <c r="AH587" s="214">
        <v>1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">
      <c r="A588" s="231"/>
      <c r="B588" s="232"/>
      <c r="C588" s="271" t="s">
        <v>170</v>
      </c>
      <c r="D588" s="237"/>
      <c r="E588" s="238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145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">
      <c r="A589" s="231"/>
      <c r="B589" s="232"/>
      <c r="C589" s="271" t="s">
        <v>171</v>
      </c>
      <c r="D589" s="237"/>
      <c r="E589" s="238">
        <v>1.38</v>
      </c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145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">
      <c r="A590" s="231"/>
      <c r="B590" s="232"/>
      <c r="C590" s="271" t="s">
        <v>172</v>
      </c>
      <c r="D590" s="237"/>
      <c r="E590" s="238">
        <v>1.03</v>
      </c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145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">
      <c r="A591" s="231"/>
      <c r="B591" s="232"/>
      <c r="C591" s="271" t="s">
        <v>173</v>
      </c>
      <c r="D591" s="237"/>
      <c r="E591" s="238">
        <v>0.78</v>
      </c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14"/>
      <c r="Z591" s="214"/>
      <c r="AA591" s="214"/>
      <c r="AB591" s="214"/>
      <c r="AC591" s="214"/>
      <c r="AD591" s="214"/>
      <c r="AE591" s="214"/>
      <c r="AF591" s="214"/>
      <c r="AG591" s="214" t="s">
        <v>145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 x14ac:dyDescent="0.2">
      <c r="A592" s="231"/>
      <c r="B592" s="232"/>
      <c r="C592" s="271" t="s">
        <v>174</v>
      </c>
      <c r="D592" s="237"/>
      <c r="E592" s="238">
        <v>1.02</v>
      </c>
      <c r="F592" s="233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14"/>
      <c r="Z592" s="214"/>
      <c r="AA592" s="214"/>
      <c r="AB592" s="214"/>
      <c r="AC592" s="214"/>
      <c r="AD592" s="214"/>
      <c r="AE592" s="214"/>
      <c r="AF592" s="214"/>
      <c r="AG592" s="214" t="s">
        <v>145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2">
      <c r="A593" s="231"/>
      <c r="B593" s="232"/>
      <c r="C593" s="271" t="s">
        <v>175</v>
      </c>
      <c r="D593" s="237"/>
      <c r="E593" s="238">
        <v>1.17</v>
      </c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145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">
      <c r="A594" s="231"/>
      <c r="B594" s="232"/>
      <c r="C594" s="272" t="s">
        <v>151</v>
      </c>
      <c r="D594" s="239"/>
      <c r="E594" s="240">
        <v>5.38</v>
      </c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145</v>
      </c>
      <c r="AH594" s="214">
        <v>1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">
      <c r="A595" s="231"/>
      <c r="B595" s="232"/>
      <c r="C595" s="271" t="s">
        <v>176</v>
      </c>
      <c r="D595" s="237"/>
      <c r="E595" s="238">
        <v>-9.3000000000000007</v>
      </c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145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">
      <c r="A596" s="231"/>
      <c r="B596" s="232"/>
      <c r="C596" s="271" t="s">
        <v>177</v>
      </c>
      <c r="D596" s="237"/>
      <c r="E596" s="238">
        <v>-7.94</v>
      </c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145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 x14ac:dyDescent="0.2">
      <c r="A597" s="231"/>
      <c r="B597" s="232"/>
      <c r="C597" s="271" t="s">
        <v>178</v>
      </c>
      <c r="D597" s="237"/>
      <c r="E597" s="238">
        <v>-4.84</v>
      </c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145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">
      <c r="A598" s="231"/>
      <c r="B598" s="232"/>
      <c r="C598" s="271" t="s">
        <v>179</v>
      </c>
      <c r="D598" s="237"/>
      <c r="E598" s="238">
        <v>-1.6375</v>
      </c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14"/>
      <c r="Z598" s="214"/>
      <c r="AA598" s="214"/>
      <c r="AB598" s="214"/>
      <c r="AC598" s="214"/>
      <c r="AD598" s="214"/>
      <c r="AE598" s="214"/>
      <c r="AF598" s="214"/>
      <c r="AG598" s="214" t="s">
        <v>145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">
      <c r="A599" s="231"/>
      <c r="B599" s="232"/>
      <c r="C599" s="271" t="s">
        <v>180</v>
      </c>
      <c r="D599" s="237"/>
      <c r="E599" s="238">
        <v>-1.6375</v>
      </c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14"/>
      <c r="Z599" s="214"/>
      <c r="AA599" s="214"/>
      <c r="AB599" s="214"/>
      <c r="AC599" s="214"/>
      <c r="AD599" s="214"/>
      <c r="AE599" s="214"/>
      <c r="AF599" s="214"/>
      <c r="AG599" s="214" t="s">
        <v>145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ht="22.5" outlineLevel="1" x14ac:dyDescent="0.2">
      <c r="A600" s="231"/>
      <c r="B600" s="232"/>
      <c r="C600" s="271" t="s">
        <v>181</v>
      </c>
      <c r="D600" s="237"/>
      <c r="E600" s="238">
        <v>-7.22</v>
      </c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14"/>
      <c r="Z600" s="214"/>
      <c r="AA600" s="214"/>
      <c r="AB600" s="214"/>
      <c r="AC600" s="214"/>
      <c r="AD600" s="214"/>
      <c r="AE600" s="214"/>
      <c r="AF600" s="214"/>
      <c r="AG600" s="214" t="s">
        <v>145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 x14ac:dyDescent="0.2">
      <c r="A601" s="231"/>
      <c r="B601" s="232"/>
      <c r="C601" s="271" t="s">
        <v>182</v>
      </c>
      <c r="D601" s="237"/>
      <c r="E601" s="238">
        <v>-1.3</v>
      </c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145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">
      <c r="A602" s="231"/>
      <c r="B602" s="232"/>
      <c r="C602" s="272" t="s">
        <v>151</v>
      </c>
      <c r="D602" s="239"/>
      <c r="E602" s="240">
        <v>-33.875</v>
      </c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14"/>
      <c r="Z602" s="214"/>
      <c r="AA602" s="214"/>
      <c r="AB602" s="214"/>
      <c r="AC602" s="214"/>
      <c r="AD602" s="214"/>
      <c r="AE602" s="214"/>
      <c r="AF602" s="214"/>
      <c r="AG602" s="214" t="s">
        <v>145</v>
      </c>
      <c r="AH602" s="214">
        <v>1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">
      <c r="A603" s="231"/>
      <c r="B603" s="232"/>
      <c r="C603" s="271" t="s">
        <v>460</v>
      </c>
      <c r="D603" s="237"/>
      <c r="E603" s="238"/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14"/>
      <c r="Z603" s="214"/>
      <c r="AA603" s="214"/>
      <c r="AB603" s="214"/>
      <c r="AC603" s="214"/>
      <c r="AD603" s="214"/>
      <c r="AE603" s="214"/>
      <c r="AF603" s="214"/>
      <c r="AG603" s="214" t="s">
        <v>145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">
      <c r="A604" s="231"/>
      <c r="B604" s="232"/>
      <c r="C604" s="271" t="s">
        <v>211</v>
      </c>
      <c r="D604" s="237"/>
      <c r="E604" s="238">
        <v>11.2</v>
      </c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145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">
      <c r="A605" s="231"/>
      <c r="B605" s="232"/>
      <c r="C605" s="271" t="s">
        <v>155</v>
      </c>
      <c r="D605" s="237"/>
      <c r="E605" s="238">
        <v>12.3</v>
      </c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14"/>
      <c r="Z605" s="214"/>
      <c r="AA605" s="214"/>
      <c r="AB605" s="214"/>
      <c r="AC605" s="214"/>
      <c r="AD605" s="214"/>
      <c r="AE605" s="214"/>
      <c r="AF605" s="214"/>
      <c r="AG605" s="214" t="s">
        <v>145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">
      <c r="A606" s="231"/>
      <c r="B606" s="232"/>
      <c r="C606" s="271" t="s">
        <v>212</v>
      </c>
      <c r="D606" s="237"/>
      <c r="E606" s="238">
        <v>15.63</v>
      </c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14"/>
      <c r="Z606" s="214"/>
      <c r="AA606" s="214"/>
      <c r="AB606" s="214"/>
      <c r="AC606" s="214"/>
      <c r="AD606" s="214"/>
      <c r="AE606" s="214"/>
      <c r="AF606" s="214"/>
      <c r="AG606" s="214" t="s">
        <v>145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">
      <c r="A607" s="231"/>
      <c r="B607" s="232"/>
      <c r="C607" s="271" t="s">
        <v>213</v>
      </c>
      <c r="D607" s="237"/>
      <c r="E607" s="238">
        <v>1.4</v>
      </c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14"/>
      <c r="Z607" s="214"/>
      <c r="AA607" s="214"/>
      <c r="AB607" s="214"/>
      <c r="AC607" s="214"/>
      <c r="AD607" s="214"/>
      <c r="AE607" s="214"/>
      <c r="AF607" s="214"/>
      <c r="AG607" s="214" t="s">
        <v>145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">
      <c r="A608" s="231"/>
      <c r="B608" s="232"/>
      <c r="C608" s="271" t="s">
        <v>214</v>
      </c>
      <c r="D608" s="237"/>
      <c r="E608" s="238">
        <v>3.2</v>
      </c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14"/>
      <c r="Z608" s="214"/>
      <c r="AA608" s="214"/>
      <c r="AB608" s="214"/>
      <c r="AC608" s="214"/>
      <c r="AD608" s="214"/>
      <c r="AE608" s="214"/>
      <c r="AF608" s="214"/>
      <c r="AG608" s="214" t="s">
        <v>145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">
      <c r="A609" s="231"/>
      <c r="B609" s="232"/>
      <c r="C609" s="271" t="s">
        <v>215</v>
      </c>
      <c r="D609" s="237"/>
      <c r="E609" s="238">
        <v>21.5</v>
      </c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145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">
      <c r="A610" s="231"/>
      <c r="B610" s="232"/>
      <c r="C610" s="271" t="s">
        <v>156</v>
      </c>
      <c r="D610" s="237"/>
      <c r="E610" s="238">
        <v>1.24</v>
      </c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145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">
      <c r="A611" s="231"/>
      <c r="B611" s="232"/>
      <c r="C611" s="272" t="s">
        <v>151</v>
      </c>
      <c r="D611" s="239"/>
      <c r="E611" s="240">
        <v>66.47</v>
      </c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145</v>
      </c>
      <c r="AH611" s="214">
        <v>1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">
      <c r="A612" s="250">
        <v>98</v>
      </c>
      <c r="B612" s="251" t="s">
        <v>461</v>
      </c>
      <c r="C612" s="269" t="s">
        <v>462</v>
      </c>
      <c r="D612" s="252" t="s">
        <v>138</v>
      </c>
      <c r="E612" s="253">
        <v>268.35899999999998</v>
      </c>
      <c r="F612" s="254"/>
      <c r="G612" s="255">
        <f>ROUND(E612*F612,2)</f>
        <v>0</v>
      </c>
      <c r="H612" s="254"/>
      <c r="I612" s="255">
        <f>ROUND(E612*H612,2)</f>
        <v>0</v>
      </c>
      <c r="J612" s="254"/>
      <c r="K612" s="255">
        <f>ROUND(E612*J612,2)</f>
        <v>0</v>
      </c>
      <c r="L612" s="255">
        <v>15</v>
      </c>
      <c r="M612" s="255">
        <f>G612*(1+L612/100)</f>
        <v>0</v>
      </c>
      <c r="N612" s="255">
        <v>6.9999999999999994E-5</v>
      </c>
      <c r="O612" s="255">
        <f>ROUND(E612*N612,2)</f>
        <v>0.02</v>
      </c>
      <c r="P612" s="255">
        <v>0</v>
      </c>
      <c r="Q612" s="255">
        <f>ROUND(E612*P612,2)</f>
        <v>0</v>
      </c>
      <c r="R612" s="255"/>
      <c r="S612" s="255" t="s">
        <v>139</v>
      </c>
      <c r="T612" s="256" t="s">
        <v>139</v>
      </c>
      <c r="U612" s="233">
        <v>6.4960000000000004E-2</v>
      </c>
      <c r="V612" s="233">
        <f>ROUND(E612*U612,2)</f>
        <v>17.43</v>
      </c>
      <c r="W612" s="233"/>
      <c r="X612" s="233" t="s">
        <v>140</v>
      </c>
      <c r="Y612" s="214"/>
      <c r="Z612" s="214"/>
      <c r="AA612" s="214"/>
      <c r="AB612" s="214"/>
      <c r="AC612" s="214"/>
      <c r="AD612" s="214"/>
      <c r="AE612" s="214"/>
      <c r="AF612" s="214"/>
      <c r="AG612" s="214" t="s">
        <v>154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">
      <c r="A613" s="231"/>
      <c r="B613" s="232"/>
      <c r="C613" s="270" t="s">
        <v>463</v>
      </c>
      <c r="D613" s="258"/>
      <c r="E613" s="258"/>
      <c r="F613" s="258"/>
      <c r="G613" s="258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14"/>
      <c r="Z613" s="214"/>
      <c r="AA613" s="214"/>
      <c r="AB613" s="214"/>
      <c r="AC613" s="214"/>
      <c r="AD613" s="214"/>
      <c r="AE613" s="214"/>
      <c r="AF613" s="214"/>
      <c r="AG613" s="214" t="s">
        <v>143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 x14ac:dyDescent="0.2">
      <c r="A614" s="231"/>
      <c r="B614" s="232"/>
      <c r="C614" s="271" t="s">
        <v>144</v>
      </c>
      <c r="D614" s="237"/>
      <c r="E614" s="238"/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14"/>
      <c r="Z614" s="214"/>
      <c r="AA614" s="214"/>
      <c r="AB614" s="214"/>
      <c r="AC614" s="214"/>
      <c r="AD614" s="214"/>
      <c r="AE614" s="214"/>
      <c r="AF614" s="214"/>
      <c r="AG614" s="214" t="s">
        <v>145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">
      <c r="A615" s="231"/>
      <c r="B615" s="232"/>
      <c r="C615" s="271" t="s">
        <v>162</v>
      </c>
      <c r="D615" s="237"/>
      <c r="E615" s="238"/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14"/>
      <c r="Z615" s="214"/>
      <c r="AA615" s="214"/>
      <c r="AB615" s="214"/>
      <c r="AC615" s="214"/>
      <c r="AD615" s="214"/>
      <c r="AE615" s="214"/>
      <c r="AF615" s="214"/>
      <c r="AG615" s="214" t="s">
        <v>145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">
      <c r="A616" s="231"/>
      <c r="B616" s="232"/>
      <c r="C616" s="271" t="s">
        <v>163</v>
      </c>
      <c r="D616" s="237"/>
      <c r="E616" s="238">
        <v>43.247999999999998</v>
      </c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14"/>
      <c r="Z616" s="214"/>
      <c r="AA616" s="214"/>
      <c r="AB616" s="214"/>
      <c r="AC616" s="214"/>
      <c r="AD616" s="214"/>
      <c r="AE616" s="214"/>
      <c r="AF616" s="214"/>
      <c r="AG616" s="214" t="s">
        <v>145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">
      <c r="A617" s="231"/>
      <c r="B617" s="232"/>
      <c r="C617" s="271" t="s">
        <v>164</v>
      </c>
      <c r="D617" s="237"/>
      <c r="E617" s="238">
        <v>41.779200000000003</v>
      </c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14"/>
      <c r="Z617" s="214"/>
      <c r="AA617" s="214"/>
      <c r="AB617" s="214"/>
      <c r="AC617" s="214"/>
      <c r="AD617" s="214"/>
      <c r="AE617" s="214"/>
      <c r="AF617" s="214"/>
      <c r="AG617" s="214" t="s">
        <v>145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 x14ac:dyDescent="0.2">
      <c r="A618" s="231"/>
      <c r="B618" s="232"/>
      <c r="C618" s="271" t="s">
        <v>165</v>
      </c>
      <c r="D618" s="237"/>
      <c r="E618" s="238">
        <v>46.24</v>
      </c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14"/>
      <c r="Z618" s="214"/>
      <c r="AA618" s="214"/>
      <c r="AB618" s="214"/>
      <c r="AC618" s="214"/>
      <c r="AD618" s="214"/>
      <c r="AE618" s="214"/>
      <c r="AF618" s="214"/>
      <c r="AG618" s="214" t="s">
        <v>145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 x14ac:dyDescent="0.2">
      <c r="A619" s="231"/>
      <c r="B619" s="232"/>
      <c r="C619" s="271" t="s">
        <v>166</v>
      </c>
      <c r="D619" s="237"/>
      <c r="E619" s="238">
        <v>13.872</v>
      </c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14"/>
      <c r="Z619" s="214"/>
      <c r="AA619" s="214"/>
      <c r="AB619" s="214"/>
      <c r="AC619" s="214"/>
      <c r="AD619" s="214"/>
      <c r="AE619" s="214"/>
      <c r="AF619" s="214"/>
      <c r="AG619" s="214" t="s">
        <v>145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">
      <c r="A620" s="231"/>
      <c r="B620" s="232"/>
      <c r="C620" s="271" t="s">
        <v>167</v>
      </c>
      <c r="D620" s="237"/>
      <c r="E620" s="238">
        <v>20.182400000000001</v>
      </c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14"/>
      <c r="Z620" s="214"/>
      <c r="AA620" s="214"/>
      <c r="AB620" s="214"/>
      <c r="AC620" s="214"/>
      <c r="AD620" s="214"/>
      <c r="AE620" s="214"/>
      <c r="AF620" s="214"/>
      <c r="AG620" s="214" t="s">
        <v>145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">
      <c r="A621" s="231"/>
      <c r="B621" s="232"/>
      <c r="C621" s="271" t="s">
        <v>168</v>
      </c>
      <c r="D621" s="237"/>
      <c r="E621" s="238">
        <v>51.68</v>
      </c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14"/>
      <c r="Z621" s="214"/>
      <c r="AA621" s="214"/>
      <c r="AB621" s="214"/>
      <c r="AC621" s="214"/>
      <c r="AD621" s="214"/>
      <c r="AE621" s="214"/>
      <c r="AF621" s="214"/>
      <c r="AG621" s="214" t="s">
        <v>145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">
      <c r="A622" s="231"/>
      <c r="B622" s="232"/>
      <c r="C622" s="271" t="s">
        <v>169</v>
      </c>
      <c r="D622" s="237"/>
      <c r="E622" s="238">
        <v>13.382400000000001</v>
      </c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14"/>
      <c r="Z622" s="214"/>
      <c r="AA622" s="214"/>
      <c r="AB622" s="214"/>
      <c r="AC622" s="214"/>
      <c r="AD622" s="214"/>
      <c r="AE622" s="214"/>
      <c r="AF622" s="214"/>
      <c r="AG622" s="214" t="s">
        <v>145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">
      <c r="A623" s="231"/>
      <c r="B623" s="232"/>
      <c r="C623" s="272" t="s">
        <v>151</v>
      </c>
      <c r="D623" s="239"/>
      <c r="E623" s="240">
        <v>230.38399999999999</v>
      </c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14"/>
      <c r="Z623" s="214"/>
      <c r="AA623" s="214"/>
      <c r="AB623" s="214"/>
      <c r="AC623" s="214"/>
      <c r="AD623" s="214"/>
      <c r="AE623" s="214"/>
      <c r="AF623" s="214"/>
      <c r="AG623" s="214" t="s">
        <v>145</v>
      </c>
      <c r="AH623" s="214">
        <v>1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">
      <c r="A624" s="231"/>
      <c r="B624" s="232"/>
      <c r="C624" s="271" t="s">
        <v>170</v>
      </c>
      <c r="D624" s="237"/>
      <c r="E624" s="238"/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14"/>
      <c r="Z624" s="214"/>
      <c r="AA624" s="214"/>
      <c r="AB624" s="214"/>
      <c r="AC624" s="214"/>
      <c r="AD624" s="214"/>
      <c r="AE624" s="214"/>
      <c r="AF624" s="214"/>
      <c r="AG624" s="214" t="s">
        <v>145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2">
      <c r="A625" s="231"/>
      <c r="B625" s="232"/>
      <c r="C625" s="271" t="s">
        <v>171</v>
      </c>
      <c r="D625" s="237"/>
      <c r="E625" s="238">
        <v>1.38</v>
      </c>
      <c r="F625" s="233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14"/>
      <c r="Z625" s="214"/>
      <c r="AA625" s="214"/>
      <c r="AB625" s="214"/>
      <c r="AC625" s="214"/>
      <c r="AD625" s="214"/>
      <c r="AE625" s="214"/>
      <c r="AF625" s="214"/>
      <c r="AG625" s="214" t="s">
        <v>145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 x14ac:dyDescent="0.2">
      <c r="A626" s="231"/>
      <c r="B626" s="232"/>
      <c r="C626" s="271" t="s">
        <v>172</v>
      </c>
      <c r="D626" s="237"/>
      <c r="E626" s="238">
        <v>1.03</v>
      </c>
      <c r="F626" s="233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14"/>
      <c r="Z626" s="214"/>
      <c r="AA626" s="214"/>
      <c r="AB626" s="214"/>
      <c r="AC626" s="214"/>
      <c r="AD626" s="214"/>
      <c r="AE626" s="214"/>
      <c r="AF626" s="214"/>
      <c r="AG626" s="214" t="s">
        <v>145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 x14ac:dyDescent="0.2">
      <c r="A627" s="231"/>
      <c r="B627" s="232"/>
      <c r="C627" s="271" t="s">
        <v>173</v>
      </c>
      <c r="D627" s="237"/>
      <c r="E627" s="238">
        <v>0.78</v>
      </c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14"/>
      <c r="Z627" s="214"/>
      <c r="AA627" s="214"/>
      <c r="AB627" s="214"/>
      <c r="AC627" s="214"/>
      <c r="AD627" s="214"/>
      <c r="AE627" s="214"/>
      <c r="AF627" s="214"/>
      <c r="AG627" s="214" t="s">
        <v>145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">
      <c r="A628" s="231"/>
      <c r="B628" s="232"/>
      <c r="C628" s="271" t="s">
        <v>174</v>
      </c>
      <c r="D628" s="237"/>
      <c r="E628" s="238">
        <v>1.02</v>
      </c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14"/>
      <c r="Z628" s="214"/>
      <c r="AA628" s="214"/>
      <c r="AB628" s="214"/>
      <c r="AC628" s="214"/>
      <c r="AD628" s="214"/>
      <c r="AE628" s="214"/>
      <c r="AF628" s="214"/>
      <c r="AG628" s="214" t="s">
        <v>145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">
      <c r="A629" s="231"/>
      <c r="B629" s="232"/>
      <c r="C629" s="271" t="s">
        <v>175</v>
      </c>
      <c r="D629" s="237"/>
      <c r="E629" s="238">
        <v>1.17</v>
      </c>
      <c r="F629" s="233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14"/>
      <c r="Z629" s="214"/>
      <c r="AA629" s="214"/>
      <c r="AB629" s="214"/>
      <c r="AC629" s="214"/>
      <c r="AD629" s="214"/>
      <c r="AE629" s="214"/>
      <c r="AF629" s="214"/>
      <c r="AG629" s="214" t="s">
        <v>145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 x14ac:dyDescent="0.2">
      <c r="A630" s="231"/>
      <c r="B630" s="232"/>
      <c r="C630" s="272" t="s">
        <v>151</v>
      </c>
      <c r="D630" s="239"/>
      <c r="E630" s="240">
        <v>5.38</v>
      </c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14"/>
      <c r="Z630" s="214"/>
      <c r="AA630" s="214"/>
      <c r="AB630" s="214"/>
      <c r="AC630" s="214"/>
      <c r="AD630" s="214"/>
      <c r="AE630" s="214"/>
      <c r="AF630" s="214"/>
      <c r="AG630" s="214" t="s">
        <v>145</v>
      </c>
      <c r="AH630" s="214">
        <v>1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">
      <c r="A631" s="231"/>
      <c r="B631" s="232"/>
      <c r="C631" s="271" t="s">
        <v>176</v>
      </c>
      <c r="D631" s="237"/>
      <c r="E631" s="238">
        <v>-9.3000000000000007</v>
      </c>
      <c r="F631" s="233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14"/>
      <c r="Z631" s="214"/>
      <c r="AA631" s="214"/>
      <c r="AB631" s="214"/>
      <c r="AC631" s="214"/>
      <c r="AD631" s="214"/>
      <c r="AE631" s="214"/>
      <c r="AF631" s="214"/>
      <c r="AG631" s="214" t="s">
        <v>145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">
      <c r="A632" s="231"/>
      <c r="B632" s="232"/>
      <c r="C632" s="271" t="s">
        <v>177</v>
      </c>
      <c r="D632" s="237"/>
      <c r="E632" s="238">
        <v>-7.94</v>
      </c>
      <c r="F632" s="233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14"/>
      <c r="Z632" s="214"/>
      <c r="AA632" s="214"/>
      <c r="AB632" s="214"/>
      <c r="AC632" s="214"/>
      <c r="AD632" s="214"/>
      <c r="AE632" s="214"/>
      <c r="AF632" s="214"/>
      <c r="AG632" s="214" t="s">
        <v>145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">
      <c r="A633" s="231"/>
      <c r="B633" s="232"/>
      <c r="C633" s="271" t="s">
        <v>178</v>
      </c>
      <c r="D633" s="237"/>
      <c r="E633" s="238">
        <v>-4.84</v>
      </c>
      <c r="F633" s="233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14"/>
      <c r="Z633" s="214"/>
      <c r="AA633" s="214"/>
      <c r="AB633" s="214"/>
      <c r="AC633" s="214"/>
      <c r="AD633" s="214"/>
      <c r="AE633" s="214"/>
      <c r="AF633" s="214"/>
      <c r="AG633" s="214" t="s">
        <v>145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">
      <c r="A634" s="231"/>
      <c r="B634" s="232"/>
      <c r="C634" s="271" t="s">
        <v>179</v>
      </c>
      <c r="D634" s="237"/>
      <c r="E634" s="238">
        <v>-1.6375</v>
      </c>
      <c r="F634" s="233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14"/>
      <c r="Z634" s="214"/>
      <c r="AA634" s="214"/>
      <c r="AB634" s="214"/>
      <c r="AC634" s="214"/>
      <c r="AD634" s="214"/>
      <c r="AE634" s="214"/>
      <c r="AF634" s="214"/>
      <c r="AG634" s="214" t="s">
        <v>145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">
      <c r="A635" s="231"/>
      <c r="B635" s="232"/>
      <c r="C635" s="271" t="s">
        <v>180</v>
      </c>
      <c r="D635" s="237"/>
      <c r="E635" s="238">
        <v>-1.6375</v>
      </c>
      <c r="F635" s="233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14"/>
      <c r="Z635" s="214"/>
      <c r="AA635" s="214"/>
      <c r="AB635" s="214"/>
      <c r="AC635" s="214"/>
      <c r="AD635" s="214"/>
      <c r="AE635" s="214"/>
      <c r="AF635" s="214"/>
      <c r="AG635" s="214" t="s">
        <v>145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ht="22.5" outlineLevel="1" x14ac:dyDescent="0.2">
      <c r="A636" s="231"/>
      <c r="B636" s="232"/>
      <c r="C636" s="271" t="s">
        <v>181</v>
      </c>
      <c r="D636" s="237"/>
      <c r="E636" s="238">
        <v>-7.22</v>
      </c>
      <c r="F636" s="233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14"/>
      <c r="Z636" s="214"/>
      <c r="AA636" s="214"/>
      <c r="AB636" s="214"/>
      <c r="AC636" s="214"/>
      <c r="AD636" s="214"/>
      <c r="AE636" s="214"/>
      <c r="AF636" s="214"/>
      <c r="AG636" s="214" t="s">
        <v>145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">
      <c r="A637" s="231"/>
      <c r="B637" s="232"/>
      <c r="C637" s="271" t="s">
        <v>182</v>
      </c>
      <c r="D637" s="237"/>
      <c r="E637" s="238">
        <v>-1.3</v>
      </c>
      <c r="F637" s="233"/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  <c r="X637" s="233"/>
      <c r="Y637" s="214"/>
      <c r="Z637" s="214"/>
      <c r="AA637" s="214"/>
      <c r="AB637" s="214"/>
      <c r="AC637" s="214"/>
      <c r="AD637" s="214"/>
      <c r="AE637" s="214"/>
      <c r="AF637" s="214"/>
      <c r="AG637" s="214" t="s">
        <v>145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">
      <c r="A638" s="231"/>
      <c r="B638" s="232"/>
      <c r="C638" s="272" t="s">
        <v>151</v>
      </c>
      <c r="D638" s="239"/>
      <c r="E638" s="240">
        <v>-33.875</v>
      </c>
      <c r="F638" s="233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14"/>
      <c r="Z638" s="214"/>
      <c r="AA638" s="214"/>
      <c r="AB638" s="214"/>
      <c r="AC638" s="214"/>
      <c r="AD638" s="214"/>
      <c r="AE638" s="214"/>
      <c r="AF638" s="214"/>
      <c r="AG638" s="214" t="s">
        <v>145</v>
      </c>
      <c r="AH638" s="214">
        <v>1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">
      <c r="A639" s="231"/>
      <c r="B639" s="232"/>
      <c r="C639" s="271" t="s">
        <v>460</v>
      </c>
      <c r="D639" s="237"/>
      <c r="E639" s="238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14"/>
      <c r="Z639" s="214"/>
      <c r="AA639" s="214"/>
      <c r="AB639" s="214"/>
      <c r="AC639" s="214"/>
      <c r="AD639" s="214"/>
      <c r="AE639" s="214"/>
      <c r="AF639" s="214"/>
      <c r="AG639" s="214" t="s">
        <v>145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">
      <c r="A640" s="231"/>
      <c r="B640" s="232"/>
      <c r="C640" s="271" t="s">
        <v>211</v>
      </c>
      <c r="D640" s="237"/>
      <c r="E640" s="238">
        <v>11.2</v>
      </c>
      <c r="F640" s="233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14"/>
      <c r="Z640" s="214"/>
      <c r="AA640" s="214"/>
      <c r="AB640" s="214"/>
      <c r="AC640" s="214"/>
      <c r="AD640" s="214"/>
      <c r="AE640" s="214"/>
      <c r="AF640" s="214"/>
      <c r="AG640" s="214" t="s">
        <v>145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">
      <c r="A641" s="231"/>
      <c r="B641" s="232"/>
      <c r="C641" s="271" t="s">
        <v>155</v>
      </c>
      <c r="D641" s="237"/>
      <c r="E641" s="238">
        <v>12.3</v>
      </c>
      <c r="F641" s="233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14"/>
      <c r="Z641" s="214"/>
      <c r="AA641" s="214"/>
      <c r="AB641" s="214"/>
      <c r="AC641" s="214"/>
      <c r="AD641" s="214"/>
      <c r="AE641" s="214"/>
      <c r="AF641" s="214"/>
      <c r="AG641" s="214" t="s">
        <v>145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">
      <c r="A642" s="231"/>
      <c r="B642" s="232"/>
      <c r="C642" s="271" t="s">
        <v>212</v>
      </c>
      <c r="D642" s="237"/>
      <c r="E642" s="238">
        <v>15.63</v>
      </c>
      <c r="F642" s="233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14"/>
      <c r="Z642" s="214"/>
      <c r="AA642" s="214"/>
      <c r="AB642" s="214"/>
      <c r="AC642" s="214"/>
      <c r="AD642" s="214"/>
      <c r="AE642" s="214"/>
      <c r="AF642" s="214"/>
      <c r="AG642" s="214" t="s">
        <v>145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">
      <c r="A643" s="231"/>
      <c r="B643" s="232"/>
      <c r="C643" s="271" t="s">
        <v>213</v>
      </c>
      <c r="D643" s="237"/>
      <c r="E643" s="238">
        <v>1.4</v>
      </c>
      <c r="F643" s="233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14"/>
      <c r="Z643" s="214"/>
      <c r="AA643" s="214"/>
      <c r="AB643" s="214"/>
      <c r="AC643" s="214"/>
      <c r="AD643" s="214"/>
      <c r="AE643" s="214"/>
      <c r="AF643" s="214"/>
      <c r="AG643" s="214" t="s">
        <v>145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">
      <c r="A644" s="231"/>
      <c r="B644" s="232"/>
      <c r="C644" s="271" t="s">
        <v>214</v>
      </c>
      <c r="D644" s="237"/>
      <c r="E644" s="238">
        <v>3.2</v>
      </c>
      <c r="F644" s="233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14"/>
      <c r="Z644" s="214"/>
      <c r="AA644" s="214"/>
      <c r="AB644" s="214"/>
      <c r="AC644" s="214"/>
      <c r="AD644" s="214"/>
      <c r="AE644" s="214"/>
      <c r="AF644" s="214"/>
      <c r="AG644" s="214" t="s">
        <v>145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">
      <c r="A645" s="231"/>
      <c r="B645" s="232"/>
      <c r="C645" s="271" t="s">
        <v>215</v>
      </c>
      <c r="D645" s="237"/>
      <c r="E645" s="238">
        <v>21.5</v>
      </c>
      <c r="F645" s="233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14"/>
      <c r="Z645" s="214"/>
      <c r="AA645" s="214"/>
      <c r="AB645" s="214"/>
      <c r="AC645" s="214"/>
      <c r="AD645" s="214"/>
      <c r="AE645" s="214"/>
      <c r="AF645" s="214"/>
      <c r="AG645" s="214" t="s">
        <v>145</v>
      </c>
      <c r="AH645" s="214">
        <v>0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">
      <c r="A646" s="231"/>
      <c r="B646" s="232"/>
      <c r="C646" s="271" t="s">
        <v>156</v>
      </c>
      <c r="D646" s="237"/>
      <c r="E646" s="238">
        <v>1.24</v>
      </c>
      <c r="F646" s="233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14"/>
      <c r="Z646" s="214"/>
      <c r="AA646" s="214"/>
      <c r="AB646" s="214"/>
      <c r="AC646" s="214"/>
      <c r="AD646" s="214"/>
      <c r="AE646" s="214"/>
      <c r="AF646" s="214"/>
      <c r="AG646" s="214" t="s">
        <v>145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">
      <c r="A647" s="231"/>
      <c r="B647" s="232"/>
      <c r="C647" s="272" t="s">
        <v>151</v>
      </c>
      <c r="D647" s="239"/>
      <c r="E647" s="240">
        <v>66.47</v>
      </c>
      <c r="F647" s="233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14"/>
      <c r="Z647" s="214"/>
      <c r="AA647" s="214"/>
      <c r="AB647" s="214"/>
      <c r="AC647" s="214"/>
      <c r="AD647" s="214"/>
      <c r="AE647" s="214"/>
      <c r="AF647" s="214"/>
      <c r="AG647" s="214" t="s">
        <v>145</v>
      </c>
      <c r="AH647" s="214">
        <v>1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">
      <c r="A648" s="250">
        <v>99</v>
      </c>
      <c r="B648" s="251" t="s">
        <v>464</v>
      </c>
      <c r="C648" s="269" t="s">
        <v>465</v>
      </c>
      <c r="D648" s="252" t="s">
        <v>138</v>
      </c>
      <c r="E648" s="253">
        <v>268.35899999999998</v>
      </c>
      <c r="F648" s="254"/>
      <c r="G648" s="255">
        <f>ROUND(E648*F648,2)</f>
        <v>0</v>
      </c>
      <c r="H648" s="254"/>
      <c r="I648" s="255">
        <f>ROUND(E648*H648,2)</f>
        <v>0</v>
      </c>
      <c r="J648" s="254"/>
      <c r="K648" s="255">
        <f>ROUND(E648*J648,2)</f>
        <v>0</v>
      </c>
      <c r="L648" s="255">
        <v>15</v>
      </c>
      <c r="M648" s="255">
        <f>G648*(1+L648/100)</f>
        <v>0</v>
      </c>
      <c r="N648" s="255">
        <v>3.6000000000000002E-4</v>
      </c>
      <c r="O648" s="255">
        <f>ROUND(E648*N648,2)</f>
        <v>0.1</v>
      </c>
      <c r="P648" s="255">
        <v>0</v>
      </c>
      <c r="Q648" s="255">
        <f>ROUND(E648*P648,2)</f>
        <v>0</v>
      </c>
      <c r="R648" s="255"/>
      <c r="S648" s="255" t="s">
        <v>139</v>
      </c>
      <c r="T648" s="256" t="s">
        <v>139</v>
      </c>
      <c r="U648" s="233">
        <v>0.19503999999999999</v>
      </c>
      <c r="V648" s="233">
        <f>ROUND(E648*U648,2)</f>
        <v>52.34</v>
      </c>
      <c r="W648" s="233"/>
      <c r="X648" s="233" t="s">
        <v>140</v>
      </c>
      <c r="Y648" s="214"/>
      <c r="Z648" s="214"/>
      <c r="AA648" s="214"/>
      <c r="AB648" s="214"/>
      <c r="AC648" s="214"/>
      <c r="AD648" s="214"/>
      <c r="AE648" s="214"/>
      <c r="AF648" s="214"/>
      <c r="AG648" s="214" t="s">
        <v>154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 x14ac:dyDescent="0.2">
      <c r="A649" s="231"/>
      <c r="B649" s="232"/>
      <c r="C649" s="270" t="s">
        <v>466</v>
      </c>
      <c r="D649" s="258"/>
      <c r="E649" s="258"/>
      <c r="F649" s="258"/>
      <c r="G649" s="258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14"/>
      <c r="Z649" s="214"/>
      <c r="AA649" s="214"/>
      <c r="AB649" s="214"/>
      <c r="AC649" s="214"/>
      <c r="AD649" s="214"/>
      <c r="AE649" s="214"/>
      <c r="AF649" s="214"/>
      <c r="AG649" s="214" t="s">
        <v>143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">
      <c r="A650" s="231"/>
      <c r="B650" s="232"/>
      <c r="C650" s="271" t="s">
        <v>144</v>
      </c>
      <c r="D650" s="237"/>
      <c r="E650" s="238"/>
      <c r="F650" s="233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14"/>
      <c r="Z650" s="214"/>
      <c r="AA650" s="214"/>
      <c r="AB650" s="214"/>
      <c r="AC650" s="214"/>
      <c r="AD650" s="214"/>
      <c r="AE650" s="214"/>
      <c r="AF650" s="214"/>
      <c r="AG650" s="214" t="s">
        <v>145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">
      <c r="A651" s="231"/>
      <c r="B651" s="232"/>
      <c r="C651" s="271" t="s">
        <v>162</v>
      </c>
      <c r="D651" s="237"/>
      <c r="E651" s="238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14"/>
      <c r="Z651" s="214"/>
      <c r="AA651" s="214"/>
      <c r="AB651" s="214"/>
      <c r="AC651" s="214"/>
      <c r="AD651" s="214"/>
      <c r="AE651" s="214"/>
      <c r="AF651" s="214"/>
      <c r="AG651" s="214" t="s">
        <v>145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1" x14ac:dyDescent="0.2">
      <c r="A652" s="231"/>
      <c r="B652" s="232"/>
      <c r="C652" s="271" t="s">
        <v>163</v>
      </c>
      <c r="D652" s="237"/>
      <c r="E652" s="238">
        <v>43.247999999999998</v>
      </c>
      <c r="F652" s="233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14"/>
      <c r="Z652" s="214"/>
      <c r="AA652" s="214"/>
      <c r="AB652" s="214"/>
      <c r="AC652" s="214"/>
      <c r="AD652" s="214"/>
      <c r="AE652" s="214"/>
      <c r="AF652" s="214"/>
      <c r="AG652" s="214" t="s">
        <v>145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2">
      <c r="A653" s="231"/>
      <c r="B653" s="232"/>
      <c r="C653" s="271" t="s">
        <v>164</v>
      </c>
      <c r="D653" s="237"/>
      <c r="E653" s="238">
        <v>41.779200000000003</v>
      </c>
      <c r="F653" s="233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14"/>
      <c r="Z653" s="214"/>
      <c r="AA653" s="214"/>
      <c r="AB653" s="214"/>
      <c r="AC653" s="214"/>
      <c r="AD653" s="214"/>
      <c r="AE653" s="214"/>
      <c r="AF653" s="214"/>
      <c r="AG653" s="214" t="s">
        <v>145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">
      <c r="A654" s="231"/>
      <c r="B654" s="232"/>
      <c r="C654" s="271" t="s">
        <v>165</v>
      </c>
      <c r="D654" s="237"/>
      <c r="E654" s="238">
        <v>46.24</v>
      </c>
      <c r="F654" s="233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14"/>
      <c r="Z654" s="214"/>
      <c r="AA654" s="214"/>
      <c r="AB654" s="214"/>
      <c r="AC654" s="214"/>
      <c r="AD654" s="214"/>
      <c r="AE654" s="214"/>
      <c r="AF654" s="214"/>
      <c r="AG654" s="214" t="s">
        <v>145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">
      <c r="A655" s="231"/>
      <c r="B655" s="232"/>
      <c r="C655" s="271" t="s">
        <v>166</v>
      </c>
      <c r="D655" s="237"/>
      <c r="E655" s="238">
        <v>13.872</v>
      </c>
      <c r="F655" s="233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14"/>
      <c r="Z655" s="214"/>
      <c r="AA655" s="214"/>
      <c r="AB655" s="214"/>
      <c r="AC655" s="214"/>
      <c r="AD655" s="214"/>
      <c r="AE655" s="214"/>
      <c r="AF655" s="214"/>
      <c r="AG655" s="214" t="s">
        <v>145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">
      <c r="A656" s="231"/>
      <c r="B656" s="232"/>
      <c r="C656" s="271" t="s">
        <v>167</v>
      </c>
      <c r="D656" s="237"/>
      <c r="E656" s="238">
        <v>20.182400000000001</v>
      </c>
      <c r="F656" s="233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14"/>
      <c r="Z656" s="214"/>
      <c r="AA656" s="214"/>
      <c r="AB656" s="214"/>
      <c r="AC656" s="214"/>
      <c r="AD656" s="214"/>
      <c r="AE656" s="214"/>
      <c r="AF656" s="214"/>
      <c r="AG656" s="214" t="s">
        <v>145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">
      <c r="A657" s="231"/>
      <c r="B657" s="232"/>
      <c r="C657" s="271" t="s">
        <v>168</v>
      </c>
      <c r="D657" s="237"/>
      <c r="E657" s="238">
        <v>51.68</v>
      </c>
      <c r="F657" s="233"/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14"/>
      <c r="Z657" s="214"/>
      <c r="AA657" s="214"/>
      <c r="AB657" s="214"/>
      <c r="AC657" s="214"/>
      <c r="AD657" s="214"/>
      <c r="AE657" s="214"/>
      <c r="AF657" s="214"/>
      <c r="AG657" s="214" t="s">
        <v>145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">
      <c r="A658" s="231"/>
      <c r="B658" s="232"/>
      <c r="C658" s="271" t="s">
        <v>169</v>
      </c>
      <c r="D658" s="237"/>
      <c r="E658" s="238">
        <v>13.382400000000001</v>
      </c>
      <c r="F658" s="233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14"/>
      <c r="Z658" s="214"/>
      <c r="AA658" s="214"/>
      <c r="AB658" s="214"/>
      <c r="AC658" s="214"/>
      <c r="AD658" s="214"/>
      <c r="AE658" s="214"/>
      <c r="AF658" s="214"/>
      <c r="AG658" s="214" t="s">
        <v>145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">
      <c r="A659" s="231"/>
      <c r="B659" s="232"/>
      <c r="C659" s="272" t="s">
        <v>151</v>
      </c>
      <c r="D659" s="239"/>
      <c r="E659" s="240">
        <v>230.38399999999999</v>
      </c>
      <c r="F659" s="233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14"/>
      <c r="Z659" s="214"/>
      <c r="AA659" s="214"/>
      <c r="AB659" s="214"/>
      <c r="AC659" s="214"/>
      <c r="AD659" s="214"/>
      <c r="AE659" s="214"/>
      <c r="AF659" s="214"/>
      <c r="AG659" s="214" t="s">
        <v>145</v>
      </c>
      <c r="AH659" s="214">
        <v>1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">
      <c r="A660" s="231"/>
      <c r="B660" s="232"/>
      <c r="C660" s="271" t="s">
        <v>170</v>
      </c>
      <c r="D660" s="237"/>
      <c r="E660" s="238"/>
      <c r="F660" s="233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14"/>
      <c r="Z660" s="214"/>
      <c r="AA660" s="214"/>
      <c r="AB660" s="214"/>
      <c r="AC660" s="214"/>
      <c r="AD660" s="214"/>
      <c r="AE660" s="214"/>
      <c r="AF660" s="214"/>
      <c r="AG660" s="214" t="s">
        <v>145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">
      <c r="A661" s="231"/>
      <c r="B661" s="232"/>
      <c r="C661" s="271" t="s">
        <v>171</v>
      </c>
      <c r="D661" s="237"/>
      <c r="E661" s="238">
        <v>1.38</v>
      </c>
      <c r="F661" s="233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14"/>
      <c r="Z661" s="214"/>
      <c r="AA661" s="214"/>
      <c r="AB661" s="214"/>
      <c r="AC661" s="214"/>
      <c r="AD661" s="214"/>
      <c r="AE661" s="214"/>
      <c r="AF661" s="214"/>
      <c r="AG661" s="214" t="s">
        <v>145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">
      <c r="A662" s="231"/>
      <c r="B662" s="232"/>
      <c r="C662" s="271" t="s">
        <v>172</v>
      </c>
      <c r="D662" s="237"/>
      <c r="E662" s="238">
        <v>1.03</v>
      </c>
      <c r="F662" s="233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14"/>
      <c r="Z662" s="214"/>
      <c r="AA662" s="214"/>
      <c r="AB662" s="214"/>
      <c r="AC662" s="214"/>
      <c r="AD662" s="214"/>
      <c r="AE662" s="214"/>
      <c r="AF662" s="214"/>
      <c r="AG662" s="214" t="s">
        <v>145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">
      <c r="A663" s="231"/>
      <c r="B663" s="232"/>
      <c r="C663" s="271" t="s">
        <v>173</v>
      </c>
      <c r="D663" s="237"/>
      <c r="E663" s="238">
        <v>0.78</v>
      </c>
      <c r="F663" s="233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14"/>
      <c r="Z663" s="214"/>
      <c r="AA663" s="214"/>
      <c r="AB663" s="214"/>
      <c r="AC663" s="214"/>
      <c r="AD663" s="214"/>
      <c r="AE663" s="214"/>
      <c r="AF663" s="214"/>
      <c r="AG663" s="214" t="s">
        <v>145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">
      <c r="A664" s="231"/>
      <c r="B664" s="232"/>
      <c r="C664" s="271" t="s">
        <v>174</v>
      </c>
      <c r="D664" s="237"/>
      <c r="E664" s="238">
        <v>1.02</v>
      </c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14"/>
      <c r="Z664" s="214"/>
      <c r="AA664" s="214"/>
      <c r="AB664" s="214"/>
      <c r="AC664" s="214"/>
      <c r="AD664" s="214"/>
      <c r="AE664" s="214"/>
      <c r="AF664" s="214"/>
      <c r="AG664" s="214" t="s">
        <v>145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 x14ac:dyDescent="0.2">
      <c r="A665" s="231"/>
      <c r="B665" s="232"/>
      <c r="C665" s="271" t="s">
        <v>175</v>
      </c>
      <c r="D665" s="237"/>
      <c r="E665" s="238">
        <v>1.17</v>
      </c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14"/>
      <c r="Z665" s="214"/>
      <c r="AA665" s="214"/>
      <c r="AB665" s="214"/>
      <c r="AC665" s="214"/>
      <c r="AD665" s="214"/>
      <c r="AE665" s="214"/>
      <c r="AF665" s="214"/>
      <c r="AG665" s="214" t="s">
        <v>145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">
      <c r="A666" s="231"/>
      <c r="B666" s="232"/>
      <c r="C666" s="272" t="s">
        <v>151</v>
      </c>
      <c r="D666" s="239"/>
      <c r="E666" s="240">
        <v>5.38</v>
      </c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14"/>
      <c r="Z666" s="214"/>
      <c r="AA666" s="214"/>
      <c r="AB666" s="214"/>
      <c r="AC666" s="214"/>
      <c r="AD666" s="214"/>
      <c r="AE666" s="214"/>
      <c r="AF666" s="214"/>
      <c r="AG666" s="214" t="s">
        <v>145</v>
      </c>
      <c r="AH666" s="214">
        <v>1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">
      <c r="A667" s="231"/>
      <c r="B667" s="232"/>
      <c r="C667" s="271" t="s">
        <v>176</v>
      </c>
      <c r="D667" s="237"/>
      <c r="E667" s="238">
        <v>-9.3000000000000007</v>
      </c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14"/>
      <c r="Z667" s="214"/>
      <c r="AA667" s="214"/>
      <c r="AB667" s="214"/>
      <c r="AC667" s="214"/>
      <c r="AD667" s="214"/>
      <c r="AE667" s="214"/>
      <c r="AF667" s="214"/>
      <c r="AG667" s="214" t="s">
        <v>145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 x14ac:dyDescent="0.2">
      <c r="A668" s="231"/>
      <c r="B668" s="232"/>
      <c r="C668" s="271" t="s">
        <v>177</v>
      </c>
      <c r="D668" s="237"/>
      <c r="E668" s="238">
        <v>-7.94</v>
      </c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14"/>
      <c r="Z668" s="214"/>
      <c r="AA668" s="214"/>
      <c r="AB668" s="214"/>
      <c r="AC668" s="214"/>
      <c r="AD668" s="214"/>
      <c r="AE668" s="214"/>
      <c r="AF668" s="214"/>
      <c r="AG668" s="214" t="s">
        <v>145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">
      <c r="A669" s="231"/>
      <c r="B669" s="232"/>
      <c r="C669" s="271" t="s">
        <v>178</v>
      </c>
      <c r="D669" s="237"/>
      <c r="E669" s="238">
        <v>-4.84</v>
      </c>
      <c r="F669" s="233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14"/>
      <c r="Z669" s="214"/>
      <c r="AA669" s="214"/>
      <c r="AB669" s="214"/>
      <c r="AC669" s="214"/>
      <c r="AD669" s="214"/>
      <c r="AE669" s="214"/>
      <c r="AF669" s="214"/>
      <c r="AG669" s="214" t="s">
        <v>145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">
      <c r="A670" s="231"/>
      <c r="B670" s="232"/>
      <c r="C670" s="271" t="s">
        <v>179</v>
      </c>
      <c r="D670" s="237"/>
      <c r="E670" s="238">
        <v>-1.6375</v>
      </c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14"/>
      <c r="Z670" s="214"/>
      <c r="AA670" s="214"/>
      <c r="AB670" s="214"/>
      <c r="AC670" s="214"/>
      <c r="AD670" s="214"/>
      <c r="AE670" s="214"/>
      <c r="AF670" s="214"/>
      <c r="AG670" s="214" t="s">
        <v>145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">
      <c r="A671" s="231"/>
      <c r="B671" s="232"/>
      <c r="C671" s="271" t="s">
        <v>180</v>
      </c>
      <c r="D671" s="237"/>
      <c r="E671" s="238">
        <v>-1.6375</v>
      </c>
      <c r="F671" s="233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14"/>
      <c r="Z671" s="214"/>
      <c r="AA671" s="214"/>
      <c r="AB671" s="214"/>
      <c r="AC671" s="214"/>
      <c r="AD671" s="214"/>
      <c r="AE671" s="214"/>
      <c r="AF671" s="214"/>
      <c r="AG671" s="214" t="s">
        <v>145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ht="22.5" outlineLevel="1" x14ac:dyDescent="0.2">
      <c r="A672" s="231"/>
      <c r="B672" s="232"/>
      <c r="C672" s="271" t="s">
        <v>181</v>
      </c>
      <c r="D672" s="237"/>
      <c r="E672" s="238">
        <v>-7.22</v>
      </c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14"/>
      <c r="Z672" s="214"/>
      <c r="AA672" s="214"/>
      <c r="AB672" s="214"/>
      <c r="AC672" s="214"/>
      <c r="AD672" s="214"/>
      <c r="AE672" s="214"/>
      <c r="AF672" s="214"/>
      <c r="AG672" s="214" t="s">
        <v>145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">
      <c r="A673" s="231"/>
      <c r="B673" s="232"/>
      <c r="C673" s="271" t="s">
        <v>182</v>
      </c>
      <c r="D673" s="237"/>
      <c r="E673" s="238">
        <v>-1.3</v>
      </c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14"/>
      <c r="Z673" s="214"/>
      <c r="AA673" s="214"/>
      <c r="AB673" s="214"/>
      <c r="AC673" s="214"/>
      <c r="AD673" s="214"/>
      <c r="AE673" s="214"/>
      <c r="AF673" s="214"/>
      <c r="AG673" s="214" t="s">
        <v>145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">
      <c r="A674" s="231"/>
      <c r="B674" s="232"/>
      <c r="C674" s="272" t="s">
        <v>151</v>
      </c>
      <c r="D674" s="239"/>
      <c r="E674" s="240">
        <v>-33.875</v>
      </c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14"/>
      <c r="Z674" s="214"/>
      <c r="AA674" s="214"/>
      <c r="AB674" s="214"/>
      <c r="AC674" s="214"/>
      <c r="AD674" s="214"/>
      <c r="AE674" s="214"/>
      <c r="AF674" s="214"/>
      <c r="AG674" s="214" t="s">
        <v>145</v>
      </c>
      <c r="AH674" s="214">
        <v>1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1" x14ac:dyDescent="0.2">
      <c r="A675" s="231"/>
      <c r="B675" s="232"/>
      <c r="C675" s="271" t="s">
        <v>460</v>
      </c>
      <c r="D675" s="237"/>
      <c r="E675" s="238"/>
      <c r="F675" s="233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14"/>
      <c r="Z675" s="214"/>
      <c r="AA675" s="214"/>
      <c r="AB675" s="214"/>
      <c r="AC675" s="214"/>
      <c r="AD675" s="214"/>
      <c r="AE675" s="214"/>
      <c r="AF675" s="214"/>
      <c r="AG675" s="214" t="s">
        <v>145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 x14ac:dyDescent="0.2">
      <c r="A676" s="231"/>
      <c r="B676" s="232"/>
      <c r="C676" s="271" t="s">
        <v>211</v>
      </c>
      <c r="D676" s="237"/>
      <c r="E676" s="238">
        <v>11.2</v>
      </c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14"/>
      <c r="Z676" s="214"/>
      <c r="AA676" s="214"/>
      <c r="AB676" s="214"/>
      <c r="AC676" s="214"/>
      <c r="AD676" s="214"/>
      <c r="AE676" s="214"/>
      <c r="AF676" s="214"/>
      <c r="AG676" s="214" t="s">
        <v>145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">
      <c r="A677" s="231"/>
      <c r="B677" s="232"/>
      <c r="C677" s="271" t="s">
        <v>155</v>
      </c>
      <c r="D677" s="237"/>
      <c r="E677" s="238">
        <v>12.3</v>
      </c>
      <c r="F677" s="233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14"/>
      <c r="Z677" s="214"/>
      <c r="AA677" s="214"/>
      <c r="AB677" s="214"/>
      <c r="AC677" s="214"/>
      <c r="AD677" s="214"/>
      <c r="AE677" s="214"/>
      <c r="AF677" s="214"/>
      <c r="AG677" s="214" t="s">
        <v>145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">
      <c r="A678" s="231"/>
      <c r="B678" s="232"/>
      <c r="C678" s="271" t="s">
        <v>212</v>
      </c>
      <c r="D678" s="237"/>
      <c r="E678" s="238">
        <v>15.63</v>
      </c>
      <c r="F678" s="233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14"/>
      <c r="Z678" s="214"/>
      <c r="AA678" s="214"/>
      <c r="AB678" s="214"/>
      <c r="AC678" s="214"/>
      <c r="AD678" s="214"/>
      <c r="AE678" s="214"/>
      <c r="AF678" s="214"/>
      <c r="AG678" s="214" t="s">
        <v>145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 x14ac:dyDescent="0.2">
      <c r="A679" s="231"/>
      <c r="B679" s="232"/>
      <c r="C679" s="271" t="s">
        <v>213</v>
      </c>
      <c r="D679" s="237"/>
      <c r="E679" s="238">
        <v>1.4</v>
      </c>
      <c r="F679" s="233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14"/>
      <c r="Z679" s="214"/>
      <c r="AA679" s="214"/>
      <c r="AB679" s="214"/>
      <c r="AC679" s="214"/>
      <c r="AD679" s="214"/>
      <c r="AE679" s="214"/>
      <c r="AF679" s="214"/>
      <c r="AG679" s="214" t="s">
        <v>145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">
      <c r="A680" s="231"/>
      <c r="B680" s="232"/>
      <c r="C680" s="271" t="s">
        <v>214</v>
      </c>
      <c r="D680" s="237"/>
      <c r="E680" s="238">
        <v>3.2</v>
      </c>
      <c r="F680" s="233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14"/>
      <c r="Z680" s="214"/>
      <c r="AA680" s="214"/>
      <c r="AB680" s="214"/>
      <c r="AC680" s="214"/>
      <c r="AD680" s="214"/>
      <c r="AE680" s="214"/>
      <c r="AF680" s="214"/>
      <c r="AG680" s="214" t="s">
        <v>145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">
      <c r="A681" s="231"/>
      <c r="B681" s="232"/>
      <c r="C681" s="271" t="s">
        <v>215</v>
      </c>
      <c r="D681" s="237"/>
      <c r="E681" s="238">
        <v>21.5</v>
      </c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14"/>
      <c r="Z681" s="214"/>
      <c r="AA681" s="214"/>
      <c r="AB681" s="214"/>
      <c r="AC681" s="214"/>
      <c r="AD681" s="214"/>
      <c r="AE681" s="214"/>
      <c r="AF681" s="214"/>
      <c r="AG681" s="214" t="s">
        <v>145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">
      <c r="A682" s="231"/>
      <c r="B682" s="232"/>
      <c r="C682" s="271" t="s">
        <v>156</v>
      </c>
      <c r="D682" s="237"/>
      <c r="E682" s="238">
        <v>1.24</v>
      </c>
      <c r="F682" s="233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14"/>
      <c r="Z682" s="214"/>
      <c r="AA682" s="214"/>
      <c r="AB682" s="214"/>
      <c r="AC682" s="214"/>
      <c r="AD682" s="214"/>
      <c r="AE682" s="214"/>
      <c r="AF682" s="214"/>
      <c r="AG682" s="214" t="s">
        <v>145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">
      <c r="A683" s="231"/>
      <c r="B683" s="232"/>
      <c r="C683" s="272" t="s">
        <v>151</v>
      </c>
      <c r="D683" s="239"/>
      <c r="E683" s="240">
        <v>66.47</v>
      </c>
      <c r="F683" s="233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14"/>
      <c r="Z683" s="214"/>
      <c r="AA683" s="214"/>
      <c r="AB683" s="214"/>
      <c r="AC683" s="214"/>
      <c r="AD683" s="214"/>
      <c r="AE683" s="214"/>
      <c r="AF683" s="214"/>
      <c r="AG683" s="214" t="s">
        <v>145</v>
      </c>
      <c r="AH683" s="214">
        <v>1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x14ac:dyDescent="0.2">
      <c r="A684" s="244" t="s">
        <v>134</v>
      </c>
      <c r="B684" s="245" t="s">
        <v>102</v>
      </c>
      <c r="C684" s="268" t="s">
        <v>103</v>
      </c>
      <c r="D684" s="246"/>
      <c r="E684" s="247"/>
      <c r="F684" s="248"/>
      <c r="G684" s="248">
        <f>SUMIF(AG685:AG692,"&lt;&gt;NOR",G685:G692)</f>
        <v>0</v>
      </c>
      <c r="H684" s="248"/>
      <c r="I684" s="248">
        <f>SUM(I685:I692)</f>
        <v>0</v>
      </c>
      <c r="J684" s="248"/>
      <c r="K684" s="248">
        <f>SUM(K685:K692)</f>
        <v>0</v>
      </c>
      <c r="L684" s="248"/>
      <c r="M684" s="248">
        <f>SUM(M685:M692)</f>
        <v>0</v>
      </c>
      <c r="N684" s="248"/>
      <c r="O684" s="248">
        <f>SUM(O685:O692)</f>
        <v>0</v>
      </c>
      <c r="P684" s="248"/>
      <c r="Q684" s="248">
        <f>SUM(Q685:Q692)</f>
        <v>0</v>
      </c>
      <c r="R684" s="248"/>
      <c r="S684" s="248"/>
      <c r="T684" s="249"/>
      <c r="U684" s="243"/>
      <c r="V684" s="243">
        <f>SUM(V685:V692)</f>
        <v>0.1</v>
      </c>
      <c r="W684" s="243"/>
      <c r="X684" s="243"/>
      <c r="AG684" t="s">
        <v>135</v>
      </c>
    </row>
    <row r="685" spans="1:60" ht="22.5" outlineLevel="1" x14ac:dyDescent="0.2">
      <c r="A685" s="250">
        <v>100</v>
      </c>
      <c r="B685" s="251" t="s">
        <v>467</v>
      </c>
      <c r="C685" s="269" t="s">
        <v>468</v>
      </c>
      <c r="D685" s="252" t="s">
        <v>267</v>
      </c>
      <c r="E685" s="253">
        <v>1</v>
      </c>
      <c r="F685" s="254"/>
      <c r="G685" s="255">
        <f>ROUND(E685*F685,2)</f>
        <v>0</v>
      </c>
      <c r="H685" s="254"/>
      <c r="I685" s="255">
        <f>ROUND(E685*H685,2)</f>
        <v>0</v>
      </c>
      <c r="J685" s="254"/>
      <c r="K685" s="255">
        <f>ROUND(E685*J685,2)</f>
        <v>0</v>
      </c>
      <c r="L685" s="255">
        <v>15</v>
      </c>
      <c r="M685" s="255">
        <f>G685*(1+L685/100)</f>
        <v>0</v>
      </c>
      <c r="N685" s="255">
        <v>1.6000000000000001E-4</v>
      </c>
      <c r="O685" s="255">
        <f>ROUND(E685*N685,2)</f>
        <v>0</v>
      </c>
      <c r="P685" s="255">
        <v>0</v>
      </c>
      <c r="Q685" s="255">
        <f>ROUND(E685*P685,2)</f>
        <v>0</v>
      </c>
      <c r="R685" s="255"/>
      <c r="S685" s="255" t="s">
        <v>268</v>
      </c>
      <c r="T685" s="256" t="s">
        <v>269</v>
      </c>
      <c r="U685" s="233">
        <v>9.955E-2</v>
      </c>
      <c r="V685" s="233">
        <f>ROUND(E685*U685,2)</f>
        <v>0.1</v>
      </c>
      <c r="W685" s="233"/>
      <c r="X685" s="233" t="s">
        <v>140</v>
      </c>
      <c r="Y685" s="214"/>
      <c r="Z685" s="214"/>
      <c r="AA685" s="214"/>
      <c r="AB685" s="214"/>
      <c r="AC685" s="214"/>
      <c r="AD685" s="214"/>
      <c r="AE685" s="214"/>
      <c r="AF685" s="214"/>
      <c r="AG685" s="214" t="s">
        <v>141</v>
      </c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ht="22.5" outlineLevel="1" x14ac:dyDescent="0.2">
      <c r="A686" s="231"/>
      <c r="B686" s="232"/>
      <c r="C686" s="270" t="s">
        <v>270</v>
      </c>
      <c r="D686" s="258"/>
      <c r="E686" s="258"/>
      <c r="F686" s="258"/>
      <c r="G686" s="258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14"/>
      <c r="Z686" s="214"/>
      <c r="AA686" s="214"/>
      <c r="AB686" s="214"/>
      <c r="AC686" s="214"/>
      <c r="AD686" s="214"/>
      <c r="AE686" s="214"/>
      <c r="AF686" s="214"/>
      <c r="AG686" s="214" t="s">
        <v>143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57" t="str">
        <f>C686</f>
        <v>Kompletní dodávka a montáž včetně uvedení do provozu, prostupů, zaškolení, seřízení, zkoušek dle příslušných ČSN a dalších pomocných prací a zednických přípomocí</v>
      </c>
      <c r="BB686" s="214"/>
      <c r="BC686" s="214"/>
      <c r="BD686" s="214"/>
      <c r="BE686" s="214"/>
      <c r="BF686" s="214"/>
      <c r="BG686" s="214"/>
      <c r="BH686" s="214"/>
    </row>
    <row r="687" spans="1:60" outlineLevel="1" x14ac:dyDescent="0.2">
      <c r="A687" s="231"/>
      <c r="B687" s="232"/>
      <c r="C687" s="275" t="s">
        <v>309</v>
      </c>
      <c r="D687" s="234"/>
      <c r="E687" s="235"/>
      <c r="F687" s="236"/>
      <c r="G687" s="236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14"/>
      <c r="Z687" s="214"/>
      <c r="AA687" s="214"/>
      <c r="AB687" s="214"/>
      <c r="AC687" s="214"/>
      <c r="AD687" s="214"/>
      <c r="AE687" s="214"/>
      <c r="AF687" s="214"/>
      <c r="AG687" s="214" t="s">
        <v>143</v>
      </c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ht="22.5" outlineLevel="1" x14ac:dyDescent="0.2">
      <c r="A688" s="231"/>
      <c r="B688" s="232"/>
      <c r="C688" s="273" t="s">
        <v>469</v>
      </c>
      <c r="D688" s="259"/>
      <c r="E688" s="259"/>
      <c r="F688" s="259"/>
      <c r="G688" s="259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14"/>
      <c r="Z688" s="214"/>
      <c r="AA688" s="214"/>
      <c r="AB688" s="214"/>
      <c r="AC688" s="214"/>
      <c r="AD688" s="214"/>
      <c r="AE688" s="214"/>
      <c r="AF688" s="214"/>
      <c r="AG688" s="214" t="s">
        <v>143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57" t="str">
        <f>C688</f>
        <v>Odstranění stávajících hliníkových vodičů, světel, vypínačů, zásuvek. Nové rozvody z Cu, nové zásuvky, vypínače, příprava pro přisazená stropní svítidla.</v>
      </c>
      <c r="BB688" s="214"/>
      <c r="BC688" s="214"/>
      <c r="BD688" s="214"/>
      <c r="BE688" s="214"/>
      <c r="BF688" s="214"/>
      <c r="BG688" s="214"/>
      <c r="BH688" s="214"/>
    </row>
    <row r="689" spans="1:60" ht="22.5" outlineLevel="1" x14ac:dyDescent="0.2">
      <c r="A689" s="231"/>
      <c r="B689" s="232"/>
      <c r="C689" s="273" t="s">
        <v>470</v>
      </c>
      <c r="D689" s="259"/>
      <c r="E689" s="259"/>
      <c r="F689" s="259"/>
      <c r="G689" s="259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14"/>
      <c r="Z689" s="214"/>
      <c r="AA689" s="214"/>
      <c r="AB689" s="214"/>
      <c r="AC689" s="214"/>
      <c r="AD689" s="214"/>
      <c r="AE689" s="214"/>
      <c r="AF689" s="214"/>
      <c r="AG689" s="214" t="s">
        <v>143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57" t="str">
        <f>C689</f>
        <v>Nová svitidla do koupelny, chodby a WC - 3 kusy dle standadu investora. Nový rozvadeč včetně vystrojení a oživení.</v>
      </c>
      <c r="BB689" s="214"/>
      <c r="BC689" s="214"/>
      <c r="BD689" s="214"/>
      <c r="BE689" s="214"/>
      <c r="BF689" s="214"/>
      <c r="BG689" s="214"/>
      <c r="BH689" s="214"/>
    </row>
    <row r="690" spans="1:60" outlineLevel="1" x14ac:dyDescent="0.2">
      <c r="A690" s="231"/>
      <c r="B690" s="232"/>
      <c r="C690" s="271" t="s">
        <v>288</v>
      </c>
      <c r="D690" s="237"/>
      <c r="E690" s="238"/>
      <c r="F690" s="233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14"/>
      <c r="Z690" s="214"/>
      <c r="AA690" s="214"/>
      <c r="AB690" s="214"/>
      <c r="AC690" s="214"/>
      <c r="AD690" s="214"/>
      <c r="AE690" s="214"/>
      <c r="AF690" s="214"/>
      <c r="AG690" s="214" t="s">
        <v>145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">
      <c r="A691" s="231"/>
      <c r="B691" s="232"/>
      <c r="C691" s="271" t="s">
        <v>271</v>
      </c>
      <c r="D691" s="237"/>
      <c r="E691" s="238">
        <v>1</v>
      </c>
      <c r="F691" s="233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14"/>
      <c r="Z691" s="214"/>
      <c r="AA691" s="214"/>
      <c r="AB691" s="214"/>
      <c r="AC691" s="214"/>
      <c r="AD691" s="214"/>
      <c r="AE691" s="214"/>
      <c r="AF691" s="214"/>
      <c r="AG691" s="214" t="s">
        <v>145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">
      <c r="A692" s="231"/>
      <c r="B692" s="232"/>
      <c r="C692" s="272" t="s">
        <v>151</v>
      </c>
      <c r="D692" s="239"/>
      <c r="E692" s="240">
        <v>1</v>
      </c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14"/>
      <c r="Z692" s="214"/>
      <c r="AA692" s="214"/>
      <c r="AB692" s="214"/>
      <c r="AC692" s="214"/>
      <c r="AD692" s="214"/>
      <c r="AE692" s="214"/>
      <c r="AF692" s="214"/>
      <c r="AG692" s="214" t="s">
        <v>145</v>
      </c>
      <c r="AH692" s="214">
        <v>1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x14ac:dyDescent="0.2">
      <c r="A693" s="244" t="s">
        <v>134</v>
      </c>
      <c r="B693" s="245" t="s">
        <v>104</v>
      </c>
      <c r="C693" s="268" t="s">
        <v>105</v>
      </c>
      <c r="D693" s="246"/>
      <c r="E693" s="247"/>
      <c r="F693" s="248"/>
      <c r="G693" s="248">
        <f>SUMIF(AG694:AG701,"&lt;&gt;NOR",G694:G701)</f>
        <v>0</v>
      </c>
      <c r="H693" s="248"/>
      <c r="I693" s="248">
        <f>SUM(I694:I701)</f>
        <v>0</v>
      </c>
      <c r="J693" s="248"/>
      <c r="K693" s="248">
        <f>SUM(K694:K701)</f>
        <v>0</v>
      </c>
      <c r="L693" s="248"/>
      <c r="M693" s="248">
        <f>SUM(M694:M701)</f>
        <v>0</v>
      </c>
      <c r="N693" s="248"/>
      <c r="O693" s="248">
        <f>SUM(O694:O701)</f>
        <v>0</v>
      </c>
      <c r="P693" s="248"/>
      <c r="Q693" s="248">
        <f>SUM(Q694:Q701)</f>
        <v>0</v>
      </c>
      <c r="R693" s="248"/>
      <c r="S693" s="248"/>
      <c r="T693" s="249"/>
      <c r="U693" s="243"/>
      <c r="V693" s="243">
        <f>SUM(V694:V701)</f>
        <v>9.27</v>
      </c>
      <c r="W693" s="243"/>
      <c r="X693" s="243"/>
      <c r="AG693" t="s">
        <v>135</v>
      </c>
    </row>
    <row r="694" spans="1:60" outlineLevel="1" x14ac:dyDescent="0.2">
      <c r="A694" s="260">
        <v>101</v>
      </c>
      <c r="B694" s="261" t="s">
        <v>471</v>
      </c>
      <c r="C694" s="274" t="s">
        <v>472</v>
      </c>
      <c r="D694" s="262" t="s">
        <v>248</v>
      </c>
      <c r="E694" s="263">
        <v>2.5679799999999999</v>
      </c>
      <c r="F694" s="264"/>
      <c r="G694" s="265">
        <f>ROUND(E694*F694,2)</f>
        <v>0</v>
      </c>
      <c r="H694" s="264"/>
      <c r="I694" s="265">
        <f>ROUND(E694*H694,2)</f>
        <v>0</v>
      </c>
      <c r="J694" s="264"/>
      <c r="K694" s="265">
        <f>ROUND(E694*J694,2)</f>
        <v>0</v>
      </c>
      <c r="L694" s="265">
        <v>15</v>
      </c>
      <c r="M694" s="265">
        <f>G694*(1+L694/100)</f>
        <v>0</v>
      </c>
      <c r="N694" s="265">
        <v>0</v>
      </c>
      <c r="O694" s="265">
        <f>ROUND(E694*N694,2)</f>
        <v>0</v>
      </c>
      <c r="P694" s="265">
        <v>0</v>
      </c>
      <c r="Q694" s="265">
        <f>ROUND(E694*P694,2)</f>
        <v>0</v>
      </c>
      <c r="R694" s="265"/>
      <c r="S694" s="265" t="s">
        <v>139</v>
      </c>
      <c r="T694" s="266" t="s">
        <v>139</v>
      </c>
      <c r="U694" s="233">
        <v>2.0089999999999999</v>
      </c>
      <c r="V694" s="233">
        <f>ROUND(E694*U694,2)</f>
        <v>5.16</v>
      </c>
      <c r="W694" s="233"/>
      <c r="X694" s="233" t="s">
        <v>473</v>
      </c>
      <c r="Y694" s="214"/>
      <c r="Z694" s="214"/>
      <c r="AA694" s="214"/>
      <c r="AB694" s="214"/>
      <c r="AC694" s="214"/>
      <c r="AD694" s="214"/>
      <c r="AE694" s="214"/>
      <c r="AF694" s="214"/>
      <c r="AG694" s="214" t="s">
        <v>474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">
      <c r="A695" s="250">
        <v>102</v>
      </c>
      <c r="B695" s="251" t="s">
        <v>475</v>
      </c>
      <c r="C695" s="269" t="s">
        <v>476</v>
      </c>
      <c r="D695" s="252" t="s">
        <v>248</v>
      </c>
      <c r="E695" s="253">
        <v>2.5679799999999999</v>
      </c>
      <c r="F695" s="254"/>
      <c r="G695" s="255">
        <f>ROUND(E695*F695,2)</f>
        <v>0</v>
      </c>
      <c r="H695" s="254"/>
      <c r="I695" s="255">
        <f>ROUND(E695*H695,2)</f>
        <v>0</v>
      </c>
      <c r="J695" s="254"/>
      <c r="K695" s="255">
        <f>ROUND(E695*J695,2)</f>
        <v>0</v>
      </c>
      <c r="L695" s="255">
        <v>15</v>
      </c>
      <c r="M695" s="255">
        <f>G695*(1+L695/100)</f>
        <v>0</v>
      </c>
      <c r="N695" s="255">
        <v>0</v>
      </c>
      <c r="O695" s="255">
        <f>ROUND(E695*N695,2)</f>
        <v>0</v>
      </c>
      <c r="P695" s="255">
        <v>0</v>
      </c>
      <c r="Q695" s="255">
        <f>ROUND(E695*P695,2)</f>
        <v>0</v>
      </c>
      <c r="R695" s="255"/>
      <c r="S695" s="255" t="s">
        <v>139</v>
      </c>
      <c r="T695" s="256" t="s">
        <v>139</v>
      </c>
      <c r="U695" s="233">
        <v>0.49</v>
      </c>
      <c r="V695" s="233">
        <f>ROUND(E695*U695,2)</f>
        <v>1.26</v>
      </c>
      <c r="W695" s="233"/>
      <c r="X695" s="233" t="s">
        <v>473</v>
      </c>
      <c r="Y695" s="214"/>
      <c r="Z695" s="214"/>
      <c r="AA695" s="214"/>
      <c r="AB695" s="214"/>
      <c r="AC695" s="214"/>
      <c r="AD695" s="214"/>
      <c r="AE695" s="214"/>
      <c r="AF695" s="214"/>
      <c r="AG695" s="214" t="s">
        <v>474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 x14ac:dyDescent="0.2">
      <c r="A696" s="231"/>
      <c r="B696" s="232"/>
      <c r="C696" s="270" t="s">
        <v>477</v>
      </c>
      <c r="D696" s="258"/>
      <c r="E696" s="258"/>
      <c r="F696" s="258"/>
      <c r="G696" s="258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14"/>
      <c r="Z696" s="214"/>
      <c r="AA696" s="214"/>
      <c r="AB696" s="214"/>
      <c r="AC696" s="214"/>
      <c r="AD696" s="214"/>
      <c r="AE696" s="214"/>
      <c r="AF696" s="214"/>
      <c r="AG696" s="214" t="s">
        <v>143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2">
      <c r="A697" s="260">
        <v>103</v>
      </c>
      <c r="B697" s="261" t="s">
        <v>478</v>
      </c>
      <c r="C697" s="274" t="s">
        <v>479</v>
      </c>
      <c r="D697" s="262" t="s">
        <v>248</v>
      </c>
      <c r="E697" s="263">
        <v>48.791699999999999</v>
      </c>
      <c r="F697" s="264"/>
      <c r="G697" s="265">
        <f>ROUND(E697*F697,2)</f>
        <v>0</v>
      </c>
      <c r="H697" s="264"/>
      <c r="I697" s="265">
        <f>ROUND(E697*H697,2)</f>
        <v>0</v>
      </c>
      <c r="J697" s="264"/>
      <c r="K697" s="265">
        <f>ROUND(E697*J697,2)</f>
        <v>0</v>
      </c>
      <c r="L697" s="265">
        <v>15</v>
      </c>
      <c r="M697" s="265">
        <f>G697*(1+L697/100)</f>
        <v>0</v>
      </c>
      <c r="N697" s="265">
        <v>0</v>
      </c>
      <c r="O697" s="265">
        <f>ROUND(E697*N697,2)</f>
        <v>0</v>
      </c>
      <c r="P697" s="265">
        <v>0</v>
      </c>
      <c r="Q697" s="265">
        <f>ROUND(E697*P697,2)</f>
        <v>0</v>
      </c>
      <c r="R697" s="265"/>
      <c r="S697" s="265" t="s">
        <v>139</v>
      </c>
      <c r="T697" s="266" t="s">
        <v>139</v>
      </c>
      <c r="U697" s="233">
        <v>0</v>
      </c>
      <c r="V697" s="233">
        <f>ROUND(E697*U697,2)</f>
        <v>0</v>
      </c>
      <c r="W697" s="233"/>
      <c r="X697" s="233" t="s">
        <v>473</v>
      </c>
      <c r="Y697" s="214"/>
      <c r="Z697" s="214"/>
      <c r="AA697" s="214"/>
      <c r="AB697" s="214"/>
      <c r="AC697" s="214"/>
      <c r="AD697" s="214"/>
      <c r="AE697" s="214"/>
      <c r="AF697" s="214"/>
      <c r="AG697" s="214" t="s">
        <v>474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">
      <c r="A698" s="250">
        <v>104</v>
      </c>
      <c r="B698" s="251" t="s">
        <v>480</v>
      </c>
      <c r="C698" s="269" t="s">
        <v>481</v>
      </c>
      <c r="D698" s="252" t="s">
        <v>248</v>
      </c>
      <c r="E698" s="253">
        <v>2.5679799999999999</v>
      </c>
      <c r="F698" s="254"/>
      <c r="G698" s="255">
        <f>ROUND(E698*F698,2)</f>
        <v>0</v>
      </c>
      <c r="H698" s="254"/>
      <c r="I698" s="255">
        <f>ROUND(E698*H698,2)</f>
        <v>0</v>
      </c>
      <c r="J698" s="254"/>
      <c r="K698" s="255">
        <f>ROUND(E698*J698,2)</f>
        <v>0</v>
      </c>
      <c r="L698" s="255">
        <v>15</v>
      </c>
      <c r="M698" s="255">
        <f>G698*(1+L698/100)</f>
        <v>0</v>
      </c>
      <c r="N698" s="255">
        <v>0</v>
      </c>
      <c r="O698" s="255">
        <f>ROUND(E698*N698,2)</f>
        <v>0</v>
      </c>
      <c r="P698" s="255">
        <v>0</v>
      </c>
      <c r="Q698" s="255">
        <f>ROUND(E698*P698,2)</f>
        <v>0</v>
      </c>
      <c r="R698" s="255"/>
      <c r="S698" s="255" t="s">
        <v>139</v>
      </c>
      <c r="T698" s="256" t="s">
        <v>139</v>
      </c>
      <c r="U698" s="233">
        <v>0.752</v>
      </c>
      <c r="V698" s="233">
        <f>ROUND(E698*U698,2)</f>
        <v>1.93</v>
      </c>
      <c r="W698" s="233"/>
      <c r="X698" s="233" t="s">
        <v>473</v>
      </c>
      <c r="Y698" s="214"/>
      <c r="Z698" s="214"/>
      <c r="AA698" s="214"/>
      <c r="AB698" s="214"/>
      <c r="AC698" s="214"/>
      <c r="AD698" s="214"/>
      <c r="AE698" s="214"/>
      <c r="AF698" s="214"/>
      <c r="AG698" s="214" t="s">
        <v>474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ht="22.5" outlineLevel="1" x14ac:dyDescent="0.2">
      <c r="A699" s="231"/>
      <c r="B699" s="232"/>
      <c r="C699" s="270" t="s">
        <v>482</v>
      </c>
      <c r="D699" s="258"/>
      <c r="E699" s="258"/>
      <c r="F699" s="258"/>
      <c r="G699" s="258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14"/>
      <c r="Z699" s="214"/>
      <c r="AA699" s="214"/>
      <c r="AB699" s="214"/>
      <c r="AC699" s="214"/>
      <c r="AD699" s="214"/>
      <c r="AE699" s="214"/>
      <c r="AF699" s="214"/>
      <c r="AG699" s="214" t="s">
        <v>143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57" t="str">
        <f>C699</f>
        <v>S naložením suti nebo vybouraných hmot do dopravního prostředku a na jejich vyložením, popřípadě přeložením na normální dopravní prostředek.</v>
      </c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2">
      <c r="A700" s="260">
        <v>105</v>
      </c>
      <c r="B700" s="261" t="s">
        <v>483</v>
      </c>
      <c r="C700" s="274" t="s">
        <v>484</v>
      </c>
      <c r="D700" s="262" t="s">
        <v>248</v>
      </c>
      <c r="E700" s="263">
        <v>2.5679799999999999</v>
      </c>
      <c r="F700" s="264"/>
      <c r="G700" s="265">
        <f>ROUND(E700*F700,2)</f>
        <v>0</v>
      </c>
      <c r="H700" s="264"/>
      <c r="I700" s="265">
        <f>ROUND(E700*H700,2)</f>
        <v>0</v>
      </c>
      <c r="J700" s="264"/>
      <c r="K700" s="265">
        <f>ROUND(E700*J700,2)</f>
        <v>0</v>
      </c>
      <c r="L700" s="265">
        <v>15</v>
      </c>
      <c r="M700" s="265">
        <f>G700*(1+L700/100)</f>
        <v>0</v>
      </c>
      <c r="N700" s="265">
        <v>0</v>
      </c>
      <c r="O700" s="265">
        <f>ROUND(E700*N700,2)</f>
        <v>0</v>
      </c>
      <c r="P700" s="265">
        <v>0</v>
      </c>
      <c r="Q700" s="265">
        <f>ROUND(E700*P700,2)</f>
        <v>0</v>
      </c>
      <c r="R700" s="265"/>
      <c r="S700" s="265" t="s">
        <v>139</v>
      </c>
      <c r="T700" s="266" t="s">
        <v>139</v>
      </c>
      <c r="U700" s="233">
        <v>0.36</v>
      </c>
      <c r="V700" s="233">
        <f>ROUND(E700*U700,2)</f>
        <v>0.92</v>
      </c>
      <c r="W700" s="233"/>
      <c r="X700" s="233" t="s">
        <v>473</v>
      </c>
      <c r="Y700" s="214"/>
      <c r="Z700" s="214"/>
      <c r="AA700" s="214"/>
      <c r="AB700" s="214"/>
      <c r="AC700" s="214"/>
      <c r="AD700" s="214"/>
      <c r="AE700" s="214"/>
      <c r="AF700" s="214"/>
      <c r="AG700" s="214" t="s">
        <v>474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1" x14ac:dyDescent="0.2">
      <c r="A701" s="260">
        <v>106</v>
      </c>
      <c r="B701" s="261" t="s">
        <v>485</v>
      </c>
      <c r="C701" s="274" t="s">
        <v>486</v>
      </c>
      <c r="D701" s="262" t="s">
        <v>248</v>
      </c>
      <c r="E701" s="263">
        <v>2.5679799999999999</v>
      </c>
      <c r="F701" s="264"/>
      <c r="G701" s="265">
        <f>ROUND(E701*F701,2)</f>
        <v>0</v>
      </c>
      <c r="H701" s="264"/>
      <c r="I701" s="265">
        <f>ROUND(E701*H701,2)</f>
        <v>0</v>
      </c>
      <c r="J701" s="264"/>
      <c r="K701" s="265">
        <f>ROUND(E701*J701,2)</f>
        <v>0</v>
      </c>
      <c r="L701" s="265">
        <v>15</v>
      </c>
      <c r="M701" s="265">
        <f>G701*(1+L701/100)</f>
        <v>0</v>
      </c>
      <c r="N701" s="265">
        <v>0</v>
      </c>
      <c r="O701" s="265">
        <f>ROUND(E701*N701,2)</f>
        <v>0</v>
      </c>
      <c r="P701" s="265">
        <v>0</v>
      </c>
      <c r="Q701" s="265">
        <f>ROUND(E701*P701,2)</f>
        <v>0</v>
      </c>
      <c r="R701" s="265"/>
      <c r="S701" s="265" t="s">
        <v>139</v>
      </c>
      <c r="T701" s="266" t="s">
        <v>139</v>
      </c>
      <c r="U701" s="233">
        <v>0</v>
      </c>
      <c r="V701" s="233">
        <f>ROUND(E701*U701,2)</f>
        <v>0</v>
      </c>
      <c r="W701" s="233"/>
      <c r="X701" s="233" t="s">
        <v>473</v>
      </c>
      <c r="Y701" s="214"/>
      <c r="Z701" s="214"/>
      <c r="AA701" s="214"/>
      <c r="AB701" s="214"/>
      <c r="AC701" s="214"/>
      <c r="AD701" s="214"/>
      <c r="AE701" s="214"/>
      <c r="AF701" s="214"/>
      <c r="AG701" s="214" t="s">
        <v>474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x14ac:dyDescent="0.2">
      <c r="A702" s="244" t="s">
        <v>134</v>
      </c>
      <c r="B702" s="245" t="s">
        <v>107</v>
      </c>
      <c r="C702" s="268" t="s">
        <v>30</v>
      </c>
      <c r="D702" s="246"/>
      <c r="E702" s="247"/>
      <c r="F702" s="248"/>
      <c r="G702" s="248">
        <f>SUMIF(AG703:AG707,"&lt;&gt;NOR",G703:G707)</f>
        <v>0</v>
      </c>
      <c r="H702" s="248"/>
      <c r="I702" s="248">
        <f>SUM(I703:I707)</f>
        <v>0</v>
      </c>
      <c r="J702" s="248"/>
      <c r="K702" s="248">
        <f>SUM(K703:K707)</f>
        <v>0</v>
      </c>
      <c r="L702" s="248"/>
      <c r="M702" s="248">
        <f>SUM(M703:M707)</f>
        <v>0</v>
      </c>
      <c r="N702" s="248"/>
      <c r="O702" s="248">
        <f>SUM(O703:O707)</f>
        <v>0</v>
      </c>
      <c r="P702" s="248"/>
      <c r="Q702" s="248">
        <f>SUM(Q703:Q707)</f>
        <v>0</v>
      </c>
      <c r="R702" s="248"/>
      <c r="S702" s="248"/>
      <c r="T702" s="249"/>
      <c r="U702" s="243"/>
      <c r="V702" s="243">
        <f>SUM(V703:V707)</f>
        <v>0</v>
      </c>
      <c r="W702" s="243"/>
      <c r="X702" s="243"/>
      <c r="AG702" t="s">
        <v>135</v>
      </c>
    </row>
    <row r="703" spans="1:60" outlineLevel="1" x14ac:dyDescent="0.2">
      <c r="A703" s="250">
        <v>107</v>
      </c>
      <c r="B703" s="251" t="s">
        <v>487</v>
      </c>
      <c r="C703" s="269" t="s">
        <v>488</v>
      </c>
      <c r="D703" s="252" t="s">
        <v>489</v>
      </c>
      <c r="E703" s="253">
        <v>1</v>
      </c>
      <c r="F703" s="254"/>
      <c r="G703" s="255">
        <f>ROUND(E703*F703,2)</f>
        <v>0</v>
      </c>
      <c r="H703" s="254"/>
      <c r="I703" s="255">
        <f>ROUND(E703*H703,2)</f>
        <v>0</v>
      </c>
      <c r="J703" s="254"/>
      <c r="K703" s="255">
        <f>ROUND(E703*J703,2)</f>
        <v>0</v>
      </c>
      <c r="L703" s="255">
        <v>15</v>
      </c>
      <c r="M703" s="255">
        <f>G703*(1+L703/100)</f>
        <v>0</v>
      </c>
      <c r="N703" s="255">
        <v>0</v>
      </c>
      <c r="O703" s="255">
        <f>ROUND(E703*N703,2)</f>
        <v>0</v>
      </c>
      <c r="P703" s="255">
        <v>0</v>
      </c>
      <c r="Q703" s="255">
        <f>ROUND(E703*P703,2)</f>
        <v>0</v>
      </c>
      <c r="R703" s="255"/>
      <c r="S703" s="255" t="s">
        <v>139</v>
      </c>
      <c r="T703" s="256" t="s">
        <v>269</v>
      </c>
      <c r="U703" s="233">
        <v>0</v>
      </c>
      <c r="V703" s="233">
        <f>ROUND(E703*U703,2)</f>
        <v>0</v>
      </c>
      <c r="W703" s="233"/>
      <c r="X703" s="233" t="s">
        <v>490</v>
      </c>
      <c r="Y703" s="214"/>
      <c r="Z703" s="214"/>
      <c r="AA703" s="214"/>
      <c r="AB703" s="214"/>
      <c r="AC703" s="214"/>
      <c r="AD703" s="214"/>
      <c r="AE703" s="214"/>
      <c r="AF703" s="214"/>
      <c r="AG703" s="214" t="s">
        <v>491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ht="22.5" outlineLevel="1" x14ac:dyDescent="0.2">
      <c r="A704" s="231"/>
      <c r="B704" s="232"/>
      <c r="C704" s="270" t="s">
        <v>492</v>
      </c>
      <c r="D704" s="258"/>
      <c r="E704" s="258"/>
      <c r="F704" s="258"/>
      <c r="G704" s="258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14"/>
      <c r="Z704" s="214"/>
      <c r="AA704" s="214"/>
      <c r="AB704" s="214"/>
      <c r="AC704" s="214"/>
      <c r="AD704" s="214"/>
      <c r="AE704" s="214"/>
      <c r="AF704" s="214"/>
      <c r="AG704" s="214" t="s">
        <v>143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57" t="str">
        <f>C704</f>
        <v>Náklady zhotovitele, související s prováděním zkoušek a revizí předepsaných technickými normami nebo objednatelem a které jsou pro provedení díla nezbytné.</v>
      </c>
      <c r="BB704" s="214"/>
      <c r="BC704" s="214"/>
      <c r="BD704" s="214"/>
      <c r="BE704" s="214"/>
      <c r="BF704" s="214"/>
      <c r="BG704" s="214"/>
      <c r="BH704" s="214"/>
    </row>
    <row r="705" spans="1:60" outlineLevel="1" x14ac:dyDescent="0.2">
      <c r="A705" s="231"/>
      <c r="B705" s="232"/>
      <c r="C705" s="275" t="s">
        <v>309</v>
      </c>
      <c r="D705" s="234"/>
      <c r="E705" s="235"/>
      <c r="F705" s="236"/>
      <c r="G705" s="236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14"/>
      <c r="Z705" s="214"/>
      <c r="AA705" s="214"/>
      <c r="AB705" s="214"/>
      <c r="AC705" s="214"/>
      <c r="AD705" s="214"/>
      <c r="AE705" s="214"/>
      <c r="AF705" s="214"/>
      <c r="AG705" s="214" t="s">
        <v>143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2">
      <c r="A706" s="231"/>
      <c r="B706" s="232"/>
      <c r="C706" s="273" t="s">
        <v>493</v>
      </c>
      <c r="D706" s="259"/>
      <c r="E706" s="259"/>
      <c r="F706" s="259"/>
      <c r="G706" s="259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14"/>
      <c r="Z706" s="214"/>
      <c r="AA706" s="214"/>
      <c r="AB706" s="214"/>
      <c r="AC706" s="214"/>
      <c r="AD706" s="214"/>
      <c r="AE706" s="214"/>
      <c r="AF706" s="214"/>
      <c r="AG706" s="214" t="s">
        <v>143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">
      <c r="A707" s="231"/>
      <c r="B707" s="232"/>
      <c r="C707" s="273" t="s">
        <v>494</v>
      </c>
      <c r="D707" s="259"/>
      <c r="E707" s="259"/>
      <c r="F707" s="259"/>
      <c r="G707" s="259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14"/>
      <c r="Z707" s="214"/>
      <c r="AA707" s="214"/>
      <c r="AB707" s="214"/>
      <c r="AC707" s="214"/>
      <c r="AD707" s="214"/>
      <c r="AE707" s="214"/>
      <c r="AF707" s="214"/>
      <c r="AG707" s="214" t="s">
        <v>143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x14ac:dyDescent="0.2">
      <c r="A708" s="3"/>
      <c r="B708" s="4"/>
      <c r="C708" s="277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AE708">
        <v>15</v>
      </c>
      <c r="AF708">
        <v>21</v>
      </c>
      <c r="AG708" t="s">
        <v>121</v>
      </c>
    </row>
    <row r="709" spans="1:60" x14ac:dyDescent="0.2">
      <c r="A709" s="217"/>
      <c r="B709" s="218" t="s">
        <v>31</v>
      </c>
      <c r="C709" s="278"/>
      <c r="D709" s="219"/>
      <c r="E709" s="220"/>
      <c r="F709" s="220"/>
      <c r="G709" s="267">
        <f>G8+G75+G83+G94+G131+G188+G190+G212+G218+G224+G230+G278+G286+G360+G371+G412+G452+G497+G531+G561+G684+G693+G702</f>
        <v>0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AE709">
        <f>SUMIF(L7:L707,AE708,G7:G707)</f>
        <v>0</v>
      </c>
      <c r="AF709">
        <f>SUMIF(L7:L707,AF708,G7:G707)</f>
        <v>0</v>
      </c>
      <c r="AG709" t="s">
        <v>495</v>
      </c>
    </row>
    <row r="710" spans="1:60" x14ac:dyDescent="0.2">
      <c r="A710" s="3"/>
      <c r="B710" s="4"/>
      <c r="C710" s="277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60" x14ac:dyDescent="0.2">
      <c r="A711" s="3"/>
      <c r="B711" s="4"/>
      <c r="C711" s="277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60" x14ac:dyDescent="0.2">
      <c r="A712" s="221" t="s">
        <v>496</v>
      </c>
      <c r="B712" s="221"/>
      <c r="C712" s="279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60" x14ac:dyDescent="0.2">
      <c r="A713" s="222"/>
      <c r="B713" s="223"/>
      <c r="C713" s="280"/>
      <c r="D713" s="223"/>
      <c r="E713" s="223"/>
      <c r="F713" s="223"/>
      <c r="G713" s="22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AG713" t="s">
        <v>497</v>
      </c>
    </row>
    <row r="714" spans="1:60" x14ac:dyDescent="0.2">
      <c r="A714" s="225"/>
      <c r="B714" s="226"/>
      <c r="C714" s="281"/>
      <c r="D714" s="226"/>
      <c r="E714" s="226"/>
      <c r="F714" s="226"/>
      <c r="G714" s="22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60" x14ac:dyDescent="0.2">
      <c r="A715" s="225"/>
      <c r="B715" s="226"/>
      <c r="C715" s="281"/>
      <c r="D715" s="226"/>
      <c r="E715" s="226"/>
      <c r="F715" s="226"/>
      <c r="G715" s="22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60" x14ac:dyDescent="0.2">
      <c r="A716" s="225"/>
      <c r="B716" s="226"/>
      <c r="C716" s="281"/>
      <c r="D716" s="226"/>
      <c r="E716" s="226"/>
      <c r="F716" s="226"/>
      <c r="G716" s="22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60" x14ac:dyDescent="0.2">
      <c r="A717" s="228"/>
      <c r="B717" s="229"/>
      <c r="C717" s="282"/>
      <c r="D717" s="229"/>
      <c r="E717" s="229"/>
      <c r="F717" s="229"/>
      <c r="G717" s="23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60" x14ac:dyDescent="0.2">
      <c r="A718" s="3"/>
      <c r="B718" s="4"/>
      <c r="C718" s="277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60" x14ac:dyDescent="0.2">
      <c r="C719" s="283"/>
      <c r="D719" s="10"/>
      <c r="AG719" t="s">
        <v>498</v>
      </c>
    </row>
    <row r="720" spans="1:60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7">
    <mergeCell ref="C704:G704"/>
    <mergeCell ref="C706:G706"/>
    <mergeCell ref="C707:G707"/>
    <mergeCell ref="C649:G649"/>
    <mergeCell ref="C686:G686"/>
    <mergeCell ref="C688:G688"/>
    <mergeCell ref="C689:G689"/>
    <mergeCell ref="C696:G696"/>
    <mergeCell ref="C699:G699"/>
    <mergeCell ref="C373:G373"/>
    <mergeCell ref="C406:G406"/>
    <mergeCell ref="C438:G438"/>
    <mergeCell ref="C499:G499"/>
    <mergeCell ref="C533:G533"/>
    <mergeCell ref="C613:G613"/>
    <mergeCell ref="C236:G236"/>
    <mergeCell ref="C280:G280"/>
    <mergeCell ref="C282:G282"/>
    <mergeCell ref="C330:G330"/>
    <mergeCell ref="C331:G331"/>
    <mergeCell ref="C366:G366"/>
    <mergeCell ref="C77:G77"/>
    <mergeCell ref="C78:G78"/>
    <mergeCell ref="C96:G96"/>
    <mergeCell ref="C214:G214"/>
    <mergeCell ref="C220:G220"/>
    <mergeCell ref="C226:G226"/>
    <mergeCell ref="A1:G1"/>
    <mergeCell ref="C2:G2"/>
    <mergeCell ref="C3:G3"/>
    <mergeCell ref="C4:G4"/>
    <mergeCell ref="A712:C712"/>
    <mergeCell ref="A713:G717"/>
    <mergeCell ref="C10:G10"/>
    <mergeCell ref="C24:G24"/>
    <mergeCell ref="C56:G56"/>
    <mergeCell ref="C68:G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21 - 02 21 - 01.1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'21 - 02 21 - 01.1 Pol'!Názvy_tisku</vt:lpstr>
      <vt:lpstr>oadresa</vt:lpstr>
      <vt:lpstr>Stavba!Objednatel</vt:lpstr>
      <vt:lpstr>Stavba!Objekt</vt:lpstr>
      <vt:lpstr>'21 - 02 21 - 01.1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2021-08-17T10:25:25Z</dcterms:modified>
</cp:coreProperties>
</file>