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utbr-my.sharepoint.com/personal/188625_vutbr_cz/Documents/_Práce/STAGA/2021/21-030 - Byty Brno střed/21-030.08 - Botanická 39 byt č. 2/Rozpočet/"/>
    </mc:Choice>
  </mc:AlternateContent>
  <xr:revisionPtr revIDLastSave="0" documentId="8_{E3A0FB42-DD04-43EE-948D-79AA85AC2971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1 - 08 21 - 08.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'21 - 08 21 - 08.1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'21 - 08 21 - 08.1 Pol'!$A$1:$X$444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1" i="1"/>
  <c r="F41" i="1"/>
  <c r="G40" i="1"/>
  <c r="F40" i="1"/>
  <c r="G39" i="1"/>
  <c r="G42" i="1" s="1"/>
  <c r="G25" i="1" s="1"/>
  <c r="A25" i="1" s="1"/>
  <c r="F39" i="1"/>
  <c r="G434" i="12"/>
  <c r="BA429" i="12"/>
  <c r="BA421" i="12"/>
  <c r="BA416" i="12"/>
  <c r="BA414" i="12"/>
  <c r="BA100" i="12"/>
  <c r="BA94" i="12"/>
  <c r="BA49" i="12"/>
  <c r="BA18" i="12"/>
  <c r="BA10" i="12"/>
  <c r="V8" i="12"/>
  <c r="G9" i="12"/>
  <c r="M9" i="12" s="1"/>
  <c r="I9" i="12"/>
  <c r="I8" i="12" s="1"/>
  <c r="K9" i="12"/>
  <c r="K8" i="12" s="1"/>
  <c r="O9" i="12"/>
  <c r="O8" i="12" s="1"/>
  <c r="Q9" i="12"/>
  <c r="V9" i="12"/>
  <c r="G17" i="12"/>
  <c r="G8" i="12" s="1"/>
  <c r="I17" i="12"/>
  <c r="K17" i="12"/>
  <c r="O17" i="12"/>
  <c r="Q17" i="12"/>
  <c r="Q8" i="12" s="1"/>
  <c r="V17" i="12"/>
  <c r="G26" i="12"/>
  <c r="I26" i="12"/>
  <c r="K26" i="12"/>
  <c r="M26" i="12"/>
  <c r="O26" i="12"/>
  <c r="Q26" i="12"/>
  <c r="V26" i="12"/>
  <c r="G33" i="12"/>
  <c r="K33" i="12"/>
  <c r="O33" i="12"/>
  <c r="G34" i="12"/>
  <c r="I34" i="12"/>
  <c r="I33" i="12" s="1"/>
  <c r="K34" i="12"/>
  <c r="M34" i="12"/>
  <c r="M33" i="12" s="1"/>
  <c r="O34" i="12"/>
  <c r="Q34" i="12"/>
  <c r="Q33" i="12" s="1"/>
  <c r="V34" i="12"/>
  <c r="V33" i="12" s="1"/>
  <c r="G38" i="12"/>
  <c r="K38" i="12"/>
  <c r="O38" i="12"/>
  <c r="V38" i="12"/>
  <c r="G39" i="12"/>
  <c r="I39" i="12"/>
  <c r="I38" i="12" s="1"/>
  <c r="K39" i="12"/>
  <c r="M39" i="12"/>
  <c r="M38" i="12" s="1"/>
  <c r="O39" i="12"/>
  <c r="Q39" i="12"/>
  <c r="Q38" i="12" s="1"/>
  <c r="V39" i="12"/>
  <c r="V47" i="12"/>
  <c r="G48" i="12"/>
  <c r="I48" i="12"/>
  <c r="I47" i="12" s="1"/>
  <c r="K48" i="12"/>
  <c r="M48" i="12"/>
  <c r="O48" i="12"/>
  <c r="Q48" i="12"/>
  <c r="Q47" i="12" s="1"/>
  <c r="V48" i="12"/>
  <c r="G57" i="12"/>
  <c r="G47" i="12" s="1"/>
  <c r="I57" i="12"/>
  <c r="K57" i="12"/>
  <c r="K47" i="12" s="1"/>
  <c r="O57" i="12"/>
  <c r="O47" i="12" s="1"/>
  <c r="Q57" i="12"/>
  <c r="V57" i="12"/>
  <c r="G65" i="12"/>
  <c r="I65" i="12"/>
  <c r="K65" i="12"/>
  <c r="M65" i="12"/>
  <c r="O65" i="12"/>
  <c r="Q65" i="12"/>
  <c r="V65" i="12"/>
  <c r="K72" i="12"/>
  <c r="G73" i="12"/>
  <c r="I73" i="12"/>
  <c r="I72" i="12" s="1"/>
  <c r="K73" i="12"/>
  <c r="M73" i="12"/>
  <c r="O73" i="12"/>
  <c r="Q73" i="12"/>
  <c r="Q72" i="12" s="1"/>
  <c r="V73" i="12"/>
  <c r="G77" i="12"/>
  <c r="G72" i="12" s="1"/>
  <c r="I77" i="12"/>
  <c r="K77" i="12"/>
  <c r="O77" i="12"/>
  <c r="O72" i="12" s="1"/>
  <c r="Q77" i="12"/>
  <c r="V77" i="12"/>
  <c r="V72" i="12" s="1"/>
  <c r="G81" i="12"/>
  <c r="I81" i="12"/>
  <c r="K81" i="12"/>
  <c r="M81" i="12"/>
  <c r="O81" i="12"/>
  <c r="Q81" i="12"/>
  <c r="V81" i="12"/>
  <c r="G86" i="12"/>
  <c r="M86" i="12" s="1"/>
  <c r="I86" i="12"/>
  <c r="K86" i="12"/>
  <c r="O86" i="12"/>
  <c r="Q86" i="12"/>
  <c r="V86" i="12"/>
  <c r="I90" i="12"/>
  <c r="Q90" i="12"/>
  <c r="G91" i="12"/>
  <c r="G90" i="12" s="1"/>
  <c r="I91" i="12"/>
  <c r="K91" i="12"/>
  <c r="K90" i="12" s="1"/>
  <c r="O91" i="12"/>
  <c r="O90" i="12" s="1"/>
  <c r="Q91" i="12"/>
  <c r="V91" i="12"/>
  <c r="V90" i="12" s="1"/>
  <c r="G92" i="12"/>
  <c r="I92" i="12"/>
  <c r="Q92" i="12"/>
  <c r="G93" i="12"/>
  <c r="M93" i="12" s="1"/>
  <c r="M92" i="12" s="1"/>
  <c r="I93" i="12"/>
  <c r="K93" i="12"/>
  <c r="K92" i="12" s="1"/>
  <c r="O93" i="12"/>
  <c r="O92" i="12" s="1"/>
  <c r="Q93" i="12"/>
  <c r="V93" i="12"/>
  <c r="V92" i="12" s="1"/>
  <c r="I98" i="12"/>
  <c r="K98" i="12"/>
  <c r="M98" i="12"/>
  <c r="Q98" i="12"/>
  <c r="G99" i="12"/>
  <c r="G98" i="12" s="1"/>
  <c r="I99" i="12"/>
  <c r="K99" i="12"/>
  <c r="M99" i="12"/>
  <c r="O99" i="12"/>
  <c r="O98" i="12" s="1"/>
  <c r="Q99" i="12"/>
  <c r="V99" i="12"/>
  <c r="V98" i="12" s="1"/>
  <c r="O104" i="12"/>
  <c r="Q104" i="12"/>
  <c r="G105" i="12"/>
  <c r="G104" i="12" s="1"/>
  <c r="I105" i="12"/>
  <c r="I104" i="12" s="1"/>
  <c r="K105" i="12"/>
  <c r="K104" i="12" s="1"/>
  <c r="O105" i="12"/>
  <c r="Q105" i="12"/>
  <c r="V105" i="12"/>
  <c r="V104" i="12" s="1"/>
  <c r="G109" i="12"/>
  <c r="I109" i="12"/>
  <c r="K109" i="12"/>
  <c r="M109" i="12"/>
  <c r="O109" i="12"/>
  <c r="Q109" i="12"/>
  <c r="V109" i="12"/>
  <c r="G113" i="12"/>
  <c r="M113" i="12" s="1"/>
  <c r="I113" i="12"/>
  <c r="K113" i="12"/>
  <c r="O113" i="12"/>
  <c r="Q113" i="12"/>
  <c r="V113" i="12"/>
  <c r="G117" i="12"/>
  <c r="M117" i="12" s="1"/>
  <c r="I117" i="12"/>
  <c r="K117" i="12"/>
  <c r="O117" i="12"/>
  <c r="Q117" i="12"/>
  <c r="V117" i="12"/>
  <c r="G119" i="12"/>
  <c r="I119" i="12"/>
  <c r="K119" i="12"/>
  <c r="M119" i="12"/>
  <c r="O119" i="12"/>
  <c r="Q119" i="12"/>
  <c r="Q118" i="12" s="1"/>
  <c r="V119" i="12"/>
  <c r="V118" i="12" s="1"/>
  <c r="G123" i="12"/>
  <c r="G118" i="12" s="1"/>
  <c r="I123" i="12"/>
  <c r="K123" i="12"/>
  <c r="M123" i="12"/>
  <c r="O123" i="12"/>
  <c r="O118" i="12" s="1"/>
  <c r="Q123" i="12"/>
  <c r="V123" i="12"/>
  <c r="G127" i="12"/>
  <c r="M127" i="12" s="1"/>
  <c r="I127" i="12"/>
  <c r="K127" i="12"/>
  <c r="O127" i="12"/>
  <c r="Q127" i="12"/>
  <c r="V127" i="12"/>
  <c r="G132" i="12"/>
  <c r="M132" i="12" s="1"/>
  <c r="I132" i="12"/>
  <c r="K132" i="12"/>
  <c r="O132" i="12"/>
  <c r="Q132" i="12"/>
  <c r="V132" i="12"/>
  <c r="G137" i="12"/>
  <c r="I137" i="12"/>
  <c r="K137" i="12"/>
  <c r="M137" i="12"/>
  <c r="O137" i="12"/>
  <c r="Q137" i="12"/>
  <c r="V137" i="12"/>
  <c r="G141" i="12"/>
  <c r="M141" i="12" s="1"/>
  <c r="I141" i="12"/>
  <c r="K141" i="12"/>
  <c r="O141" i="12"/>
  <c r="Q141" i="12"/>
  <c r="V141" i="12"/>
  <c r="G145" i="12"/>
  <c r="M145" i="12" s="1"/>
  <c r="I145" i="12"/>
  <c r="I118" i="12" s="1"/>
  <c r="K145" i="12"/>
  <c r="O145" i="12"/>
  <c r="Q145" i="12"/>
  <c r="V145" i="12"/>
  <c r="G150" i="12"/>
  <c r="M150" i="12" s="1"/>
  <c r="I150" i="12"/>
  <c r="K150" i="12"/>
  <c r="K118" i="12" s="1"/>
  <c r="O150" i="12"/>
  <c r="Q150" i="12"/>
  <c r="V150" i="12"/>
  <c r="G157" i="12"/>
  <c r="I157" i="12"/>
  <c r="K157" i="12"/>
  <c r="M157" i="12"/>
  <c r="O157" i="12"/>
  <c r="Q157" i="12"/>
  <c r="V157" i="12"/>
  <c r="G162" i="12"/>
  <c r="I162" i="12"/>
  <c r="K162" i="12"/>
  <c r="M162" i="12"/>
  <c r="O162" i="12"/>
  <c r="Q162" i="12"/>
  <c r="V162" i="12"/>
  <c r="G166" i="12"/>
  <c r="M166" i="12" s="1"/>
  <c r="I166" i="12"/>
  <c r="K166" i="12"/>
  <c r="O166" i="12"/>
  <c r="Q166" i="12"/>
  <c r="V166" i="12"/>
  <c r="G170" i="12"/>
  <c r="M170" i="12" s="1"/>
  <c r="I170" i="12"/>
  <c r="K170" i="12"/>
  <c r="O170" i="12"/>
  <c r="Q170" i="12"/>
  <c r="V170" i="12"/>
  <c r="G172" i="12"/>
  <c r="G171" i="12" s="1"/>
  <c r="I172" i="12"/>
  <c r="K172" i="12"/>
  <c r="K171" i="12" s="1"/>
  <c r="O172" i="12"/>
  <c r="O171" i="12" s="1"/>
  <c r="Q172" i="12"/>
  <c r="V172" i="12"/>
  <c r="G176" i="12"/>
  <c r="M176" i="12" s="1"/>
  <c r="I176" i="12"/>
  <c r="I171" i="12" s="1"/>
  <c r="K176" i="12"/>
  <c r="O176" i="12"/>
  <c r="Q176" i="12"/>
  <c r="Q171" i="12" s="1"/>
  <c r="V176" i="12"/>
  <c r="G180" i="12"/>
  <c r="M180" i="12" s="1"/>
  <c r="I180" i="12"/>
  <c r="K180" i="12"/>
  <c r="O180" i="12"/>
  <c r="Q180" i="12"/>
  <c r="V180" i="12"/>
  <c r="G184" i="12"/>
  <c r="I184" i="12"/>
  <c r="K184" i="12"/>
  <c r="M184" i="12"/>
  <c r="O184" i="12"/>
  <c r="Q184" i="12"/>
  <c r="V184" i="12"/>
  <c r="G188" i="12"/>
  <c r="I188" i="12"/>
  <c r="K188" i="12"/>
  <c r="M188" i="12"/>
  <c r="O188" i="12"/>
  <c r="Q188" i="12"/>
  <c r="V188" i="12"/>
  <c r="G192" i="12"/>
  <c r="M192" i="12" s="1"/>
  <c r="I192" i="12"/>
  <c r="K192" i="12"/>
  <c r="O192" i="12"/>
  <c r="Q192" i="12"/>
  <c r="V192" i="12"/>
  <c r="G197" i="12"/>
  <c r="M197" i="12" s="1"/>
  <c r="I197" i="12"/>
  <c r="K197" i="12"/>
  <c r="O197" i="12"/>
  <c r="Q197" i="12"/>
  <c r="V197" i="12"/>
  <c r="V171" i="12" s="1"/>
  <c r="G202" i="12"/>
  <c r="I202" i="12"/>
  <c r="K202" i="12"/>
  <c r="M202" i="12"/>
  <c r="O202" i="12"/>
  <c r="Q202" i="12"/>
  <c r="V202" i="12"/>
  <c r="G203" i="12"/>
  <c r="G204" i="12"/>
  <c r="M204" i="12" s="1"/>
  <c r="I204" i="12"/>
  <c r="I203" i="12" s="1"/>
  <c r="K204" i="12"/>
  <c r="O204" i="12"/>
  <c r="O203" i="12" s="1"/>
  <c r="Q204" i="12"/>
  <c r="Q203" i="12" s="1"/>
  <c r="V204" i="12"/>
  <c r="G208" i="12"/>
  <c r="M208" i="12" s="1"/>
  <c r="I208" i="12"/>
  <c r="K208" i="12"/>
  <c r="K203" i="12" s="1"/>
  <c r="O208" i="12"/>
  <c r="Q208" i="12"/>
  <c r="V208" i="12"/>
  <c r="V203" i="12" s="1"/>
  <c r="G212" i="12"/>
  <c r="I212" i="12"/>
  <c r="K212" i="12"/>
  <c r="M212" i="12"/>
  <c r="O212" i="12"/>
  <c r="Q212" i="12"/>
  <c r="V212" i="12"/>
  <c r="G216" i="12"/>
  <c r="I216" i="12"/>
  <c r="K216" i="12"/>
  <c r="M216" i="12"/>
  <c r="O216" i="12"/>
  <c r="Q216" i="12"/>
  <c r="V216" i="12"/>
  <c r="G222" i="12"/>
  <c r="M222" i="12" s="1"/>
  <c r="I222" i="12"/>
  <c r="K222" i="12"/>
  <c r="O222" i="12"/>
  <c r="Q222" i="12"/>
  <c r="V222" i="12"/>
  <c r="G226" i="12"/>
  <c r="M226" i="12" s="1"/>
  <c r="I226" i="12"/>
  <c r="K226" i="12"/>
  <c r="O226" i="12"/>
  <c r="Q226" i="12"/>
  <c r="V226" i="12"/>
  <c r="G231" i="12"/>
  <c r="I231" i="12"/>
  <c r="K231" i="12"/>
  <c r="M231" i="12"/>
  <c r="O231" i="12"/>
  <c r="Q231" i="12"/>
  <c r="V231" i="12"/>
  <c r="G235" i="12"/>
  <c r="M235" i="12" s="1"/>
  <c r="I235" i="12"/>
  <c r="K235" i="12"/>
  <c r="O235" i="12"/>
  <c r="Q235" i="12"/>
  <c r="V235" i="12"/>
  <c r="G240" i="12"/>
  <c r="M240" i="12" s="1"/>
  <c r="I240" i="12"/>
  <c r="K240" i="12"/>
  <c r="O240" i="12"/>
  <c r="Q240" i="12"/>
  <c r="V240" i="12"/>
  <c r="K241" i="12"/>
  <c r="G242" i="12"/>
  <c r="I242" i="12"/>
  <c r="K242" i="12"/>
  <c r="M242" i="12"/>
  <c r="O242" i="12"/>
  <c r="Q242" i="12"/>
  <c r="V242" i="12"/>
  <c r="V241" i="12" s="1"/>
  <c r="G250" i="12"/>
  <c r="G241" i="12" s="1"/>
  <c r="I250" i="12"/>
  <c r="K250" i="12"/>
  <c r="M250" i="12"/>
  <c r="O250" i="12"/>
  <c r="O241" i="12" s="1"/>
  <c r="Q250" i="12"/>
  <c r="V250" i="12"/>
  <c r="G257" i="12"/>
  <c r="M257" i="12" s="1"/>
  <c r="I257" i="12"/>
  <c r="K257" i="12"/>
  <c r="O257" i="12"/>
  <c r="Q257" i="12"/>
  <c r="Q241" i="12" s="1"/>
  <c r="V257" i="12"/>
  <c r="G265" i="12"/>
  <c r="M265" i="12" s="1"/>
  <c r="I265" i="12"/>
  <c r="K265" i="12"/>
  <c r="O265" i="12"/>
  <c r="Q265" i="12"/>
  <c r="V265" i="12"/>
  <c r="G272" i="12"/>
  <c r="I272" i="12"/>
  <c r="K272" i="12"/>
  <c r="M272" i="12"/>
  <c r="O272" i="12"/>
  <c r="Q272" i="12"/>
  <c r="V272" i="12"/>
  <c r="G279" i="12"/>
  <c r="M279" i="12" s="1"/>
  <c r="I279" i="12"/>
  <c r="K279" i="12"/>
  <c r="O279" i="12"/>
  <c r="Q279" i="12"/>
  <c r="V279" i="12"/>
  <c r="G285" i="12"/>
  <c r="M285" i="12" s="1"/>
  <c r="I285" i="12"/>
  <c r="I241" i="12" s="1"/>
  <c r="K285" i="12"/>
  <c r="O285" i="12"/>
  <c r="Q285" i="12"/>
  <c r="V285" i="12"/>
  <c r="G286" i="12"/>
  <c r="I286" i="12"/>
  <c r="K286" i="12"/>
  <c r="O286" i="12"/>
  <c r="Q286" i="12"/>
  <c r="G287" i="12"/>
  <c r="I287" i="12"/>
  <c r="K287" i="12"/>
  <c r="M287" i="12"/>
  <c r="M286" i="12" s="1"/>
  <c r="O287" i="12"/>
  <c r="Q287" i="12"/>
  <c r="V287" i="12"/>
  <c r="V286" i="12" s="1"/>
  <c r="O297" i="12"/>
  <c r="G298" i="12"/>
  <c r="G297" i="12" s="1"/>
  <c r="I298" i="12"/>
  <c r="I297" i="12" s="1"/>
  <c r="K298" i="12"/>
  <c r="O298" i="12"/>
  <c r="Q298" i="12"/>
  <c r="Q297" i="12" s="1"/>
  <c r="V298" i="12"/>
  <c r="G306" i="12"/>
  <c r="M306" i="12" s="1"/>
  <c r="I306" i="12"/>
  <c r="K306" i="12"/>
  <c r="O306" i="12"/>
  <c r="Q306" i="12"/>
  <c r="V306" i="12"/>
  <c r="V297" i="12" s="1"/>
  <c r="G311" i="12"/>
  <c r="I311" i="12"/>
  <c r="K311" i="12"/>
  <c r="K297" i="12" s="1"/>
  <c r="M311" i="12"/>
  <c r="O311" i="12"/>
  <c r="Q311" i="12"/>
  <c r="V311" i="12"/>
  <c r="G344" i="12"/>
  <c r="M344" i="12" s="1"/>
  <c r="I344" i="12"/>
  <c r="K344" i="12"/>
  <c r="O344" i="12"/>
  <c r="Q344" i="12"/>
  <c r="V344" i="12"/>
  <c r="G378" i="12"/>
  <c r="M378" i="12" s="1"/>
  <c r="I378" i="12"/>
  <c r="K378" i="12"/>
  <c r="O378" i="12"/>
  <c r="Q378" i="12"/>
  <c r="V378" i="12"/>
  <c r="G412" i="12"/>
  <c r="I412" i="12"/>
  <c r="K412" i="12"/>
  <c r="O412" i="12"/>
  <c r="Q412" i="12"/>
  <c r="G413" i="12"/>
  <c r="I413" i="12"/>
  <c r="K413" i="12"/>
  <c r="M413" i="12"/>
  <c r="M412" i="12" s="1"/>
  <c r="O413" i="12"/>
  <c r="Q413" i="12"/>
  <c r="V413" i="12"/>
  <c r="V412" i="12" s="1"/>
  <c r="O418" i="12"/>
  <c r="G419" i="12"/>
  <c r="M419" i="12" s="1"/>
  <c r="I419" i="12"/>
  <c r="I418" i="12" s="1"/>
  <c r="K419" i="12"/>
  <c r="O419" i="12"/>
  <c r="Q419" i="12"/>
  <c r="Q418" i="12" s="1"/>
  <c r="V419" i="12"/>
  <c r="G420" i="12"/>
  <c r="M420" i="12" s="1"/>
  <c r="I420" i="12"/>
  <c r="K420" i="12"/>
  <c r="K418" i="12" s="1"/>
  <c r="O420" i="12"/>
  <c r="Q420" i="12"/>
  <c r="V420" i="12"/>
  <c r="V418" i="12" s="1"/>
  <c r="G422" i="12"/>
  <c r="I422" i="12"/>
  <c r="K422" i="12"/>
  <c r="M422" i="12"/>
  <c r="O422" i="12"/>
  <c r="Q422" i="12"/>
  <c r="V422" i="12"/>
  <c r="G423" i="12"/>
  <c r="M423" i="12" s="1"/>
  <c r="I423" i="12"/>
  <c r="K423" i="12"/>
  <c r="O423" i="12"/>
  <c r="Q423" i="12"/>
  <c r="V423" i="12"/>
  <c r="G425" i="12"/>
  <c r="M425" i="12" s="1"/>
  <c r="I425" i="12"/>
  <c r="K425" i="12"/>
  <c r="O425" i="12"/>
  <c r="Q425" i="12"/>
  <c r="V425" i="12"/>
  <c r="G426" i="12"/>
  <c r="M426" i="12" s="1"/>
  <c r="I426" i="12"/>
  <c r="K426" i="12"/>
  <c r="O426" i="12"/>
  <c r="Q426" i="12"/>
  <c r="V426" i="12"/>
  <c r="I427" i="12"/>
  <c r="K427" i="12"/>
  <c r="M427" i="12"/>
  <c r="Q427" i="12"/>
  <c r="V427" i="12"/>
  <c r="G428" i="12"/>
  <c r="G427" i="12" s="1"/>
  <c r="I428" i="12"/>
  <c r="K428" i="12"/>
  <c r="M428" i="12"/>
  <c r="O428" i="12"/>
  <c r="O427" i="12" s="1"/>
  <c r="Q428" i="12"/>
  <c r="V428" i="12"/>
  <c r="AF434" i="12"/>
  <c r="I20" i="1"/>
  <c r="I19" i="1"/>
  <c r="I18" i="1"/>
  <c r="I17" i="1"/>
  <c r="I16" i="1"/>
  <c r="AZ51" i="1"/>
  <c r="AZ49" i="1"/>
  <c r="AZ48" i="1"/>
  <c r="AZ46" i="1"/>
  <c r="AZ45" i="1"/>
  <c r="F42" i="1"/>
  <c r="H40" i="1"/>
  <c r="I40" i="1" s="1"/>
  <c r="J28" i="1"/>
  <c r="J26" i="1"/>
  <c r="G38" i="1"/>
  <c r="F38" i="1"/>
  <c r="J23" i="1"/>
  <c r="J24" i="1"/>
  <c r="J25" i="1"/>
  <c r="J27" i="1"/>
  <c r="E24" i="1"/>
  <c r="E26" i="1"/>
  <c r="I75" i="1" l="1"/>
  <c r="J74" i="1" s="1"/>
  <c r="H41" i="1"/>
  <c r="I41" i="1" s="1"/>
  <c r="G26" i="1"/>
  <c r="A26" i="1"/>
  <c r="H39" i="1"/>
  <c r="H42" i="1" s="1"/>
  <c r="G28" i="1"/>
  <c r="G23" i="1"/>
  <c r="M241" i="12"/>
  <c r="M418" i="12"/>
  <c r="M203" i="12"/>
  <c r="M8" i="12"/>
  <c r="M118" i="12"/>
  <c r="M77" i="12"/>
  <c r="M72" i="12" s="1"/>
  <c r="M298" i="12"/>
  <c r="M297" i="12" s="1"/>
  <c r="M105" i="12"/>
  <c r="M104" i="12" s="1"/>
  <c r="G418" i="12"/>
  <c r="M172" i="12"/>
  <c r="M171" i="12" s="1"/>
  <c r="M91" i="12"/>
  <c r="M90" i="12" s="1"/>
  <c r="M57" i="12"/>
  <c r="M47" i="12" s="1"/>
  <c r="M17" i="12"/>
  <c r="AE434" i="12"/>
  <c r="I21" i="1"/>
  <c r="I39" i="1"/>
  <c r="I42" i="1" s="1"/>
  <c r="J39" i="1" s="1"/>
  <c r="J42" i="1" s="1"/>
  <c r="J58" i="1" l="1"/>
  <c r="J70" i="1"/>
  <c r="J61" i="1"/>
  <c r="J66" i="1"/>
  <c r="J72" i="1"/>
  <c r="J71" i="1"/>
  <c r="J62" i="1"/>
  <c r="J65" i="1"/>
  <c r="J67" i="1"/>
  <c r="J59" i="1"/>
  <c r="J69" i="1"/>
  <c r="J57" i="1"/>
  <c r="J60" i="1"/>
  <c r="J73" i="1"/>
  <c r="J64" i="1"/>
  <c r="J63" i="1"/>
  <c r="J68" i="1"/>
  <c r="A23" i="1"/>
  <c r="J41" i="1"/>
  <c r="J40" i="1"/>
  <c r="J75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Mikulik</author>
  </authors>
  <commentList>
    <comment ref="S6" authorId="0" shapeId="0" xr:uid="{3850974F-0A3D-40C8-ABD9-8AADB39C9D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12BF4E6-6220-41BE-91EC-53E3B3D990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<sst xmlns="http://schemas.openxmlformats.org/spreadsheetml/2006/main" count="1423" uniqueCount="390">
  <si>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</si>
  <si>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</si>
  <si>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</si>
  <si>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</si>
  <si>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</si>
  <si>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</si>
  <si>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</si>
  <si>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</si>
  <si>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</si>
  <si>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</si>
  <si>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</si>
  <si>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</si>
  <si>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</si>
  <si>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</si>
  <si>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</si>
  <si>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</si>
  <si>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</si>
  <si>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</si>
  <si>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</si>
  <si>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</si>
  <si>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</si>
  <si>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</si>
  <si>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</si>
  <si>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</si>
  <si>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</si>
  <si>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</si>
  <si>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</si>
  <si>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</si>
  <si>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</si>
  <si>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</si>
  <si>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</si>
  <si>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</si>
  <si>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</si>
  <si>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</si>
  <si>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</si>
  <si>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</si>
  <si>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</si>
  <si>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</si>
  <si>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</si>
  <si>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</si>
  <si>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</si>
  <si>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</si>
  <si>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</si>
  <si>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21 - 08.1</t>
  </si>
  <si>
    <t>Stavební úpravy</t>
  </si>
  <si>
    <t>21 - 08</t>
  </si>
  <si>
    <t>Botanická 39 byt č. 2</t>
  </si>
  <si>
    <t>Objekt:</t>
  </si>
  <si>
    <t>Rozpočet:</t>
  </si>
  <si>
    <t>21-030</t>
  </si>
  <si>
    <t>Správa nemovitostí městské části Brno-střed - opravy a údržba bytů</t>
  </si>
  <si>
    <t>Stavba</t>
  </si>
  <si>
    <t>Celkem za stavbu</t>
  </si>
  <si>
    <t>CZK</t>
  </si>
  <si>
    <t>#POPS</t>
  </si>
  <si>
    <t>Popis stavby: 21-030 -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</si>
  <si>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</si>
  <si>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</si>
  <si>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Položky označené D+M (dodávka + montáž) se oceňují včetně přesunu hmot. Ostatní vlastní položky jsou založeny na cenové soustavě RTS.</t>
  </si>
  <si>
    <t>Veškeré prvky a konstrukce se oceňují jako kompletní, včetně detailů, pomocných prací (vysekání drážek, doklínkování, vysekání kapes, lože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</si>
  <si>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</si>
  <si>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</si>
  <si>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</si>
  <si>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61</t>
  </si>
  <si>
    <t>Úpravy povrchů vnitřní</t>
  </si>
  <si>
    <t>64</t>
  </si>
  <si>
    <t>Výplně otvorů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</si>
  <si>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</si>
  <si>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</si>
  <si>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</si>
  <si>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</si>
  <si>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</si>
  <si>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</si>
  <si>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</si>
  <si>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</si>
  <si>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</si>
  <si>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</si>
  <si>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</si>
  <si>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</si>
  <si>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</si>
  <si>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</si>
  <si>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</si>
  <si>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</si>
  <si>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</si>
  <si>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</si>
  <si>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</si>
  <si>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</si>
  <si>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</si>
  <si>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</si>
  <si>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</si>
  <si>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</si>
  <si>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</si>
  <si>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</si>
  <si>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</si>
  <si>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</si>
  <si>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</si>
  <si>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</si>
  <si>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</si>
  <si>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</si>
  <si>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</si>
  <si>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</si>
  <si>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</si>
  <si>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</si>
  <si>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</si>
  <si>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</si>
  <si>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</si>
  <si>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</si>
  <si>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</si>
  <si>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</si>
  <si>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</si>
  <si>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</si>
  <si>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</si>
  <si>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</si>
  <si>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</si>
  <si>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</si>
  <si>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</si>
  <si>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</si>
  <si>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</si>
  <si>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</si>
  <si>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</si>
  <si>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</si>
  <si>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</si>
  <si>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</si>
  <si>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</si>
  <si>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</si>
  <si>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</si>
  <si>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</si>
  <si>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610991111R00</t>
  </si>
  <si>
    <t>Zakrývání výplní vnitřních otvorů</t>
  </si>
  <si>
    <t>m2</t>
  </si>
  <si>
    <t>RTS 21/ II</t>
  </si>
  <si>
    <t>Práce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</si>
  <si>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</si>
  <si>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</si>
  <si>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>POP</t>
  </si>
  <si>
    <t xml:space="preserve">Botanická 39 byt č. 2 : </t>
  </si>
  <si>
    <t>VV</t>
  </si>
  <si>
    <t>O1 : 1,49*1,41*2</t>
  </si>
  <si>
    <t>Dvs1 : 0,8*2,1*1</t>
  </si>
  <si>
    <t>Dvn1 : 0,8*2,1*3*2</t>
  </si>
  <si>
    <t>Dvn2 : 0,65*2,1*2*2</t>
  </si>
  <si>
    <t>Mezisoučet</t>
  </si>
  <si>
    <t>612401191RU2</t>
  </si>
  <si>
    <t>Omítka malých ploch vnitřních stěn do 0,09 m2, sádrou po hmoždinkách, skobách, rýhách apod.</t>
  </si>
  <si>
    <t>kus</t>
  </si>
  <si>
    <t>POL1_</t>
  </si>
  <si>
    <t>V položce jsou zakalkulovány náklady na pomocné pracovní lešení o výšce podlahy do 1900 mm a pro zatížení do 1,5 kPa. Položka obsahuje penetraci podkladu a sádrovou omítku tl. 15 mm.</t>
  </si>
  <si>
    <t>1.002.01 - PŘEDSÍN : 5</t>
  </si>
  <si>
    <t>1.002.02 - WC : 0</t>
  </si>
  <si>
    <t>1.002.03 - KOUPELNA : 0</t>
  </si>
  <si>
    <t>1.002.04 - POKOJ : 5</t>
  </si>
  <si>
    <t>1.002.05 - KUCHYNĚ : 10</t>
  </si>
  <si>
    <t>612421637R00</t>
  </si>
  <si>
    <t>Omítka vnitřní zdiva, MVC, štuková položka obsahuje cementový postřik, jádrovou hladkou omítku a finální štuk</t>
  </si>
  <si>
    <t>včetně zapravení ostění, systémových rohových lišt a začišťovacích profilů</t>
  </si>
  <si>
    <t xml:space="preserve">zapravení po vybourané skříni : </t>
  </si>
  <si>
    <t>1.002.01 - PŘEDSÍN : (0,7+0,7+1,05)*3,0</t>
  </si>
  <si>
    <t>1.002.05 - KUCHYNĚ : (0,7+1,05)*3,0</t>
  </si>
  <si>
    <t>642942111RT4</t>
  </si>
  <si>
    <t>Osazení zárubní dveřních ocelových, pl. do 2,5 m2 včetně dodávky zárubně  80 x 197 x 11 cm</t>
  </si>
  <si>
    <t>800/1970 : 3</t>
  </si>
  <si>
    <t>900      RT1</t>
  </si>
  <si>
    <t>HZS Práce v tarifní třídě 4</t>
  </si>
  <si>
    <t>h</t>
  </si>
  <si>
    <t>Drobné demontáže a montáže v rámci bytu a ostatní práce, které nezahrnuty v soupisu.</t>
  </si>
  <si>
    <t>např. zrcadla, zásuvky, světla, garnyže, záclony, prádelní šňury, poličky, věšáky, háčky, apod.</t>
  </si>
  <si>
    <t>bourací práce, demontáže : 2</t>
  </si>
  <si>
    <t>montáže : 2</t>
  </si>
  <si>
    <t>oprava zámku vstupních dveří : 0,5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</si>
  <si>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</si>
  <si>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</si>
  <si>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</si>
  <si>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1.002.01 - PŘEDSÍN : 6,80</t>
  </si>
  <si>
    <t>1.002.02 - WC : 1,30</t>
  </si>
  <si>
    <t>1.002.03 - KOUPELNA : 2,80</t>
  </si>
  <si>
    <t>1.002.04 - POKOJ : 17,10</t>
  </si>
  <si>
    <t>1.002.05 - KUCHYNĚ : 10,10</t>
  </si>
  <si>
    <t>952902110R00</t>
  </si>
  <si>
    <t>Čištění zametáním v místnostech a chodbách</t>
  </si>
  <si>
    <t>952901110R00</t>
  </si>
  <si>
    <t>Čištění mytím vnějších ploch oken a dveří</t>
  </si>
  <si>
    <t>965048515R00x</t>
  </si>
  <si>
    <t>Vyčištění a leštění betonových povrchů - betonová podlaha v předsíni</t>
  </si>
  <si>
    <t>Vlastní</t>
  </si>
  <si>
    <t>978059531R00</t>
  </si>
  <si>
    <t>Odsekání vnitřních obkladů stěn nad 2 m2</t>
  </si>
  <si>
    <t>1.002.05 - KUCHYNĚ : (4,88)*1,5</t>
  </si>
  <si>
    <t>968061125R00</t>
  </si>
  <si>
    <t>Vyvěšení dřevěných dveřních křídel pl. do 2 m2</t>
  </si>
  <si>
    <t>650/1970 : 2</t>
  </si>
  <si>
    <t>968072455R00</t>
  </si>
  <si>
    <t>Vybourání kovových dveřních zárubní pl. do 2 m2</t>
  </si>
  <si>
    <t>800/1970 : 3*0,80*1,97</t>
  </si>
  <si>
    <t>999281151R00</t>
  </si>
  <si>
    <t>Přesun hmot pro opravy a údržbu do v. 25 m,nošením</t>
  </si>
  <si>
    <t>t</t>
  </si>
  <si>
    <t>Přesun hmot</t>
  </si>
  <si>
    <t>POL7_</t>
  </si>
  <si>
    <t>721170000x01</t>
  </si>
  <si>
    <t>Příprava pro myčku v kuchyni včetně armatur s ohledem na stáří objektu a stav stávajících rozvodů</t>
  </si>
  <si>
    <t>soubor</t>
  </si>
  <si>
    <t>Indiv</t>
  </si>
  <si>
    <t>Kompletní dodávka a montáž včetně uvedení do provozu, prostupů, zaškolení, seřízení, zkoušek dle příslušných ČSN a dalších pomocných prací a zednických přípomocí</t>
  </si>
  <si>
    <t>1</t>
  </si>
  <si>
    <t>722131000x01</t>
  </si>
  <si>
    <t>725310823R00</t>
  </si>
  <si>
    <t>Demontáž dřezů 1dílných v kuchyňské sestavě</t>
  </si>
  <si>
    <t>1.002.05 - KUCHYNĚ : 1</t>
  </si>
  <si>
    <t>725820801R00</t>
  </si>
  <si>
    <t>Demontáž baterie nástěnné</t>
  </si>
  <si>
    <t>725610810R00x</t>
  </si>
  <si>
    <t>Vyčištění stávajícího plynového sporáku</t>
  </si>
  <si>
    <t>998725102R00</t>
  </si>
  <si>
    <t>Přesun hmot pro zařizovací předměty, výšky do 12 m</t>
  </si>
  <si>
    <t>766812840R00</t>
  </si>
  <si>
    <t>Demontáž kuchyňských linek do 2,1 m</t>
  </si>
  <si>
    <t>766662811R00</t>
  </si>
  <si>
    <t>Demontáž prahů dveří 1křídlových</t>
  </si>
  <si>
    <t>u každých vnitřních dveří : 5</t>
  </si>
  <si>
    <t>766825821R00</t>
  </si>
  <si>
    <t>Demontáž vestavěných skříní 2křídlových</t>
  </si>
  <si>
    <t>1.002.01 - PŘEDSÍN : 1</t>
  </si>
  <si>
    <t>766661112R00</t>
  </si>
  <si>
    <t>Montáž dveří do zárubně,otevíravých 1kř.do 0,8 m</t>
  </si>
  <si>
    <t>611606367R</t>
  </si>
  <si>
    <t>Dveře vnitřní, 1/3 prosklené, 80x197cm jednokřídlé</t>
  </si>
  <si>
    <t>SPCM</t>
  </si>
  <si>
    <t>Specifikace</t>
  </si>
  <si>
    <t>POL3_</t>
  </si>
  <si>
    <t>611601211Rx</t>
  </si>
  <si>
    <t>Dveře vnitřní plné 1kř. 65x197 cm do koupelny s větracími otvory včetně dodávky větrací mřížky</t>
  </si>
  <si>
    <t>766670021R00</t>
  </si>
  <si>
    <t>Montáž kliky a štítku</t>
  </si>
  <si>
    <t>54914591R</t>
  </si>
  <si>
    <t>Kliky se štítem, dveřní kování</t>
  </si>
  <si>
    <t>stavební kování</t>
  </si>
  <si>
    <t>klika - klika</t>
  </si>
  <si>
    <t>766695212R00</t>
  </si>
  <si>
    <t>Montáž prahů dveří jednokřídlových š. do 10 cm</t>
  </si>
  <si>
    <t>61187136R</t>
  </si>
  <si>
    <t>Prah dubový délka 65 cm šířka 10 cm tl. 2 cm</t>
  </si>
  <si>
    <t>61187156R</t>
  </si>
  <si>
    <t>Prah dubový délka 80 cm šířka 10 cm tl. 2 cm</t>
  </si>
  <si>
    <t>998766102R00</t>
  </si>
  <si>
    <t>Přesun hmot pro truhlářské konstr., výšky do 12 m</t>
  </si>
  <si>
    <t>775411810R00</t>
  </si>
  <si>
    <t>Demontáž lišt dřevěných, přibíjených</t>
  </si>
  <si>
    <t>m</t>
  </si>
  <si>
    <t>775599130R00x</t>
  </si>
  <si>
    <t>Vyspravení "rozjetých" parket</t>
  </si>
  <si>
    <t>1.002.04 - POKOJ : 17,07</t>
  </si>
  <si>
    <t>775592000R00</t>
  </si>
  <si>
    <t>Broušení dřevěných podlah hrubé+střední+jemné</t>
  </si>
  <si>
    <t>775599130R00</t>
  </si>
  <si>
    <t>Celoplošné přetmelení spárovým tmelem</t>
  </si>
  <si>
    <t>775599141R00</t>
  </si>
  <si>
    <t>Lak dřevěných podlah 1x základní + 2x lak, přebroušení</t>
  </si>
  <si>
    <t>775413010R00</t>
  </si>
  <si>
    <t>Montáž podlahové lišty ze dřeva, přibíjené</t>
  </si>
  <si>
    <t>včetně spojovacích prostředků.</t>
  </si>
  <si>
    <t>61418053R</t>
  </si>
  <si>
    <t>lišta parketová, plochá; materiál dub; tl. 8,00 mm; š = 35,0 mm</t>
  </si>
  <si>
    <t>Koeficient ztratné: 0,1</t>
  </si>
  <si>
    <t>998775102R00</t>
  </si>
  <si>
    <t>Přesun hmot pro podlahy vlysové, výšky do 12 m</t>
  </si>
  <si>
    <t>776101101R00</t>
  </si>
  <si>
    <t>Vysávání podlah prům.vysavačem pod povlak.podlahy</t>
  </si>
  <si>
    <t>776101121R00</t>
  </si>
  <si>
    <t>Provedení penetrace podkladu pod.povlak.podlahy</t>
  </si>
  <si>
    <t>776101115R00</t>
  </si>
  <si>
    <t>Vyrovnání podkladů samonivelační hmotou</t>
  </si>
  <si>
    <t>23521594.AR</t>
  </si>
  <si>
    <t>Stěrka podlahová samonivelační</t>
  </si>
  <si>
    <t>kg</t>
  </si>
  <si>
    <t xml:space="preserve">spotřeba: 1,6 kg/m2 na 1 mm tloušťky vrstvy : </t>
  </si>
  <si>
    <t xml:space="preserve">-&gt; 1,6*3 : </t>
  </si>
  <si>
    <t>1.002.05 - KUCHYNĚ : 1,6*3*10,10</t>
  </si>
  <si>
    <t>776421100R00</t>
  </si>
  <si>
    <t>Lepení podlahových soklíků z PVC a vinylu</t>
  </si>
  <si>
    <t>1.002.05 - KUCHYNĚ : 13,90</t>
  </si>
  <si>
    <t>28342458R</t>
  </si>
  <si>
    <t xml:space="preserve">Lišta soklová měkké PVC </t>
  </si>
  <si>
    <t>POL3_0</t>
  </si>
  <si>
    <t>776521200R00</t>
  </si>
  <si>
    <t xml:space="preserve">Lepení povlakových podlah z dílců PVC a CV (vinyl) </t>
  </si>
  <si>
    <t>284122171R</t>
  </si>
  <si>
    <t>Podlahovina PVC tl. 2,0 mm dle standardu investora</t>
  </si>
  <si>
    <t>998776102R00</t>
  </si>
  <si>
    <t>Přesun hmot pro podlahy povlakové, výšky do 12 m</t>
  </si>
  <si>
    <t>781101210R00</t>
  </si>
  <si>
    <t>Penetrace podkladu pod obklady</t>
  </si>
  <si>
    <t>včetně dodávky materiálu.</t>
  </si>
  <si>
    <t xml:space="preserve">dle linky : </t>
  </si>
  <si>
    <t xml:space="preserve">1.002.05 - KUCHYNĚ : </t>
  </si>
  <si>
    <t>u sporáku : (0,7+0,7)*1,50</t>
  </si>
  <si>
    <t>dle linky : (4,25-0,7)*0,9</t>
  </si>
  <si>
    <t>781475116R00</t>
  </si>
  <si>
    <t>Obklad vnitřní stěn keramický, do tmele</t>
  </si>
  <si>
    <t>597813600R</t>
  </si>
  <si>
    <t xml:space="preserve">Obkládačka 20x20 cm dle standardu investora </t>
  </si>
  <si>
    <t>781000000Rx01</t>
  </si>
  <si>
    <t>Lišta ukončovacích k obkladům uzavřená obloučková lišta z PVC</t>
  </si>
  <si>
    <t>u sporáku : (0,7+0,7)</t>
  </si>
  <si>
    <t>dle linky : (4,25-0,7)</t>
  </si>
  <si>
    <t>781000000Rx02</t>
  </si>
  <si>
    <t>Lišta rohová k obkladům - vnější roh uzavřená obloučková lišta z PVC</t>
  </si>
  <si>
    <t>u sporáku : 2*1,50</t>
  </si>
  <si>
    <t>dle linky : 2*0,9</t>
  </si>
  <si>
    <t>781000000x03</t>
  </si>
  <si>
    <t>Lišta koutová k obkladům - vnitřní roh obloučková lišta z PVC</t>
  </si>
  <si>
    <t>u sporáku : 1,50</t>
  </si>
  <si>
    <t>998781102R00</t>
  </si>
  <si>
    <t>Přesun hmot pro obklady keramické, výšky do 12 m</t>
  </si>
  <si>
    <t>783225100R00</t>
  </si>
  <si>
    <t>Nátěr syntetický kovových konstrukcí 2x + 1x email</t>
  </si>
  <si>
    <t>včetně pomocného lešení.</t>
  </si>
  <si>
    <t xml:space="preserve">zárubně : </t>
  </si>
  <si>
    <t>600/1970 : 2*(2,0*2*0,15+0,6*0,15)</t>
  </si>
  <si>
    <t>800/1970 : 4*(2,0*2*0,15+0,8*0,15)</t>
  </si>
  <si>
    <t xml:space="preserve">topení : </t>
  </si>
  <si>
    <t>2* : 2*0,9*1,0*2</t>
  </si>
  <si>
    <t>784011222RT2</t>
  </si>
  <si>
    <t>Zakrytí podlah včetně papírové lepenky</t>
  </si>
  <si>
    <t>784011121R00</t>
  </si>
  <si>
    <t>Broušení štuků a nových omítek</t>
  </si>
  <si>
    <t xml:space="preserve">nové štuky : </t>
  </si>
  <si>
    <t>Odkaz na mn. položky pořadí 3 : 12,60000</t>
  </si>
  <si>
    <t>784011111R00</t>
  </si>
  <si>
    <t>Oprášení/ometení podkladu</t>
  </si>
  <si>
    <t xml:space="preserve">stěny : </t>
  </si>
  <si>
    <t>1.002.01 - PŘEDSÍN : (13,58)*2,60</t>
  </si>
  <si>
    <t>1.002.02 - WC : (4,78)*2,60</t>
  </si>
  <si>
    <t>1.002.03 - KOUPELNA : (6,74)*2,60</t>
  </si>
  <si>
    <t>1.002.04 - POKOJ : (17,07)*2,60</t>
  </si>
  <si>
    <t>1.002.05 - KUCHYNĚ : (13,90)*2,60</t>
  </si>
  <si>
    <t xml:space="preserve">špalety : </t>
  </si>
  <si>
    <t>O1 : (1,316+2,23*2)*2*0,5</t>
  </si>
  <si>
    <t>O1 : (1,49+1,41*2)*2*0,3</t>
  </si>
  <si>
    <t>Dvs1 : (0,8+2,1*2)*1*0,3</t>
  </si>
  <si>
    <t>Dvn1 : (0,8+2,1*2)*3*0,3</t>
  </si>
  <si>
    <t>Dvn2 : (0,65+2,1*2)*2*0,15</t>
  </si>
  <si>
    <t xml:space="preserve">- otvory : </t>
  </si>
  <si>
    <t>O1 : -1*1,49*1,41*2</t>
  </si>
  <si>
    <t>Dvs1 : -1*0,8*2,1*1</t>
  </si>
  <si>
    <t>Dvn1 : -1*0,8*2,1*3*2</t>
  </si>
  <si>
    <t>Dvn2 : -1*0,65*2,1*2*2</t>
  </si>
  <si>
    <t xml:space="preserve">- obklady : </t>
  </si>
  <si>
    <t>4.008.02 - KOUPELNA : -1*(4,8)*1,50</t>
  </si>
  <si>
    <t>1.002.02 - WC : -1*(3,80)*2,00</t>
  </si>
  <si>
    <t>1.002.03 - KOUPELNA : -1*(5,95)*2,00</t>
  </si>
  <si>
    <t xml:space="preserve">Stropy : 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</si>
  <si>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</si>
  <si>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</si>
  <si>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</si>
  <si>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</si>
  <si>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</si>
  <si>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</si>
  <si>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210810000x05</t>
  </si>
  <si>
    <t>Demontáže svítidel, zásuvek a vypínačů, nové zásuvky a vypínače, příprava pro světla byt 1+1</t>
  </si>
  <si>
    <t/>
  </si>
  <si>
    <t>Odstranění stávajících, světel, vypínačů, zásuvek. Nové nové zásuvky, vypínače, příprava pro přisazená stropní svítidla.</t>
  </si>
  <si>
    <t>Nová svitidla do koupelny, chodby a WC - 3 kusy dle standadu investora.</t>
  </si>
  <si>
    <t>979011211R00</t>
  </si>
  <si>
    <t>Svislá doprava suti a vybour. hmot za 2.NP nošením</t>
  </si>
  <si>
    <t>Přesun suti</t>
  </si>
  <si>
    <t>POL8_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</si>
  <si>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</si>
  <si>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</si>
  <si>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</si>
  <si>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</si>
  <si>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</si>
  <si>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</si>
  <si>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</si>
  <si>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</si>
  <si>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</si>
  <si>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</si>
  <si>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979999999R00</t>
  </si>
  <si>
    <t>Poplatek za skládku 10 % příměsí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</si>
  <si>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</si>
  <si>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</si>
  <si>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</si>
  <si>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</si>
  <si>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</si>
  <si>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</si>
  <si>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plynovodu</t>
  </si>
  <si>
    <t>Zkoušky těsnosti nové kanalizace a vodovodu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</si>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</sst>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78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4128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SUMIF(F57:F74,A16,I57:I74)+SUMIF(F57:F74,"PSU",I57:I74)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SUMIF(F57:F74,A17,I57:I74)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SUMIF(F57:F74,A18,I57:I74)</f>
        <v>0</v>
      </c>
      <c r="J18" s="85"/>
    </row>
    <row r="19" spans="1:10" ht="23.25" customHeight="1" x14ac:dyDescent="0.2">
      <c r="A19" s="198" t="s">
        <v>99</v>
      </c>
      <c r="B19" s="38" t="s">
        <v>29</v>
      </c>
      <c r="C19" s="62"/>
      <c r="D19" s="63"/>
      <c r="E19" s="83"/>
      <c r="F19" s="84"/>
      <c r="G19" s="83"/>
      <c r="H19" s="84"/>
      <c r="I19" s="83">
        <f>SUMIF(F57:F74,A19,I57:I74)</f>
        <v>0</v>
      </c>
      <c r="J19" s="85"/>
    </row>
    <row r="20" spans="1:10" ht="23.25" customHeight="1" x14ac:dyDescent="0.2">
      <c r="A20" s="198" t="s">
        <v>98</v>
      </c>
      <c r="B20" s="38" t="s">
        <v>30</v>
      </c>
      <c r="C20" s="62"/>
      <c r="D20" s="63"/>
      <c r="E20" s="83"/>
      <c r="F20" s="84"/>
      <c r="G20" s="83"/>
      <c r="H20" s="84"/>
      <c r="I20" s="83">
        <f>SUMIF(F57:F74,A20,I57:I74)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">
      <c r="A39" s="137">
        <v>1</v>
      </c>
      <c r="B39" s="147" t="s">
        <v>51</v>
      </c>
      <c r="C39" s="148"/>
      <c r="D39" s="148"/>
      <c r="E39" s="148"/>
      <c r="F39" s="149">
        <f>'21 - 08 21 - 08.1 Pol'!AE434</f>
        <v>0</v>
      </c>
      <c r="G39" s="150">
        <f>'21 - 08 21 - 08.1 Pol'!AF434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">
      <c r="A40" s="137">
        <v>2</v>
      </c>
      <c r="B40" s="153" t="s">
        <v>45</v>
      </c>
      <c r="C40" s="154" t="s">
        <v>46</v>
      </c>
      <c r="D40" s="154"/>
      <c r="E40" s="154"/>
      <c r="F40" s="155">
        <f>'21 - 08 21 - 08.1 Pol'!AE434</f>
        <v>0</v>
      </c>
      <c r="G40" s="156">
        <f>'21 - 08 21 - 08.1 Pol'!AF434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'21 - 08 21 - 08.1 Pol'!AE434</f>
        <v>0</v>
      </c>
      <c r="G41" s="151">
        <f>'21 - 08 21 - 08.1 Pol'!AF434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">
      <c r="A42" s="137"/>
      <c r="B42" s="160" t="s">
        <v>52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">
      <c r="A44" t="s">
        <v>54</v>
      </c>
      <c r="B44" t="s">
        <v>55</v>
      </c>
    </row>
    <row r="45" spans="1:52" ht="51" x14ac:dyDescent="0.2">
      <c r="B45" s="177" t="s">
        <v>56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177" t="s">
        <v>57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25.5" x14ac:dyDescent="0.2">
      <c r="B48" s="177" t="s">
        <v>58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Položky označené D+M (dodávka + montáž) se oceňují včetně přesunu hmot. Ostatní vlastní položky jsou založeny na cenové soustavě RTS.</v>
      </c>
    </row>
    <row r="49" spans="1:52" ht="25.5" x14ac:dyDescent="0.2">
      <c r="B49" s="177" t="s">
        <v>59</v>
      </c>
      <c r="C49" s="177"/>
      <c r="D49" s="177"/>
      <c r="E49" s="177"/>
      <c r="F49" s="177"/>
      <c r="G49" s="177"/>
      <c r="H49" s="177"/>
      <c r="I49" s="177"/>
      <c r="J49" s="177"/>
      <c r="AZ49" s="176" t="str">
        <f>B49</f>
        <v>Veškeré prvky a konstrukce se oceňují jako kompletní, včetně detailů, pomocných prací (vysekání drážek, doklínkování, vysekání kapes, lože apod.).</v>
      </c>
    </row>
    <row r="51" spans="1:52" ht="38.25" x14ac:dyDescent="0.2">
      <c r="B51" s="177" t="s">
        <v>60</v>
      </c>
      <c r="C51" s="177"/>
      <c r="D51" s="177"/>
      <c r="E51" s="177"/>
      <c r="F51" s="177"/>
      <c r="G51" s="177"/>
      <c r="H51" s="177"/>
      <c r="I51" s="177"/>
      <c r="J51" s="177"/>
      <c r="AZ51" s="176" t="str">
        <f>B51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4" spans="1:52" ht="15.75" x14ac:dyDescent="0.25">
      <c r="B54" s="178" t="s">
        <v>61</v>
      </c>
    </row>
    <row r="56" spans="1:52" ht="25.5" customHeight="1" x14ac:dyDescent="0.2">
      <c r="A56" s="180"/>
      <c r="B56" s="183" t="s">
        <v>18</v>
      </c>
      <c r="C56" s="183" t="s">
        <v>6</v>
      </c>
      <c r="D56" s="184"/>
      <c r="E56" s="184"/>
      <c r="F56" s="185" t="s">
        <v>62</v>
      </c>
      <c r="G56" s="185"/>
      <c r="H56" s="185"/>
      <c r="I56" s="185" t="s">
        <v>31</v>
      </c>
      <c r="J56" s="185" t="s">
        <v>0</v>
      </c>
    </row>
    <row r="57" spans="1:52" ht="36.75" customHeight="1" x14ac:dyDescent="0.2">
      <c r="A57" s="181"/>
      <c r="B57" s="186" t="s">
        <v>63</v>
      </c>
      <c r="C57" s="187" t="s">
        <v>64</v>
      </c>
      <c r="D57" s="188"/>
      <c r="E57" s="188"/>
      <c r="F57" s="194" t="s">
        <v>26</v>
      </c>
      <c r="G57" s="195"/>
      <c r="H57" s="195"/>
      <c r="I57" s="195">
        <f>'21 - 08 21 - 08.1 Pol'!G8</f>
        <v>0</v>
      </c>
      <c r="J57" s="192" t="str">
        <f>IF(I75=0,"",I57/I75*100)</f>
        <v/>
      </c>
    </row>
    <row r="58" spans="1:52" ht="36.75" customHeight="1" x14ac:dyDescent="0.2">
      <c r="A58" s="181"/>
      <c r="B58" s="186" t="s">
        <v>65</v>
      </c>
      <c r="C58" s="187" t="s">
        <v>66</v>
      </c>
      <c r="D58" s="188"/>
      <c r="E58" s="188"/>
      <c r="F58" s="194" t="s">
        <v>26</v>
      </c>
      <c r="G58" s="195"/>
      <c r="H58" s="195"/>
      <c r="I58" s="195">
        <f>'21 - 08 21 - 08.1 Pol'!G33</f>
        <v>0</v>
      </c>
      <c r="J58" s="192" t="str">
        <f>IF(I75=0,"",I58/I75*100)</f>
        <v/>
      </c>
    </row>
    <row r="59" spans="1:52" ht="36.75" customHeight="1" x14ac:dyDescent="0.2">
      <c r="A59" s="181"/>
      <c r="B59" s="186" t="s">
        <v>67</v>
      </c>
      <c r="C59" s="187" t="s">
        <v>68</v>
      </c>
      <c r="D59" s="188"/>
      <c r="E59" s="188"/>
      <c r="F59" s="194" t="s">
        <v>26</v>
      </c>
      <c r="G59" s="195"/>
      <c r="H59" s="195"/>
      <c r="I59" s="195">
        <f>'21 - 08 21 - 08.1 Pol'!G38</f>
        <v>0</v>
      </c>
      <c r="J59" s="192" t="str">
        <f>IF(I75=0,"",I59/I75*100)</f>
        <v/>
      </c>
    </row>
    <row r="60" spans="1:52" ht="36.75" customHeight="1" x14ac:dyDescent="0.2">
      <c r="A60" s="181"/>
      <c r="B60" s="186" t="s">
        <v>69</v>
      </c>
      <c r="C60" s="187" t="s">
        <v>70</v>
      </c>
      <c r="D60" s="188"/>
      <c r="E60" s="188"/>
      <c r="F60" s="194" t="s">
        <v>26</v>
      </c>
      <c r="G60" s="195"/>
      <c r="H60" s="195"/>
      <c r="I60" s="195">
        <f>'21 - 08 21 - 08.1 Pol'!G47</f>
        <v>0</v>
      </c>
      <c r="J60" s="192" t="str">
        <f>IF(I75=0,"",I60/I75*100)</f>
        <v/>
      </c>
    </row>
    <row r="61" spans="1:52" ht="36.75" customHeight="1" x14ac:dyDescent="0.2">
      <c r="A61" s="181"/>
      <c r="B61" s="186" t="s">
        <v>71</v>
      </c>
      <c r="C61" s="187" t="s">
        <v>72</v>
      </c>
      <c r="D61" s="188"/>
      <c r="E61" s="188"/>
      <c r="F61" s="194" t="s">
        <v>26</v>
      </c>
      <c r="G61" s="195"/>
      <c r="H61" s="195"/>
      <c r="I61" s="195">
        <f>'21 - 08 21 - 08.1 Pol'!G72</f>
        <v>0</v>
      </c>
      <c r="J61" s="192" t="str">
        <f>IF(I75=0,"",I61/I75*100)</f>
        <v/>
      </c>
    </row>
    <row r="62" spans="1:52" ht="36.75" customHeight="1" x14ac:dyDescent="0.2">
      <c r="A62" s="181"/>
      <c r="B62" s="186" t="s">
        <v>73</v>
      </c>
      <c r="C62" s="187" t="s">
        <v>74</v>
      </c>
      <c r="D62" s="188"/>
      <c r="E62" s="188"/>
      <c r="F62" s="194" t="s">
        <v>26</v>
      </c>
      <c r="G62" s="195"/>
      <c r="H62" s="195"/>
      <c r="I62" s="195">
        <f>'21 - 08 21 - 08.1 Pol'!G90</f>
        <v>0</v>
      </c>
      <c r="J62" s="192" t="str">
        <f>IF(I75=0,"",I62/I75*100)</f>
        <v/>
      </c>
    </row>
    <row r="63" spans="1:52" ht="36.75" customHeight="1" x14ac:dyDescent="0.2">
      <c r="A63" s="181"/>
      <c r="B63" s="186" t="s">
        <v>75</v>
      </c>
      <c r="C63" s="187" t="s">
        <v>76</v>
      </c>
      <c r="D63" s="188"/>
      <c r="E63" s="188"/>
      <c r="F63" s="194" t="s">
        <v>27</v>
      </c>
      <c r="G63" s="195"/>
      <c r="H63" s="195"/>
      <c r="I63" s="195">
        <f>'21 - 08 21 - 08.1 Pol'!G92</f>
        <v>0</v>
      </c>
      <c r="J63" s="192" t="str">
        <f>IF(I75=0,"",I63/I75*100)</f>
        <v/>
      </c>
    </row>
    <row r="64" spans="1:52" ht="36.75" customHeight="1" x14ac:dyDescent="0.2">
      <c r="A64" s="181"/>
      <c r="B64" s="186" t="s">
        <v>77</v>
      </c>
      <c r="C64" s="187" t="s">
        <v>78</v>
      </c>
      <c r="D64" s="188"/>
      <c r="E64" s="188"/>
      <c r="F64" s="194" t="s">
        <v>27</v>
      </c>
      <c r="G64" s="195"/>
      <c r="H64" s="195"/>
      <c r="I64" s="195">
        <f>'21 - 08 21 - 08.1 Pol'!G98</f>
        <v>0</v>
      </c>
      <c r="J64" s="192" t="str">
        <f>IF(I75=0,"",I64/I75*100)</f>
        <v/>
      </c>
    </row>
    <row r="65" spans="1:10" ht="36.75" customHeight="1" x14ac:dyDescent="0.2">
      <c r="A65" s="181"/>
      <c r="B65" s="186" t="s">
        <v>79</v>
      </c>
      <c r="C65" s="187" t="s">
        <v>80</v>
      </c>
      <c r="D65" s="188"/>
      <c r="E65" s="188"/>
      <c r="F65" s="194" t="s">
        <v>27</v>
      </c>
      <c r="G65" s="195"/>
      <c r="H65" s="195"/>
      <c r="I65" s="195">
        <f>'21 - 08 21 - 08.1 Pol'!G104</f>
        <v>0</v>
      </c>
      <c r="J65" s="192" t="str">
        <f>IF(I75=0,"",I65/I75*100)</f>
        <v/>
      </c>
    </row>
    <row r="66" spans="1:10" ht="36.75" customHeight="1" x14ac:dyDescent="0.2">
      <c r="A66" s="181"/>
      <c r="B66" s="186" t="s">
        <v>81</v>
      </c>
      <c r="C66" s="187" t="s">
        <v>82</v>
      </c>
      <c r="D66" s="188"/>
      <c r="E66" s="188"/>
      <c r="F66" s="194" t="s">
        <v>27</v>
      </c>
      <c r="G66" s="195"/>
      <c r="H66" s="195"/>
      <c r="I66" s="195">
        <f>'21 - 08 21 - 08.1 Pol'!G118</f>
        <v>0</v>
      </c>
      <c r="J66" s="192" t="str">
        <f>IF(I75=0,"",I66/I75*100)</f>
        <v/>
      </c>
    </row>
    <row r="67" spans="1:10" ht="36.75" customHeight="1" x14ac:dyDescent="0.2">
      <c r="A67" s="181"/>
      <c r="B67" s="186" t="s">
        <v>83</v>
      </c>
      <c r="C67" s="187" t="s">
        <v>84</v>
      </c>
      <c r="D67" s="188"/>
      <c r="E67" s="188"/>
      <c r="F67" s="194" t="s">
        <v>27</v>
      </c>
      <c r="G67" s="195"/>
      <c r="H67" s="195"/>
      <c r="I67" s="195">
        <f>'21 - 08 21 - 08.1 Pol'!G171</f>
        <v>0</v>
      </c>
      <c r="J67" s="192" t="str">
        <f>IF(I75=0,"",I67/I75*100)</f>
        <v/>
      </c>
    </row>
    <row r="68" spans="1:10" ht="36.75" customHeight="1" x14ac:dyDescent="0.2">
      <c r="A68" s="181"/>
      <c r="B68" s="186" t="s">
        <v>85</v>
      </c>
      <c r="C68" s="187" t="s">
        <v>86</v>
      </c>
      <c r="D68" s="188"/>
      <c r="E68" s="188"/>
      <c r="F68" s="194" t="s">
        <v>27</v>
      </c>
      <c r="G68" s="195"/>
      <c r="H68" s="195"/>
      <c r="I68" s="195">
        <f>'21 - 08 21 - 08.1 Pol'!G203</f>
        <v>0</v>
      </c>
      <c r="J68" s="192" t="str">
        <f>IF(I75=0,"",I68/I75*100)</f>
        <v/>
      </c>
    </row>
    <row r="69" spans="1:10" ht="36.75" customHeight="1" x14ac:dyDescent="0.2">
      <c r="A69" s="181"/>
      <c r="B69" s="186" t="s">
        <v>87</v>
      </c>
      <c r="C69" s="187" t="s">
        <v>88</v>
      </c>
      <c r="D69" s="188"/>
      <c r="E69" s="188"/>
      <c r="F69" s="194" t="s">
        <v>27</v>
      </c>
      <c r="G69" s="195"/>
      <c r="H69" s="195"/>
      <c r="I69" s="195">
        <f>'21 - 08 21 - 08.1 Pol'!G241</f>
        <v>0</v>
      </c>
      <c r="J69" s="192" t="str">
        <f>IF(I75=0,"",I69/I75*100)</f>
        <v/>
      </c>
    </row>
    <row r="70" spans="1:10" ht="36.75" customHeight="1" x14ac:dyDescent="0.2">
      <c r="A70" s="181"/>
      <c r="B70" s="186" t="s">
        <v>89</v>
      </c>
      <c r="C70" s="187" t="s">
        <v>90</v>
      </c>
      <c r="D70" s="188"/>
      <c r="E70" s="188"/>
      <c r="F70" s="194" t="s">
        <v>27</v>
      </c>
      <c r="G70" s="195"/>
      <c r="H70" s="195"/>
      <c r="I70" s="195">
        <f>'21 - 08 21 - 08.1 Pol'!G286</f>
        <v>0</v>
      </c>
      <c r="J70" s="192" t="str">
        <f>IF(I75=0,"",I70/I75*100)</f>
        <v/>
      </c>
    </row>
    <row r="71" spans="1:10" ht="36.75" customHeight="1" x14ac:dyDescent="0.2">
      <c r="A71" s="181"/>
      <c r="B71" s="186" t="s">
        <v>91</v>
      </c>
      <c r="C71" s="187" t="s">
        <v>92</v>
      </c>
      <c r="D71" s="188"/>
      <c r="E71" s="188"/>
      <c r="F71" s="194" t="s">
        <v>27</v>
      </c>
      <c r="G71" s="195"/>
      <c r="H71" s="195"/>
      <c r="I71" s="195">
        <f>'21 - 08 21 - 08.1 Pol'!G297</f>
        <v>0</v>
      </c>
      <c r="J71" s="192" t="str">
        <f>IF(I75=0,"",I71/I75*100)</f>
        <v/>
      </c>
    </row>
    <row r="72" spans="1:10" ht="36.75" customHeight="1" x14ac:dyDescent="0.2">
      <c r="A72" s="181"/>
      <c r="B72" s="186" t="s">
        <v>93</v>
      </c>
      <c r="C72" s="187" t="s">
        <v>94</v>
      </c>
      <c r="D72" s="188"/>
      <c r="E72" s="188"/>
      <c r="F72" s="194" t="s">
        <v>28</v>
      </c>
      <c r="G72" s="195"/>
      <c r="H72" s="195"/>
      <c r="I72" s="195">
        <f>'21 - 08 21 - 08.1 Pol'!G412</f>
        <v>0</v>
      </c>
      <c r="J72" s="192" t="str">
        <f>IF(I75=0,"",I72/I75*100)</f>
        <v/>
      </c>
    </row>
    <row r="73" spans="1:10" ht="36.75" customHeight="1" x14ac:dyDescent="0.2">
      <c r="A73" s="181"/>
      <c r="B73" s="186" t="s">
        <v>95</v>
      </c>
      <c r="C73" s="187" t="s">
        <v>96</v>
      </c>
      <c r="D73" s="188"/>
      <c r="E73" s="188"/>
      <c r="F73" s="194" t="s">
        <v>97</v>
      </c>
      <c r="G73" s="195"/>
      <c r="H73" s="195"/>
      <c r="I73" s="195">
        <f>'21 - 08 21 - 08.1 Pol'!G418</f>
        <v>0</v>
      </c>
      <c r="J73" s="192" t="str">
        <f>IF(I75=0,"",I73/I75*100)</f>
        <v/>
      </c>
    </row>
    <row r="74" spans="1:10" ht="36.75" customHeight="1" x14ac:dyDescent="0.2">
      <c r="A74" s="181"/>
      <c r="B74" s="186" t="s">
        <v>98</v>
      </c>
      <c r="C74" s="187" t="s">
        <v>30</v>
      </c>
      <c r="D74" s="188"/>
      <c r="E74" s="188"/>
      <c r="F74" s="194" t="s">
        <v>98</v>
      </c>
      <c r="G74" s="195"/>
      <c r="H74" s="195"/>
      <c r="I74" s="195">
        <f>'21 - 08 21 - 08.1 Pol'!G427</f>
        <v>0</v>
      </c>
      <c r="J74" s="192" t="str">
        <f>IF(I75=0,"",I74/I75*100)</f>
        <v/>
      </c>
    </row>
    <row r="75" spans="1:10" ht="25.5" customHeight="1" x14ac:dyDescent="0.2">
      <c r="A75" s="182"/>
      <c r="B75" s="189" t="s">
        <v>1</v>
      </c>
      <c r="C75" s="190"/>
      <c r="D75" s="191"/>
      <c r="E75" s="191"/>
      <c r="F75" s="196"/>
      <c r="G75" s="197"/>
      <c r="H75" s="197"/>
      <c r="I75" s="197">
        <f>SUM(I57:I74)</f>
        <v>0</v>
      </c>
      <c r="J75" s="193">
        <f>SUM(J57:J74)</f>
        <v>0</v>
      </c>
    </row>
    <row r="76" spans="1:10" x14ac:dyDescent="0.2">
      <c r="F76" s="135"/>
      <c r="G76" s="135"/>
      <c r="H76" s="135"/>
      <c r="I76" s="135"/>
      <c r="J76" s="136"/>
    </row>
    <row r="77" spans="1:10" x14ac:dyDescent="0.2">
      <c r="F77" s="135"/>
      <c r="G77" s="135"/>
      <c r="H77" s="135"/>
      <c r="I77" s="135"/>
      <c r="J77" s="136"/>
    </row>
    <row r="78" spans="1:10" x14ac:dyDescent="0.2">
      <c r="F78" s="135"/>
      <c r="G78" s="135"/>
      <c r="H78" s="135"/>
      <c r="I78" s="135"/>
      <c r="J78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3:E73"/>
    <mergeCell ref="C74:E74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B46:J46"/>
    <mergeCell ref="B48:J48"/>
    <mergeCell ref="B49:J49"/>
    <mergeCell ref="B51:J51"/>
    <mergeCell ref="C57:E57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2D9D1-0543-43E0-A0F1-F1BF91ACED8A}">
  <sheetPr>
    <outlinePr summaryBelow="0"/>
  </sheetPr>
  <dimension ref="A1:BH5000"/>
  <sheetViews>
    <sheetView workbookViewId="0">
      <pane ySplit="7" topLeftCell="A8" activePane="bottomLeft" state="frozen"/>
      <selection pane="bottomLeft" activeCell="C37" sqref="C37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100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101</v>
      </c>
    </row>
    <row r="3" spans="1:60" ht="24.95" customHeight="1" x14ac:dyDescent="0.2">
      <c r="A3" s="200" t="s">
        <v>9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101</v>
      </c>
      <c r="AG3" t="s">
        <v>102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103</v>
      </c>
    </row>
    <row r="5" spans="1:60" x14ac:dyDescent="0.2">
      <c r="D5" s="10"/>
    </row>
    <row r="6" spans="1:60" ht="38.25" x14ac:dyDescent="0.2">
      <c r="A6" s="210" t="s">
        <v>104</v>
      </c>
      <c r="B6" s="212" t="s">
        <v>105</v>
      </c>
      <c r="C6" s="212" t="s">
        <v>106</v>
      </c>
      <c r="D6" s="211" t="s">
        <v>107</v>
      </c>
      <c r="E6" s="210" t="s">
        <v>108</v>
      </c>
      <c r="F6" s="209" t="s">
        <v>109</v>
      </c>
      <c r="G6" s="210" t="s">
        <v>31</v>
      </c>
      <c r="H6" s="213" t="s">
        <v>32</v>
      </c>
      <c r="I6" s="213" t="s">
        <v>110</v>
      </c>
      <c r="J6" s="213" t="s">
        <v>33</v>
      </c>
      <c r="K6" s="213" t="s">
        <v>111</v>
      </c>
      <c r="L6" s="213" t="s">
        <v>112</v>
      </c>
      <c r="M6" s="213" t="s">
        <v>113</v>
      </c>
      <c r="N6" s="213" t="s">
        <v>114</v>
      </c>
      <c r="O6" s="213" t="s">
        <v>115</v>
      </c>
      <c r="P6" s="213" t="s">
        <v>116</v>
      </c>
      <c r="Q6" s="213" t="s">
        <v>117</v>
      </c>
      <c r="R6" s="213" t="s">
        <v>118</v>
      </c>
      <c r="S6" s="213" t="s">
        <v>119</v>
      </c>
      <c r="T6" s="213" t="s">
        <v>120</v>
      </c>
      <c r="U6" s="213" t="s">
        <v>121</v>
      </c>
      <c r="V6" s="213" t="s">
        <v>122</v>
      </c>
      <c r="W6" s="213" t="s">
        <v>123</v>
      </c>
      <c r="X6" s="213" t="s">
        <v>124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44" t="s">
        <v>125</v>
      </c>
      <c r="B8" s="245" t="s">
        <v>63</v>
      </c>
      <c r="C8" s="268" t="s">
        <v>64</v>
      </c>
      <c r="D8" s="246"/>
      <c r="E8" s="247"/>
      <c r="F8" s="248"/>
      <c r="G8" s="248">
        <f>SUMIF(AG9:AG32,"&lt;&gt;NOR",G9:G32)</f>
        <v>0</v>
      </c>
      <c r="H8" s="248"/>
      <c r="I8" s="248">
        <f>SUM(I9:I32)</f>
        <v>0</v>
      </c>
      <c r="J8" s="248"/>
      <c r="K8" s="248">
        <f>SUM(K9:K32)</f>
        <v>0</v>
      </c>
      <c r="L8" s="248"/>
      <c r="M8" s="248">
        <f>SUM(M9:M32)</f>
        <v>0</v>
      </c>
      <c r="N8" s="248"/>
      <c r="O8" s="248">
        <f>SUM(O9:O32)</f>
        <v>0.65</v>
      </c>
      <c r="P8" s="248"/>
      <c r="Q8" s="248">
        <f>SUM(Q9:Q32)</f>
        <v>0</v>
      </c>
      <c r="R8" s="248"/>
      <c r="S8" s="248"/>
      <c r="T8" s="249"/>
      <c r="U8" s="243"/>
      <c r="V8" s="243">
        <f>SUM(V9:V32)</f>
        <v>15.15</v>
      </c>
      <c r="W8" s="243"/>
      <c r="X8" s="243"/>
      <c r="AG8" t="s">
        <v>126</v>
      </c>
    </row>
    <row r="9" spans="1:60" outlineLevel="1" x14ac:dyDescent="0.2">
      <c r="A9" s="250">
        <v>1</v>
      </c>
      <c r="B9" s="251" t="s">
        <v>127</v>
      </c>
      <c r="C9" s="269" t="s">
        <v>128</v>
      </c>
      <c r="D9" s="252" t="s">
        <v>129</v>
      </c>
      <c r="E9" s="253">
        <v>21.421800000000001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15</v>
      </c>
      <c r="M9" s="255">
        <f>G9*(1+L9/100)</f>
        <v>0</v>
      </c>
      <c r="N9" s="255">
        <v>4.0000000000000003E-5</v>
      </c>
      <c r="O9" s="255">
        <f>ROUND(E9*N9,2)</f>
        <v>0</v>
      </c>
      <c r="P9" s="255">
        <v>0</v>
      </c>
      <c r="Q9" s="255">
        <f>ROUND(E9*P9,2)</f>
        <v>0</v>
      </c>
      <c r="R9" s="255"/>
      <c r="S9" s="255" t="s">
        <v>130</v>
      </c>
      <c r="T9" s="256" t="s">
        <v>130</v>
      </c>
      <c r="U9" s="233">
        <v>7.8E-2</v>
      </c>
      <c r="V9" s="233">
        <f>ROUND(E9*U9,2)</f>
        <v>1.67</v>
      </c>
      <c r="W9" s="233"/>
      <c r="X9" s="233" t="s">
        <v>131</v>
      </c>
      <c r="Y9" s="214"/>
      <c r="Z9" s="214"/>
      <c r="AA9" s="214"/>
      <c r="AB9" s="214"/>
      <c r="AC9" s="214"/>
      <c r="AD9" s="214"/>
      <c r="AE9" s="214"/>
      <c r="AF9" s="214"/>
      <c r="AG9" s="214" t="s">
        <v>132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31"/>
      <c r="B10" s="232"/>
      <c r="C10" s="270" t="s">
        <v>133</v>
      </c>
      <c r="D10" s="258"/>
      <c r="E10" s="258"/>
      <c r="F10" s="258"/>
      <c r="G10" s="258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134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57" t="str">
        <f>C10</f>
        <v>fólií Pe 0,05-0,2 mm, které se zřizují před úpravami povrchu, a obalení osazených dveřních zárubní před znečištěním při úpravách povrchu nástřikem plastických maltovin včetně pozdějšího odkrytí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/>
      <c r="B11" s="232"/>
      <c r="C11" s="271" t="s">
        <v>135</v>
      </c>
      <c r="D11" s="237"/>
      <c r="E11" s="238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4"/>
      <c r="Z11" s="214"/>
      <c r="AA11" s="214"/>
      <c r="AB11" s="214"/>
      <c r="AC11" s="214"/>
      <c r="AD11" s="214"/>
      <c r="AE11" s="214"/>
      <c r="AF11" s="214"/>
      <c r="AG11" s="214" t="s">
        <v>136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1"/>
      <c r="B12" s="232"/>
      <c r="C12" s="271" t="s">
        <v>137</v>
      </c>
      <c r="D12" s="237"/>
      <c r="E12" s="238">
        <v>4.2018000000000004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4"/>
      <c r="Z12" s="214"/>
      <c r="AA12" s="214"/>
      <c r="AB12" s="214"/>
      <c r="AC12" s="214"/>
      <c r="AD12" s="214"/>
      <c r="AE12" s="214"/>
      <c r="AF12" s="214"/>
      <c r="AG12" s="214" t="s">
        <v>136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1"/>
      <c r="B13" s="232"/>
      <c r="C13" s="271" t="s">
        <v>138</v>
      </c>
      <c r="D13" s="237"/>
      <c r="E13" s="238">
        <v>1.68</v>
      </c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14"/>
      <c r="Z13" s="214"/>
      <c r="AA13" s="214"/>
      <c r="AB13" s="214"/>
      <c r="AC13" s="214"/>
      <c r="AD13" s="214"/>
      <c r="AE13" s="214"/>
      <c r="AF13" s="214"/>
      <c r="AG13" s="214" t="s">
        <v>136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31"/>
      <c r="B14" s="232"/>
      <c r="C14" s="271" t="s">
        <v>139</v>
      </c>
      <c r="D14" s="237"/>
      <c r="E14" s="238">
        <v>10.08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14"/>
      <c r="Z14" s="214"/>
      <c r="AA14" s="214"/>
      <c r="AB14" s="214"/>
      <c r="AC14" s="214"/>
      <c r="AD14" s="214"/>
      <c r="AE14" s="214"/>
      <c r="AF14" s="214"/>
      <c r="AG14" s="214" t="s">
        <v>136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1"/>
      <c r="B15" s="232"/>
      <c r="C15" s="271" t="s">
        <v>140</v>
      </c>
      <c r="D15" s="237"/>
      <c r="E15" s="238">
        <v>5.46</v>
      </c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4"/>
      <c r="Z15" s="214"/>
      <c r="AA15" s="214"/>
      <c r="AB15" s="214"/>
      <c r="AC15" s="214"/>
      <c r="AD15" s="214"/>
      <c r="AE15" s="214"/>
      <c r="AF15" s="214"/>
      <c r="AG15" s="214" t="s">
        <v>136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31"/>
      <c r="B16" s="232"/>
      <c r="C16" s="272" t="s">
        <v>141</v>
      </c>
      <c r="D16" s="239"/>
      <c r="E16" s="240">
        <v>21.421800000000001</v>
      </c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4"/>
      <c r="Z16" s="214"/>
      <c r="AA16" s="214"/>
      <c r="AB16" s="214"/>
      <c r="AC16" s="214"/>
      <c r="AD16" s="214"/>
      <c r="AE16" s="214"/>
      <c r="AF16" s="214"/>
      <c r="AG16" s="214" t="s">
        <v>136</v>
      </c>
      <c r="AH16" s="214">
        <v>1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2.5" outlineLevel="1" x14ac:dyDescent="0.2">
      <c r="A17" s="250">
        <v>2</v>
      </c>
      <c r="B17" s="251" t="s">
        <v>142</v>
      </c>
      <c r="C17" s="269" t="s">
        <v>143</v>
      </c>
      <c r="D17" s="252" t="s">
        <v>144</v>
      </c>
      <c r="E17" s="253">
        <v>20</v>
      </c>
      <c r="F17" s="254"/>
      <c r="G17" s="255">
        <f>ROUND(E17*F17,2)</f>
        <v>0</v>
      </c>
      <c r="H17" s="254"/>
      <c r="I17" s="255">
        <f>ROUND(E17*H17,2)</f>
        <v>0</v>
      </c>
      <c r="J17" s="254"/>
      <c r="K17" s="255">
        <f>ROUND(E17*J17,2)</f>
        <v>0</v>
      </c>
      <c r="L17" s="255">
        <v>15</v>
      </c>
      <c r="M17" s="255">
        <f>G17*(1+L17/100)</f>
        <v>0</v>
      </c>
      <c r="N17" s="255">
        <v>2.49E-3</v>
      </c>
      <c r="O17" s="255">
        <f>ROUND(E17*N17,2)</f>
        <v>0.05</v>
      </c>
      <c r="P17" s="255">
        <v>0</v>
      </c>
      <c r="Q17" s="255">
        <f>ROUND(E17*P17,2)</f>
        <v>0</v>
      </c>
      <c r="R17" s="255"/>
      <c r="S17" s="255" t="s">
        <v>130</v>
      </c>
      <c r="T17" s="256" t="s">
        <v>130</v>
      </c>
      <c r="U17" s="233">
        <v>0.14499999999999999</v>
      </c>
      <c r="V17" s="233">
        <f>ROUND(E17*U17,2)</f>
        <v>2.9</v>
      </c>
      <c r="W17" s="233"/>
      <c r="X17" s="233" t="s">
        <v>131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145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1" x14ac:dyDescent="0.2">
      <c r="A18" s="231"/>
      <c r="B18" s="232"/>
      <c r="C18" s="270" t="s">
        <v>146</v>
      </c>
      <c r="D18" s="258"/>
      <c r="E18" s="258"/>
      <c r="F18" s="258"/>
      <c r="G18" s="258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14"/>
      <c r="Z18" s="214"/>
      <c r="AA18" s="214"/>
      <c r="AB18" s="214"/>
      <c r="AC18" s="214"/>
      <c r="AD18" s="214"/>
      <c r="AE18" s="214"/>
      <c r="AF18" s="214"/>
      <c r="AG18" s="214" t="s">
        <v>134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57" t="str">
        <f>C18</f>
        <v>V položce jsou zakalkulovány náklady na pomocné pracovní lešení o výšce podlahy do 1900 mm a pro zatížení do 1,5 kPa. Položka obsahuje penetraci podkladu a sádrovou omítku tl. 15 mm.</v>
      </c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1"/>
      <c r="B19" s="232"/>
      <c r="C19" s="271" t="s">
        <v>135</v>
      </c>
      <c r="D19" s="237"/>
      <c r="E19" s="238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14"/>
      <c r="Z19" s="214"/>
      <c r="AA19" s="214"/>
      <c r="AB19" s="214"/>
      <c r="AC19" s="214"/>
      <c r="AD19" s="214"/>
      <c r="AE19" s="214"/>
      <c r="AF19" s="214"/>
      <c r="AG19" s="214" t="s">
        <v>136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1"/>
      <c r="B20" s="232"/>
      <c r="C20" s="271" t="s">
        <v>147</v>
      </c>
      <c r="D20" s="237"/>
      <c r="E20" s="238">
        <v>5</v>
      </c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4"/>
      <c r="Z20" s="214"/>
      <c r="AA20" s="214"/>
      <c r="AB20" s="214"/>
      <c r="AC20" s="214"/>
      <c r="AD20" s="214"/>
      <c r="AE20" s="214"/>
      <c r="AF20" s="214"/>
      <c r="AG20" s="214" t="s">
        <v>136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1"/>
      <c r="B21" s="232"/>
      <c r="C21" s="271" t="s">
        <v>148</v>
      </c>
      <c r="D21" s="237"/>
      <c r="E21" s="238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4"/>
      <c r="Z21" s="214"/>
      <c r="AA21" s="214"/>
      <c r="AB21" s="214"/>
      <c r="AC21" s="214"/>
      <c r="AD21" s="214"/>
      <c r="AE21" s="214"/>
      <c r="AF21" s="214"/>
      <c r="AG21" s="214" t="s">
        <v>136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1"/>
      <c r="B22" s="232"/>
      <c r="C22" s="271" t="s">
        <v>149</v>
      </c>
      <c r="D22" s="237"/>
      <c r="E22" s="238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14"/>
      <c r="Z22" s="214"/>
      <c r="AA22" s="214"/>
      <c r="AB22" s="214"/>
      <c r="AC22" s="214"/>
      <c r="AD22" s="214"/>
      <c r="AE22" s="214"/>
      <c r="AF22" s="214"/>
      <c r="AG22" s="214" t="s">
        <v>136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1"/>
      <c r="B23" s="232"/>
      <c r="C23" s="271" t="s">
        <v>150</v>
      </c>
      <c r="D23" s="237"/>
      <c r="E23" s="238">
        <v>5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4"/>
      <c r="Z23" s="214"/>
      <c r="AA23" s="214"/>
      <c r="AB23" s="214"/>
      <c r="AC23" s="214"/>
      <c r="AD23" s="214"/>
      <c r="AE23" s="214"/>
      <c r="AF23" s="214"/>
      <c r="AG23" s="214" t="s">
        <v>136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1"/>
      <c r="B24" s="232"/>
      <c r="C24" s="271" t="s">
        <v>151</v>
      </c>
      <c r="D24" s="237"/>
      <c r="E24" s="238">
        <v>10</v>
      </c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14"/>
      <c r="Z24" s="214"/>
      <c r="AA24" s="214"/>
      <c r="AB24" s="214"/>
      <c r="AC24" s="214"/>
      <c r="AD24" s="214"/>
      <c r="AE24" s="214"/>
      <c r="AF24" s="214"/>
      <c r="AG24" s="214" t="s">
        <v>136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1"/>
      <c r="B25" s="232"/>
      <c r="C25" s="272" t="s">
        <v>141</v>
      </c>
      <c r="D25" s="239"/>
      <c r="E25" s="240">
        <v>20</v>
      </c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4"/>
      <c r="Z25" s="214"/>
      <c r="AA25" s="214"/>
      <c r="AB25" s="214"/>
      <c r="AC25" s="214"/>
      <c r="AD25" s="214"/>
      <c r="AE25" s="214"/>
      <c r="AF25" s="214"/>
      <c r="AG25" s="214" t="s">
        <v>136</v>
      </c>
      <c r="AH25" s="214">
        <v>1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33.75" outlineLevel="1" x14ac:dyDescent="0.2">
      <c r="A26" s="250">
        <v>3</v>
      </c>
      <c r="B26" s="251" t="s">
        <v>152</v>
      </c>
      <c r="C26" s="269" t="s">
        <v>153</v>
      </c>
      <c r="D26" s="252" t="s">
        <v>129</v>
      </c>
      <c r="E26" s="253">
        <v>12.6</v>
      </c>
      <c r="F26" s="254"/>
      <c r="G26" s="255">
        <f>ROUND(E26*F26,2)</f>
        <v>0</v>
      </c>
      <c r="H26" s="254"/>
      <c r="I26" s="255">
        <f>ROUND(E26*H26,2)</f>
        <v>0</v>
      </c>
      <c r="J26" s="254"/>
      <c r="K26" s="255">
        <f>ROUND(E26*J26,2)</f>
        <v>0</v>
      </c>
      <c r="L26" s="255">
        <v>15</v>
      </c>
      <c r="M26" s="255">
        <f>G26*(1+L26/100)</f>
        <v>0</v>
      </c>
      <c r="N26" s="255">
        <v>4.7660000000000001E-2</v>
      </c>
      <c r="O26" s="255">
        <f>ROUND(E26*N26,2)</f>
        <v>0.6</v>
      </c>
      <c r="P26" s="255">
        <v>0</v>
      </c>
      <c r="Q26" s="255">
        <f>ROUND(E26*P26,2)</f>
        <v>0</v>
      </c>
      <c r="R26" s="255"/>
      <c r="S26" s="255" t="s">
        <v>130</v>
      </c>
      <c r="T26" s="256" t="s">
        <v>130</v>
      </c>
      <c r="U26" s="233">
        <v>0.84</v>
      </c>
      <c r="V26" s="233">
        <f>ROUND(E26*U26,2)</f>
        <v>10.58</v>
      </c>
      <c r="W26" s="233"/>
      <c r="X26" s="233" t="s">
        <v>131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145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1"/>
      <c r="B27" s="232"/>
      <c r="C27" s="270" t="s">
        <v>154</v>
      </c>
      <c r="D27" s="258"/>
      <c r="E27" s="258"/>
      <c r="F27" s="258"/>
      <c r="G27" s="258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4"/>
      <c r="Z27" s="214"/>
      <c r="AA27" s="214"/>
      <c r="AB27" s="214"/>
      <c r="AC27" s="214"/>
      <c r="AD27" s="214"/>
      <c r="AE27" s="214"/>
      <c r="AF27" s="214"/>
      <c r="AG27" s="214" t="s">
        <v>134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1"/>
      <c r="B28" s="232"/>
      <c r="C28" s="271" t="s">
        <v>135</v>
      </c>
      <c r="D28" s="237"/>
      <c r="E28" s="238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4"/>
      <c r="Z28" s="214"/>
      <c r="AA28" s="214"/>
      <c r="AB28" s="214"/>
      <c r="AC28" s="214"/>
      <c r="AD28" s="214"/>
      <c r="AE28" s="214"/>
      <c r="AF28" s="214"/>
      <c r="AG28" s="214" t="s">
        <v>136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31"/>
      <c r="B29" s="232"/>
      <c r="C29" s="271" t="s">
        <v>155</v>
      </c>
      <c r="D29" s="237"/>
      <c r="E29" s="238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14"/>
      <c r="Z29" s="214"/>
      <c r="AA29" s="214"/>
      <c r="AB29" s="214"/>
      <c r="AC29" s="214"/>
      <c r="AD29" s="214"/>
      <c r="AE29" s="214"/>
      <c r="AF29" s="214"/>
      <c r="AG29" s="214" t="s">
        <v>136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1"/>
      <c r="B30" s="232"/>
      <c r="C30" s="271" t="s">
        <v>156</v>
      </c>
      <c r="D30" s="237"/>
      <c r="E30" s="238">
        <v>7.35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14"/>
      <c r="Z30" s="214"/>
      <c r="AA30" s="214"/>
      <c r="AB30" s="214"/>
      <c r="AC30" s="214"/>
      <c r="AD30" s="214"/>
      <c r="AE30" s="214"/>
      <c r="AF30" s="214"/>
      <c r="AG30" s="214" t="s">
        <v>136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31"/>
      <c r="B31" s="232"/>
      <c r="C31" s="271" t="s">
        <v>157</v>
      </c>
      <c r="D31" s="237"/>
      <c r="E31" s="238">
        <v>5.25</v>
      </c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14"/>
      <c r="Z31" s="214"/>
      <c r="AA31" s="214"/>
      <c r="AB31" s="214"/>
      <c r="AC31" s="214"/>
      <c r="AD31" s="214"/>
      <c r="AE31" s="214"/>
      <c r="AF31" s="214"/>
      <c r="AG31" s="214" t="s">
        <v>136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1"/>
      <c r="B32" s="232"/>
      <c r="C32" s="272" t="s">
        <v>141</v>
      </c>
      <c r="D32" s="239"/>
      <c r="E32" s="240">
        <v>12.6</v>
      </c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4"/>
      <c r="Z32" s="214"/>
      <c r="AA32" s="214"/>
      <c r="AB32" s="214"/>
      <c r="AC32" s="214"/>
      <c r="AD32" s="214"/>
      <c r="AE32" s="214"/>
      <c r="AF32" s="214"/>
      <c r="AG32" s="214" t="s">
        <v>136</v>
      </c>
      <c r="AH32" s="214">
        <v>1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x14ac:dyDescent="0.2">
      <c r="A33" s="244" t="s">
        <v>125</v>
      </c>
      <c r="B33" s="245" t="s">
        <v>65</v>
      </c>
      <c r="C33" s="268" t="s">
        <v>66</v>
      </c>
      <c r="D33" s="246"/>
      <c r="E33" s="247"/>
      <c r="F33" s="248"/>
      <c r="G33" s="248">
        <f>SUMIF(AG34:AG37,"&lt;&gt;NOR",G34:G37)</f>
        <v>0</v>
      </c>
      <c r="H33" s="248"/>
      <c r="I33" s="248">
        <f>SUM(I34:I37)</f>
        <v>0</v>
      </c>
      <c r="J33" s="248"/>
      <c r="K33" s="248">
        <f>SUM(K34:K37)</f>
        <v>0</v>
      </c>
      <c r="L33" s="248"/>
      <c r="M33" s="248">
        <f>SUM(M34:M37)</f>
        <v>0</v>
      </c>
      <c r="N33" s="248"/>
      <c r="O33" s="248">
        <f>SUM(O34:O37)</f>
        <v>0.09</v>
      </c>
      <c r="P33" s="248"/>
      <c r="Q33" s="248">
        <f>SUM(Q34:Q37)</f>
        <v>0</v>
      </c>
      <c r="R33" s="248"/>
      <c r="S33" s="248"/>
      <c r="T33" s="249"/>
      <c r="U33" s="243"/>
      <c r="V33" s="243">
        <f>SUM(V34:V37)</f>
        <v>5.58</v>
      </c>
      <c r="W33" s="243"/>
      <c r="X33" s="243"/>
      <c r="AG33" t="s">
        <v>126</v>
      </c>
    </row>
    <row r="34" spans="1:60" ht="22.5" outlineLevel="1" x14ac:dyDescent="0.2">
      <c r="A34" s="250">
        <v>4</v>
      </c>
      <c r="B34" s="251" t="s">
        <v>158</v>
      </c>
      <c r="C34" s="269" t="s">
        <v>159</v>
      </c>
      <c r="D34" s="252" t="s">
        <v>144</v>
      </c>
      <c r="E34" s="253">
        <v>3</v>
      </c>
      <c r="F34" s="254"/>
      <c r="G34" s="255">
        <f>ROUND(E34*F34,2)</f>
        <v>0</v>
      </c>
      <c r="H34" s="254"/>
      <c r="I34" s="255">
        <f>ROUND(E34*H34,2)</f>
        <v>0</v>
      </c>
      <c r="J34" s="254"/>
      <c r="K34" s="255">
        <f>ROUND(E34*J34,2)</f>
        <v>0</v>
      </c>
      <c r="L34" s="255">
        <v>15</v>
      </c>
      <c r="M34" s="255">
        <f>G34*(1+L34/100)</f>
        <v>0</v>
      </c>
      <c r="N34" s="255">
        <v>2.9569999999999999E-2</v>
      </c>
      <c r="O34" s="255">
        <f>ROUND(E34*N34,2)</f>
        <v>0.09</v>
      </c>
      <c r="P34" s="255">
        <v>0</v>
      </c>
      <c r="Q34" s="255">
        <f>ROUND(E34*P34,2)</f>
        <v>0</v>
      </c>
      <c r="R34" s="255"/>
      <c r="S34" s="255" t="s">
        <v>130</v>
      </c>
      <c r="T34" s="256" t="s">
        <v>130</v>
      </c>
      <c r="U34" s="233">
        <v>1.86</v>
      </c>
      <c r="V34" s="233">
        <f>ROUND(E34*U34,2)</f>
        <v>5.58</v>
      </c>
      <c r="W34" s="233"/>
      <c r="X34" s="233" t="s">
        <v>131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145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71" t="s">
        <v>135</v>
      </c>
      <c r="D35" s="237"/>
      <c r="E35" s="238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4"/>
      <c r="Z35" s="214"/>
      <c r="AA35" s="214"/>
      <c r="AB35" s="214"/>
      <c r="AC35" s="214"/>
      <c r="AD35" s="214"/>
      <c r="AE35" s="214"/>
      <c r="AF35" s="214"/>
      <c r="AG35" s="214" t="s">
        <v>136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31"/>
      <c r="B36" s="232"/>
      <c r="C36" s="271" t="s">
        <v>160</v>
      </c>
      <c r="D36" s="237"/>
      <c r="E36" s="238">
        <v>3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4"/>
      <c r="Z36" s="214"/>
      <c r="AA36" s="214"/>
      <c r="AB36" s="214"/>
      <c r="AC36" s="214"/>
      <c r="AD36" s="214"/>
      <c r="AE36" s="214"/>
      <c r="AF36" s="214"/>
      <c r="AG36" s="214" t="s">
        <v>136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31"/>
      <c r="B37" s="232"/>
      <c r="C37" s="272" t="s">
        <v>141</v>
      </c>
      <c r="D37" s="239"/>
      <c r="E37" s="240">
        <v>3</v>
      </c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14"/>
      <c r="Z37" s="214"/>
      <c r="AA37" s="214"/>
      <c r="AB37" s="214"/>
      <c r="AC37" s="214"/>
      <c r="AD37" s="214"/>
      <c r="AE37" s="214"/>
      <c r="AF37" s="214"/>
      <c r="AG37" s="214" t="s">
        <v>136</v>
      </c>
      <c r="AH37" s="214">
        <v>1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x14ac:dyDescent="0.2">
      <c r="A38" s="244" t="s">
        <v>125</v>
      </c>
      <c r="B38" s="245" t="s">
        <v>67</v>
      </c>
      <c r="C38" s="268" t="s">
        <v>68</v>
      </c>
      <c r="D38" s="246"/>
      <c r="E38" s="247"/>
      <c r="F38" s="248"/>
      <c r="G38" s="248">
        <f>SUMIF(AG39:AG46,"&lt;&gt;NOR",G39:G46)</f>
        <v>0</v>
      </c>
      <c r="H38" s="248"/>
      <c r="I38" s="248">
        <f>SUM(I39:I46)</f>
        <v>0</v>
      </c>
      <c r="J38" s="248"/>
      <c r="K38" s="248">
        <f>SUM(K39:K46)</f>
        <v>0</v>
      </c>
      <c r="L38" s="248"/>
      <c r="M38" s="248">
        <f>SUM(M39:M46)</f>
        <v>0</v>
      </c>
      <c r="N38" s="248"/>
      <c r="O38" s="248">
        <f>SUM(O39:O46)</f>
        <v>0</v>
      </c>
      <c r="P38" s="248"/>
      <c r="Q38" s="248">
        <f>SUM(Q39:Q46)</f>
        <v>0</v>
      </c>
      <c r="R38" s="248"/>
      <c r="S38" s="248"/>
      <c r="T38" s="249"/>
      <c r="U38" s="243"/>
      <c r="V38" s="243">
        <f>SUM(V39:V46)</f>
        <v>4.5</v>
      </c>
      <c r="W38" s="243"/>
      <c r="X38" s="243"/>
      <c r="AG38" t="s">
        <v>126</v>
      </c>
    </row>
    <row r="39" spans="1:60" outlineLevel="1" x14ac:dyDescent="0.2">
      <c r="A39" s="250">
        <v>5</v>
      </c>
      <c r="B39" s="251" t="s">
        <v>161</v>
      </c>
      <c r="C39" s="269" t="s">
        <v>162</v>
      </c>
      <c r="D39" s="252" t="s">
        <v>163</v>
      </c>
      <c r="E39" s="253">
        <v>4.5</v>
      </c>
      <c r="F39" s="254"/>
      <c r="G39" s="255">
        <f>ROUND(E39*F39,2)</f>
        <v>0</v>
      </c>
      <c r="H39" s="254"/>
      <c r="I39" s="255">
        <f>ROUND(E39*H39,2)</f>
        <v>0</v>
      </c>
      <c r="J39" s="254"/>
      <c r="K39" s="255">
        <f>ROUND(E39*J39,2)</f>
        <v>0</v>
      </c>
      <c r="L39" s="255">
        <v>15</v>
      </c>
      <c r="M39" s="255">
        <f>G39*(1+L39/100)</f>
        <v>0</v>
      </c>
      <c r="N39" s="255">
        <v>0</v>
      </c>
      <c r="O39" s="255">
        <f>ROUND(E39*N39,2)</f>
        <v>0</v>
      </c>
      <c r="P39" s="255">
        <v>0</v>
      </c>
      <c r="Q39" s="255">
        <f>ROUND(E39*P39,2)</f>
        <v>0</v>
      </c>
      <c r="R39" s="255"/>
      <c r="S39" s="255" t="s">
        <v>130</v>
      </c>
      <c r="T39" s="256" t="s">
        <v>130</v>
      </c>
      <c r="U39" s="233">
        <v>1</v>
      </c>
      <c r="V39" s="233">
        <f>ROUND(E39*U39,2)</f>
        <v>4.5</v>
      </c>
      <c r="W39" s="233"/>
      <c r="X39" s="233" t="s">
        <v>131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145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1"/>
      <c r="B40" s="232"/>
      <c r="C40" s="270" t="s">
        <v>164</v>
      </c>
      <c r="D40" s="258"/>
      <c r="E40" s="258"/>
      <c r="F40" s="258"/>
      <c r="G40" s="258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14"/>
      <c r="Z40" s="214"/>
      <c r="AA40" s="214"/>
      <c r="AB40" s="214"/>
      <c r="AC40" s="214"/>
      <c r="AD40" s="214"/>
      <c r="AE40" s="214"/>
      <c r="AF40" s="214"/>
      <c r="AG40" s="214" t="s">
        <v>134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1"/>
      <c r="B41" s="232"/>
      <c r="C41" s="273" t="s">
        <v>165</v>
      </c>
      <c r="D41" s="259"/>
      <c r="E41" s="259"/>
      <c r="F41" s="259"/>
      <c r="G41" s="259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4"/>
      <c r="Z41" s="214"/>
      <c r="AA41" s="214"/>
      <c r="AB41" s="214"/>
      <c r="AC41" s="214"/>
      <c r="AD41" s="214"/>
      <c r="AE41" s="214"/>
      <c r="AF41" s="214"/>
      <c r="AG41" s="214" t="s">
        <v>134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1"/>
      <c r="B42" s="232"/>
      <c r="C42" s="271" t="s">
        <v>135</v>
      </c>
      <c r="D42" s="237"/>
      <c r="E42" s="238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4"/>
      <c r="Z42" s="214"/>
      <c r="AA42" s="214"/>
      <c r="AB42" s="214"/>
      <c r="AC42" s="214"/>
      <c r="AD42" s="214"/>
      <c r="AE42" s="214"/>
      <c r="AF42" s="214"/>
      <c r="AG42" s="214" t="s">
        <v>136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31"/>
      <c r="B43" s="232"/>
      <c r="C43" s="271" t="s">
        <v>166</v>
      </c>
      <c r="D43" s="237"/>
      <c r="E43" s="238">
        <v>2</v>
      </c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14"/>
      <c r="Z43" s="214"/>
      <c r="AA43" s="214"/>
      <c r="AB43" s="214"/>
      <c r="AC43" s="214"/>
      <c r="AD43" s="214"/>
      <c r="AE43" s="214"/>
      <c r="AF43" s="214"/>
      <c r="AG43" s="214" t="s">
        <v>136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1"/>
      <c r="B44" s="232"/>
      <c r="C44" s="271" t="s">
        <v>167</v>
      </c>
      <c r="D44" s="237"/>
      <c r="E44" s="238">
        <v>2</v>
      </c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14"/>
      <c r="Z44" s="214"/>
      <c r="AA44" s="214"/>
      <c r="AB44" s="214"/>
      <c r="AC44" s="214"/>
      <c r="AD44" s="214"/>
      <c r="AE44" s="214"/>
      <c r="AF44" s="214"/>
      <c r="AG44" s="214" t="s">
        <v>136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1"/>
      <c r="B45" s="232"/>
      <c r="C45" s="271" t="s">
        <v>168</v>
      </c>
      <c r="D45" s="237"/>
      <c r="E45" s="238">
        <v>0.5</v>
      </c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14"/>
      <c r="Z45" s="214"/>
      <c r="AA45" s="214"/>
      <c r="AB45" s="214"/>
      <c r="AC45" s="214"/>
      <c r="AD45" s="214"/>
      <c r="AE45" s="214"/>
      <c r="AF45" s="214"/>
      <c r="AG45" s="214" t="s">
        <v>136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1"/>
      <c r="B46" s="232"/>
      <c r="C46" s="272" t="s">
        <v>141</v>
      </c>
      <c r="D46" s="239"/>
      <c r="E46" s="240">
        <v>4.5</v>
      </c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4"/>
      <c r="Z46" s="214"/>
      <c r="AA46" s="214"/>
      <c r="AB46" s="214"/>
      <c r="AC46" s="214"/>
      <c r="AD46" s="214"/>
      <c r="AE46" s="214"/>
      <c r="AF46" s="214"/>
      <c r="AG46" s="214" t="s">
        <v>136</v>
      </c>
      <c r="AH46" s="214">
        <v>1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25.5" x14ac:dyDescent="0.2">
      <c r="A47" s="244" t="s">
        <v>125</v>
      </c>
      <c r="B47" s="245" t="s">
        <v>69</v>
      </c>
      <c r="C47" s="268" t="s">
        <v>70</v>
      </c>
      <c r="D47" s="246"/>
      <c r="E47" s="247"/>
      <c r="F47" s="248"/>
      <c r="G47" s="248">
        <f>SUMIF(AG48:AG71,"&lt;&gt;NOR",G48:G71)</f>
        <v>0</v>
      </c>
      <c r="H47" s="248"/>
      <c r="I47" s="248">
        <f>SUM(I48:I71)</f>
        <v>0</v>
      </c>
      <c r="J47" s="248"/>
      <c r="K47" s="248">
        <f>SUM(K48:K71)</f>
        <v>0</v>
      </c>
      <c r="L47" s="248"/>
      <c r="M47" s="248">
        <f>SUM(M48:M71)</f>
        <v>0</v>
      </c>
      <c r="N47" s="248"/>
      <c r="O47" s="248">
        <f>SUM(O48:O71)</f>
        <v>0</v>
      </c>
      <c r="P47" s="248"/>
      <c r="Q47" s="248">
        <f>SUM(Q48:Q71)</f>
        <v>0</v>
      </c>
      <c r="R47" s="248"/>
      <c r="S47" s="248"/>
      <c r="T47" s="249"/>
      <c r="U47" s="243"/>
      <c r="V47" s="243">
        <f>SUM(V48:V71)</f>
        <v>15.08</v>
      </c>
      <c r="W47" s="243"/>
      <c r="X47" s="243"/>
      <c r="AG47" t="s">
        <v>126</v>
      </c>
    </row>
    <row r="48" spans="1:60" outlineLevel="1" x14ac:dyDescent="0.2">
      <c r="A48" s="250">
        <v>6</v>
      </c>
      <c r="B48" s="251" t="s">
        <v>169</v>
      </c>
      <c r="C48" s="269" t="s">
        <v>170</v>
      </c>
      <c r="D48" s="252" t="s">
        <v>129</v>
      </c>
      <c r="E48" s="253">
        <v>38.1</v>
      </c>
      <c r="F48" s="254"/>
      <c r="G48" s="255">
        <f>ROUND(E48*F48,2)</f>
        <v>0</v>
      </c>
      <c r="H48" s="254"/>
      <c r="I48" s="255">
        <f>ROUND(E48*H48,2)</f>
        <v>0</v>
      </c>
      <c r="J48" s="254"/>
      <c r="K48" s="255">
        <f>ROUND(E48*J48,2)</f>
        <v>0</v>
      </c>
      <c r="L48" s="255">
        <v>15</v>
      </c>
      <c r="M48" s="255">
        <f>G48*(1+L48/100)</f>
        <v>0</v>
      </c>
      <c r="N48" s="255">
        <v>4.0000000000000003E-5</v>
      </c>
      <c r="O48" s="255">
        <f>ROUND(E48*N48,2)</f>
        <v>0</v>
      </c>
      <c r="P48" s="255">
        <v>0</v>
      </c>
      <c r="Q48" s="255">
        <f>ROUND(E48*P48,2)</f>
        <v>0</v>
      </c>
      <c r="R48" s="255"/>
      <c r="S48" s="255" t="s">
        <v>130</v>
      </c>
      <c r="T48" s="256" t="s">
        <v>130</v>
      </c>
      <c r="U48" s="233">
        <v>0.308</v>
      </c>
      <c r="V48" s="233">
        <f>ROUND(E48*U48,2)</f>
        <v>11.73</v>
      </c>
      <c r="W48" s="233"/>
      <c r="X48" s="233" t="s">
        <v>131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132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33.75" outlineLevel="1" x14ac:dyDescent="0.2">
      <c r="A49" s="231"/>
      <c r="B49" s="232"/>
      <c r="C49" s="270" t="s">
        <v>171</v>
      </c>
      <c r="D49" s="258"/>
      <c r="E49" s="258"/>
      <c r="F49" s="258"/>
      <c r="G49" s="258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4"/>
      <c r="Z49" s="214"/>
      <c r="AA49" s="214"/>
      <c r="AB49" s="214"/>
      <c r="AC49" s="214"/>
      <c r="AD49" s="214"/>
      <c r="AE49" s="214"/>
      <c r="AF49" s="214"/>
      <c r="AG49" s="214" t="s">
        <v>134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57" t="str">
        <f>C49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1"/>
      <c r="B50" s="232"/>
      <c r="C50" s="271" t="s">
        <v>135</v>
      </c>
      <c r="D50" s="237"/>
      <c r="E50" s="238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14"/>
      <c r="Z50" s="214"/>
      <c r="AA50" s="214"/>
      <c r="AB50" s="214"/>
      <c r="AC50" s="214"/>
      <c r="AD50" s="214"/>
      <c r="AE50" s="214"/>
      <c r="AF50" s="214"/>
      <c r="AG50" s="214" t="s">
        <v>136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31"/>
      <c r="B51" s="232"/>
      <c r="C51" s="271" t="s">
        <v>172</v>
      </c>
      <c r="D51" s="237"/>
      <c r="E51" s="238">
        <v>6.8</v>
      </c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14"/>
      <c r="Z51" s="214"/>
      <c r="AA51" s="214"/>
      <c r="AB51" s="214"/>
      <c r="AC51" s="214"/>
      <c r="AD51" s="214"/>
      <c r="AE51" s="214"/>
      <c r="AF51" s="214"/>
      <c r="AG51" s="214" t="s">
        <v>136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1"/>
      <c r="B52" s="232"/>
      <c r="C52" s="271" t="s">
        <v>173</v>
      </c>
      <c r="D52" s="237"/>
      <c r="E52" s="238">
        <v>1.3</v>
      </c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14"/>
      <c r="Z52" s="214"/>
      <c r="AA52" s="214"/>
      <c r="AB52" s="214"/>
      <c r="AC52" s="214"/>
      <c r="AD52" s="214"/>
      <c r="AE52" s="214"/>
      <c r="AF52" s="214"/>
      <c r="AG52" s="214" t="s">
        <v>136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1"/>
      <c r="B53" s="232"/>
      <c r="C53" s="271" t="s">
        <v>174</v>
      </c>
      <c r="D53" s="237"/>
      <c r="E53" s="238">
        <v>2.8</v>
      </c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14"/>
      <c r="Z53" s="214"/>
      <c r="AA53" s="214"/>
      <c r="AB53" s="214"/>
      <c r="AC53" s="214"/>
      <c r="AD53" s="214"/>
      <c r="AE53" s="214"/>
      <c r="AF53" s="214"/>
      <c r="AG53" s="214" t="s">
        <v>136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1"/>
      <c r="B54" s="232"/>
      <c r="C54" s="271" t="s">
        <v>175</v>
      </c>
      <c r="D54" s="237"/>
      <c r="E54" s="238">
        <v>17.100000000000001</v>
      </c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4"/>
      <c r="Z54" s="214"/>
      <c r="AA54" s="214"/>
      <c r="AB54" s="214"/>
      <c r="AC54" s="214"/>
      <c r="AD54" s="214"/>
      <c r="AE54" s="214"/>
      <c r="AF54" s="214"/>
      <c r="AG54" s="214" t="s">
        <v>136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1"/>
      <c r="B55" s="232"/>
      <c r="C55" s="271" t="s">
        <v>176</v>
      </c>
      <c r="D55" s="237"/>
      <c r="E55" s="238">
        <v>10.1</v>
      </c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14"/>
      <c r="Z55" s="214"/>
      <c r="AA55" s="214"/>
      <c r="AB55" s="214"/>
      <c r="AC55" s="214"/>
      <c r="AD55" s="214"/>
      <c r="AE55" s="214"/>
      <c r="AF55" s="214"/>
      <c r="AG55" s="214" t="s">
        <v>136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1"/>
      <c r="B56" s="232"/>
      <c r="C56" s="272" t="s">
        <v>141</v>
      </c>
      <c r="D56" s="239"/>
      <c r="E56" s="240">
        <v>38.1</v>
      </c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4"/>
      <c r="Z56" s="214"/>
      <c r="AA56" s="214"/>
      <c r="AB56" s="214"/>
      <c r="AC56" s="214"/>
      <c r="AD56" s="214"/>
      <c r="AE56" s="214"/>
      <c r="AF56" s="214"/>
      <c r="AG56" s="214" t="s">
        <v>136</v>
      </c>
      <c r="AH56" s="214">
        <v>1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50">
        <v>7</v>
      </c>
      <c r="B57" s="251" t="s">
        <v>177</v>
      </c>
      <c r="C57" s="269" t="s">
        <v>178</v>
      </c>
      <c r="D57" s="252" t="s">
        <v>129</v>
      </c>
      <c r="E57" s="253">
        <v>38.1</v>
      </c>
      <c r="F57" s="254"/>
      <c r="G57" s="255">
        <f>ROUND(E57*F57,2)</f>
        <v>0</v>
      </c>
      <c r="H57" s="254"/>
      <c r="I57" s="255">
        <f>ROUND(E57*H57,2)</f>
        <v>0</v>
      </c>
      <c r="J57" s="254"/>
      <c r="K57" s="255">
        <f>ROUND(E57*J57,2)</f>
        <v>0</v>
      </c>
      <c r="L57" s="255">
        <v>15</v>
      </c>
      <c r="M57" s="255">
        <f>G57*(1+L57/100)</f>
        <v>0</v>
      </c>
      <c r="N57" s="255">
        <v>0</v>
      </c>
      <c r="O57" s="255">
        <f>ROUND(E57*N57,2)</f>
        <v>0</v>
      </c>
      <c r="P57" s="255">
        <v>0</v>
      </c>
      <c r="Q57" s="255">
        <f>ROUND(E57*P57,2)</f>
        <v>0</v>
      </c>
      <c r="R57" s="255"/>
      <c r="S57" s="255" t="s">
        <v>130</v>
      </c>
      <c r="T57" s="256" t="s">
        <v>130</v>
      </c>
      <c r="U57" s="233">
        <v>1.4999999999999999E-2</v>
      </c>
      <c r="V57" s="233">
        <f>ROUND(E57*U57,2)</f>
        <v>0.56999999999999995</v>
      </c>
      <c r="W57" s="233"/>
      <c r="X57" s="233" t="s">
        <v>131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145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31"/>
      <c r="B58" s="232"/>
      <c r="C58" s="271" t="s">
        <v>135</v>
      </c>
      <c r="D58" s="237"/>
      <c r="E58" s="238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14"/>
      <c r="Z58" s="214"/>
      <c r="AA58" s="214"/>
      <c r="AB58" s="214"/>
      <c r="AC58" s="214"/>
      <c r="AD58" s="214"/>
      <c r="AE58" s="214"/>
      <c r="AF58" s="214"/>
      <c r="AG58" s="214" t="s">
        <v>136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31"/>
      <c r="B59" s="232"/>
      <c r="C59" s="271" t="s">
        <v>172</v>
      </c>
      <c r="D59" s="237"/>
      <c r="E59" s="238">
        <v>6.8</v>
      </c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14"/>
      <c r="Z59" s="214"/>
      <c r="AA59" s="214"/>
      <c r="AB59" s="214"/>
      <c r="AC59" s="214"/>
      <c r="AD59" s="214"/>
      <c r="AE59" s="214"/>
      <c r="AF59" s="214"/>
      <c r="AG59" s="214" t="s">
        <v>136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1"/>
      <c r="B60" s="232"/>
      <c r="C60" s="271" t="s">
        <v>173</v>
      </c>
      <c r="D60" s="237"/>
      <c r="E60" s="238">
        <v>1.3</v>
      </c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14"/>
      <c r="Z60" s="214"/>
      <c r="AA60" s="214"/>
      <c r="AB60" s="214"/>
      <c r="AC60" s="214"/>
      <c r="AD60" s="214"/>
      <c r="AE60" s="214"/>
      <c r="AF60" s="214"/>
      <c r="AG60" s="214" t="s">
        <v>136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31"/>
      <c r="B61" s="232"/>
      <c r="C61" s="271" t="s">
        <v>174</v>
      </c>
      <c r="D61" s="237"/>
      <c r="E61" s="238">
        <v>2.8</v>
      </c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14"/>
      <c r="Z61" s="214"/>
      <c r="AA61" s="214"/>
      <c r="AB61" s="214"/>
      <c r="AC61" s="214"/>
      <c r="AD61" s="214"/>
      <c r="AE61" s="214"/>
      <c r="AF61" s="214"/>
      <c r="AG61" s="214" t="s">
        <v>136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1"/>
      <c r="B62" s="232"/>
      <c r="C62" s="271" t="s">
        <v>175</v>
      </c>
      <c r="D62" s="237"/>
      <c r="E62" s="238">
        <v>17.100000000000001</v>
      </c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14"/>
      <c r="Z62" s="214"/>
      <c r="AA62" s="214"/>
      <c r="AB62" s="214"/>
      <c r="AC62" s="214"/>
      <c r="AD62" s="214"/>
      <c r="AE62" s="214"/>
      <c r="AF62" s="214"/>
      <c r="AG62" s="214" t="s">
        <v>136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31"/>
      <c r="B63" s="232"/>
      <c r="C63" s="271" t="s">
        <v>176</v>
      </c>
      <c r="D63" s="237"/>
      <c r="E63" s="238">
        <v>10.1</v>
      </c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14"/>
      <c r="Z63" s="214"/>
      <c r="AA63" s="214"/>
      <c r="AB63" s="214"/>
      <c r="AC63" s="214"/>
      <c r="AD63" s="214"/>
      <c r="AE63" s="214"/>
      <c r="AF63" s="214"/>
      <c r="AG63" s="214" t="s">
        <v>136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1"/>
      <c r="B64" s="232"/>
      <c r="C64" s="272" t="s">
        <v>141</v>
      </c>
      <c r="D64" s="239"/>
      <c r="E64" s="240">
        <v>38.1</v>
      </c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14"/>
      <c r="Z64" s="214"/>
      <c r="AA64" s="214"/>
      <c r="AB64" s="214"/>
      <c r="AC64" s="214"/>
      <c r="AD64" s="214"/>
      <c r="AE64" s="214"/>
      <c r="AF64" s="214"/>
      <c r="AG64" s="214" t="s">
        <v>136</v>
      </c>
      <c r="AH64" s="214">
        <v>1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50">
        <v>8</v>
      </c>
      <c r="B65" s="251" t="s">
        <v>179</v>
      </c>
      <c r="C65" s="269" t="s">
        <v>180</v>
      </c>
      <c r="D65" s="252" t="s">
        <v>129</v>
      </c>
      <c r="E65" s="253">
        <v>21.421800000000001</v>
      </c>
      <c r="F65" s="254"/>
      <c r="G65" s="255">
        <f>ROUND(E65*F65,2)</f>
        <v>0</v>
      </c>
      <c r="H65" s="254"/>
      <c r="I65" s="255">
        <f>ROUND(E65*H65,2)</f>
        <v>0</v>
      </c>
      <c r="J65" s="254"/>
      <c r="K65" s="255">
        <f>ROUND(E65*J65,2)</f>
        <v>0</v>
      </c>
      <c r="L65" s="255">
        <v>15</v>
      </c>
      <c r="M65" s="255">
        <f>G65*(1+L65/100)</f>
        <v>0</v>
      </c>
      <c r="N65" s="255">
        <v>1.0000000000000001E-5</v>
      </c>
      <c r="O65" s="255">
        <f>ROUND(E65*N65,2)</f>
        <v>0</v>
      </c>
      <c r="P65" s="255">
        <v>0</v>
      </c>
      <c r="Q65" s="255">
        <f>ROUND(E65*P65,2)</f>
        <v>0</v>
      </c>
      <c r="R65" s="255"/>
      <c r="S65" s="255" t="s">
        <v>130</v>
      </c>
      <c r="T65" s="256" t="s">
        <v>130</v>
      </c>
      <c r="U65" s="233">
        <v>0.13</v>
      </c>
      <c r="V65" s="233">
        <f>ROUND(E65*U65,2)</f>
        <v>2.78</v>
      </c>
      <c r="W65" s="233"/>
      <c r="X65" s="233" t="s">
        <v>131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145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1"/>
      <c r="B66" s="232"/>
      <c r="C66" s="271" t="s">
        <v>135</v>
      </c>
      <c r="D66" s="237"/>
      <c r="E66" s="238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14"/>
      <c r="Z66" s="214"/>
      <c r="AA66" s="214"/>
      <c r="AB66" s="214"/>
      <c r="AC66" s="214"/>
      <c r="AD66" s="214"/>
      <c r="AE66" s="214"/>
      <c r="AF66" s="214"/>
      <c r="AG66" s="214" t="s">
        <v>136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1"/>
      <c r="B67" s="232"/>
      <c r="C67" s="271" t="s">
        <v>137</v>
      </c>
      <c r="D67" s="237"/>
      <c r="E67" s="238">
        <v>4.2018000000000004</v>
      </c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14"/>
      <c r="Z67" s="214"/>
      <c r="AA67" s="214"/>
      <c r="AB67" s="214"/>
      <c r="AC67" s="214"/>
      <c r="AD67" s="214"/>
      <c r="AE67" s="214"/>
      <c r="AF67" s="214"/>
      <c r="AG67" s="214" t="s">
        <v>136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31"/>
      <c r="B68" s="232"/>
      <c r="C68" s="271" t="s">
        <v>138</v>
      </c>
      <c r="D68" s="237"/>
      <c r="E68" s="238">
        <v>1.68</v>
      </c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14"/>
      <c r="Z68" s="214"/>
      <c r="AA68" s="214"/>
      <c r="AB68" s="214"/>
      <c r="AC68" s="214"/>
      <c r="AD68" s="214"/>
      <c r="AE68" s="214"/>
      <c r="AF68" s="214"/>
      <c r="AG68" s="214" t="s">
        <v>136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31"/>
      <c r="B69" s="232"/>
      <c r="C69" s="271" t="s">
        <v>139</v>
      </c>
      <c r="D69" s="237"/>
      <c r="E69" s="238">
        <v>10.08</v>
      </c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14"/>
      <c r="Z69" s="214"/>
      <c r="AA69" s="214"/>
      <c r="AB69" s="214"/>
      <c r="AC69" s="214"/>
      <c r="AD69" s="214"/>
      <c r="AE69" s="214"/>
      <c r="AF69" s="214"/>
      <c r="AG69" s="214" t="s">
        <v>136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1"/>
      <c r="B70" s="232"/>
      <c r="C70" s="271" t="s">
        <v>140</v>
      </c>
      <c r="D70" s="237"/>
      <c r="E70" s="238">
        <v>5.46</v>
      </c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4"/>
      <c r="Z70" s="214"/>
      <c r="AA70" s="214"/>
      <c r="AB70" s="214"/>
      <c r="AC70" s="214"/>
      <c r="AD70" s="214"/>
      <c r="AE70" s="214"/>
      <c r="AF70" s="214"/>
      <c r="AG70" s="214" t="s">
        <v>136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1"/>
      <c r="B71" s="232"/>
      <c r="C71" s="272" t="s">
        <v>141</v>
      </c>
      <c r="D71" s="239"/>
      <c r="E71" s="240">
        <v>21.421800000000001</v>
      </c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14"/>
      <c r="Z71" s="214"/>
      <c r="AA71" s="214"/>
      <c r="AB71" s="214"/>
      <c r="AC71" s="214"/>
      <c r="AD71" s="214"/>
      <c r="AE71" s="214"/>
      <c r="AF71" s="214"/>
      <c r="AG71" s="214" t="s">
        <v>136</v>
      </c>
      <c r="AH71" s="214">
        <v>1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x14ac:dyDescent="0.2">
      <c r="A72" s="244" t="s">
        <v>125</v>
      </c>
      <c r="B72" s="245" t="s">
        <v>71</v>
      </c>
      <c r="C72" s="268" t="s">
        <v>72</v>
      </c>
      <c r="D72" s="246"/>
      <c r="E72" s="247"/>
      <c r="F72" s="248"/>
      <c r="G72" s="248">
        <f>SUMIF(AG73:AG89,"&lt;&gt;NOR",G73:G89)</f>
        <v>0</v>
      </c>
      <c r="H72" s="248"/>
      <c r="I72" s="248">
        <f>SUM(I73:I89)</f>
        <v>0</v>
      </c>
      <c r="J72" s="248"/>
      <c r="K72" s="248">
        <f>SUM(K73:K89)</f>
        <v>0</v>
      </c>
      <c r="L72" s="248"/>
      <c r="M72" s="248">
        <f>SUM(M73:M89)</f>
        <v>0</v>
      </c>
      <c r="N72" s="248"/>
      <c r="O72" s="248">
        <f>SUM(O73:O89)</f>
        <v>0.01</v>
      </c>
      <c r="P72" s="248"/>
      <c r="Q72" s="248">
        <f>SUM(Q73:Q89)</f>
        <v>0.95</v>
      </c>
      <c r="R72" s="248"/>
      <c r="S72" s="248"/>
      <c r="T72" s="249"/>
      <c r="U72" s="243"/>
      <c r="V72" s="243">
        <f>SUM(V73:V89)</f>
        <v>9.1300000000000008</v>
      </c>
      <c r="W72" s="243"/>
      <c r="X72" s="243"/>
      <c r="AG72" t="s">
        <v>126</v>
      </c>
    </row>
    <row r="73" spans="1:60" ht="22.5" outlineLevel="1" x14ac:dyDescent="0.2">
      <c r="A73" s="250">
        <v>9</v>
      </c>
      <c r="B73" s="251" t="s">
        <v>181</v>
      </c>
      <c r="C73" s="269" t="s">
        <v>182</v>
      </c>
      <c r="D73" s="252" t="s">
        <v>129</v>
      </c>
      <c r="E73" s="253">
        <v>6.8</v>
      </c>
      <c r="F73" s="254"/>
      <c r="G73" s="255">
        <f>ROUND(E73*F73,2)</f>
        <v>0</v>
      </c>
      <c r="H73" s="254"/>
      <c r="I73" s="255">
        <f>ROUND(E73*H73,2)</f>
        <v>0</v>
      </c>
      <c r="J73" s="254"/>
      <c r="K73" s="255">
        <f>ROUND(E73*J73,2)</f>
        <v>0</v>
      </c>
      <c r="L73" s="255">
        <v>15</v>
      </c>
      <c r="M73" s="255">
        <f>G73*(1+L73/100)</f>
        <v>0</v>
      </c>
      <c r="N73" s="255">
        <v>0</v>
      </c>
      <c r="O73" s="255">
        <f>ROUND(E73*N73,2)</f>
        <v>0</v>
      </c>
      <c r="P73" s="255">
        <v>1.26E-2</v>
      </c>
      <c r="Q73" s="255">
        <f>ROUND(E73*P73,2)</f>
        <v>0.09</v>
      </c>
      <c r="R73" s="255"/>
      <c r="S73" s="255" t="s">
        <v>183</v>
      </c>
      <c r="T73" s="256" t="s">
        <v>130</v>
      </c>
      <c r="U73" s="233">
        <v>0.33</v>
      </c>
      <c r="V73" s="233">
        <f>ROUND(E73*U73,2)</f>
        <v>2.2400000000000002</v>
      </c>
      <c r="W73" s="233"/>
      <c r="X73" s="233" t="s">
        <v>131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145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31"/>
      <c r="B74" s="232"/>
      <c r="C74" s="271" t="s">
        <v>135</v>
      </c>
      <c r="D74" s="237"/>
      <c r="E74" s="238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14"/>
      <c r="Z74" s="214"/>
      <c r="AA74" s="214"/>
      <c r="AB74" s="214"/>
      <c r="AC74" s="214"/>
      <c r="AD74" s="214"/>
      <c r="AE74" s="214"/>
      <c r="AF74" s="214"/>
      <c r="AG74" s="214" t="s">
        <v>136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1"/>
      <c r="B75" s="232"/>
      <c r="C75" s="271" t="s">
        <v>172</v>
      </c>
      <c r="D75" s="237"/>
      <c r="E75" s="238">
        <v>6.8</v>
      </c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14"/>
      <c r="Z75" s="214"/>
      <c r="AA75" s="214"/>
      <c r="AB75" s="214"/>
      <c r="AC75" s="214"/>
      <c r="AD75" s="214"/>
      <c r="AE75" s="214"/>
      <c r="AF75" s="214"/>
      <c r="AG75" s="214" t="s">
        <v>136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1"/>
      <c r="B76" s="232"/>
      <c r="C76" s="272" t="s">
        <v>141</v>
      </c>
      <c r="D76" s="239"/>
      <c r="E76" s="240">
        <v>6.8</v>
      </c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14"/>
      <c r="Z76" s="214"/>
      <c r="AA76" s="214"/>
      <c r="AB76" s="214"/>
      <c r="AC76" s="214"/>
      <c r="AD76" s="214"/>
      <c r="AE76" s="214"/>
      <c r="AF76" s="214"/>
      <c r="AG76" s="214" t="s">
        <v>136</v>
      </c>
      <c r="AH76" s="214">
        <v>1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50">
        <v>10</v>
      </c>
      <c r="B77" s="251" t="s">
        <v>184</v>
      </c>
      <c r="C77" s="269" t="s">
        <v>185</v>
      </c>
      <c r="D77" s="252" t="s">
        <v>129</v>
      </c>
      <c r="E77" s="253">
        <v>7.32</v>
      </c>
      <c r="F77" s="254"/>
      <c r="G77" s="255">
        <f>ROUND(E77*F77,2)</f>
        <v>0</v>
      </c>
      <c r="H77" s="254"/>
      <c r="I77" s="255">
        <f>ROUND(E77*H77,2)</f>
        <v>0</v>
      </c>
      <c r="J77" s="254"/>
      <c r="K77" s="255">
        <f>ROUND(E77*J77,2)</f>
        <v>0</v>
      </c>
      <c r="L77" s="255">
        <v>15</v>
      </c>
      <c r="M77" s="255">
        <f>G77*(1+L77/100)</f>
        <v>0</v>
      </c>
      <c r="N77" s="255">
        <v>0</v>
      </c>
      <c r="O77" s="255">
        <f>ROUND(E77*N77,2)</f>
        <v>0</v>
      </c>
      <c r="P77" s="255">
        <v>6.8000000000000005E-2</v>
      </c>
      <c r="Q77" s="255">
        <f>ROUND(E77*P77,2)</f>
        <v>0.5</v>
      </c>
      <c r="R77" s="255"/>
      <c r="S77" s="255" t="s">
        <v>130</v>
      </c>
      <c r="T77" s="256" t="s">
        <v>130</v>
      </c>
      <c r="U77" s="233">
        <v>0.3</v>
      </c>
      <c r="V77" s="233">
        <f>ROUND(E77*U77,2)</f>
        <v>2.2000000000000002</v>
      </c>
      <c r="W77" s="233"/>
      <c r="X77" s="233" t="s">
        <v>131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145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31"/>
      <c r="B78" s="232"/>
      <c r="C78" s="271" t="s">
        <v>135</v>
      </c>
      <c r="D78" s="237"/>
      <c r="E78" s="238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14"/>
      <c r="Z78" s="214"/>
      <c r="AA78" s="214"/>
      <c r="AB78" s="214"/>
      <c r="AC78" s="214"/>
      <c r="AD78" s="214"/>
      <c r="AE78" s="214"/>
      <c r="AF78" s="214"/>
      <c r="AG78" s="214" t="s">
        <v>136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1"/>
      <c r="B79" s="232"/>
      <c r="C79" s="271" t="s">
        <v>186</v>
      </c>
      <c r="D79" s="237"/>
      <c r="E79" s="238">
        <v>7.32</v>
      </c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4"/>
      <c r="Z79" s="214"/>
      <c r="AA79" s="214"/>
      <c r="AB79" s="214"/>
      <c r="AC79" s="214"/>
      <c r="AD79" s="214"/>
      <c r="AE79" s="214"/>
      <c r="AF79" s="214"/>
      <c r="AG79" s="214" t="s">
        <v>136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1"/>
      <c r="B80" s="232"/>
      <c r="C80" s="272" t="s">
        <v>141</v>
      </c>
      <c r="D80" s="239"/>
      <c r="E80" s="240">
        <v>7.32</v>
      </c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14"/>
      <c r="Z80" s="214"/>
      <c r="AA80" s="214"/>
      <c r="AB80" s="214"/>
      <c r="AC80" s="214"/>
      <c r="AD80" s="214"/>
      <c r="AE80" s="214"/>
      <c r="AF80" s="214"/>
      <c r="AG80" s="214" t="s">
        <v>136</v>
      </c>
      <c r="AH80" s="214">
        <v>1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50">
        <v>11</v>
      </c>
      <c r="B81" s="251" t="s">
        <v>187</v>
      </c>
      <c r="C81" s="269" t="s">
        <v>188</v>
      </c>
      <c r="D81" s="252" t="s">
        <v>144</v>
      </c>
      <c r="E81" s="253">
        <v>5</v>
      </c>
      <c r="F81" s="254"/>
      <c r="G81" s="255">
        <f>ROUND(E81*F81,2)</f>
        <v>0</v>
      </c>
      <c r="H81" s="254"/>
      <c r="I81" s="255">
        <f>ROUND(E81*H81,2)</f>
        <v>0</v>
      </c>
      <c r="J81" s="254"/>
      <c r="K81" s="255">
        <f>ROUND(E81*J81,2)</f>
        <v>0</v>
      </c>
      <c r="L81" s="255">
        <v>15</v>
      </c>
      <c r="M81" s="255">
        <f>G81*(1+L81/100)</f>
        <v>0</v>
      </c>
      <c r="N81" s="255">
        <v>0</v>
      </c>
      <c r="O81" s="255">
        <f>ROUND(E81*N81,2)</f>
        <v>0</v>
      </c>
      <c r="P81" s="255">
        <v>0</v>
      </c>
      <c r="Q81" s="255">
        <f>ROUND(E81*P81,2)</f>
        <v>0</v>
      </c>
      <c r="R81" s="255"/>
      <c r="S81" s="255" t="s">
        <v>130</v>
      </c>
      <c r="T81" s="256" t="s">
        <v>130</v>
      </c>
      <c r="U81" s="233">
        <v>0.05</v>
      </c>
      <c r="V81" s="233">
        <f>ROUND(E81*U81,2)</f>
        <v>0.25</v>
      </c>
      <c r="W81" s="233"/>
      <c r="X81" s="233" t="s">
        <v>131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145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1"/>
      <c r="B82" s="232"/>
      <c r="C82" s="271" t="s">
        <v>135</v>
      </c>
      <c r="D82" s="237"/>
      <c r="E82" s="238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14"/>
      <c r="Z82" s="214"/>
      <c r="AA82" s="214"/>
      <c r="AB82" s="214"/>
      <c r="AC82" s="214"/>
      <c r="AD82" s="214"/>
      <c r="AE82" s="214"/>
      <c r="AF82" s="214"/>
      <c r="AG82" s="214" t="s">
        <v>136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31"/>
      <c r="B83" s="232"/>
      <c r="C83" s="271" t="s">
        <v>189</v>
      </c>
      <c r="D83" s="237"/>
      <c r="E83" s="238">
        <v>2</v>
      </c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14"/>
      <c r="Z83" s="214"/>
      <c r="AA83" s="214"/>
      <c r="AB83" s="214"/>
      <c r="AC83" s="214"/>
      <c r="AD83" s="214"/>
      <c r="AE83" s="214"/>
      <c r="AF83" s="214"/>
      <c r="AG83" s="214" t="s">
        <v>136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31"/>
      <c r="B84" s="232"/>
      <c r="C84" s="271" t="s">
        <v>160</v>
      </c>
      <c r="D84" s="237"/>
      <c r="E84" s="238">
        <v>3</v>
      </c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14"/>
      <c r="Z84" s="214"/>
      <c r="AA84" s="214"/>
      <c r="AB84" s="214"/>
      <c r="AC84" s="214"/>
      <c r="AD84" s="214"/>
      <c r="AE84" s="214"/>
      <c r="AF84" s="214"/>
      <c r="AG84" s="214" t="s">
        <v>136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1"/>
      <c r="B85" s="232"/>
      <c r="C85" s="272" t="s">
        <v>141</v>
      </c>
      <c r="D85" s="239"/>
      <c r="E85" s="240">
        <v>5</v>
      </c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14"/>
      <c r="Z85" s="214"/>
      <c r="AA85" s="214"/>
      <c r="AB85" s="214"/>
      <c r="AC85" s="214"/>
      <c r="AD85" s="214"/>
      <c r="AE85" s="214"/>
      <c r="AF85" s="214"/>
      <c r="AG85" s="214" t="s">
        <v>136</v>
      </c>
      <c r="AH85" s="214">
        <v>1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50">
        <v>12</v>
      </c>
      <c r="B86" s="251" t="s">
        <v>190</v>
      </c>
      <c r="C86" s="269" t="s">
        <v>191</v>
      </c>
      <c r="D86" s="252" t="s">
        <v>129</v>
      </c>
      <c r="E86" s="253">
        <v>4.7279999999999998</v>
      </c>
      <c r="F86" s="254"/>
      <c r="G86" s="255">
        <f>ROUND(E86*F86,2)</f>
        <v>0</v>
      </c>
      <c r="H86" s="254"/>
      <c r="I86" s="255">
        <f>ROUND(E86*H86,2)</f>
        <v>0</v>
      </c>
      <c r="J86" s="254"/>
      <c r="K86" s="255">
        <f>ROUND(E86*J86,2)</f>
        <v>0</v>
      </c>
      <c r="L86" s="255">
        <v>15</v>
      </c>
      <c r="M86" s="255">
        <f>G86*(1+L86/100)</f>
        <v>0</v>
      </c>
      <c r="N86" s="255">
        <v>1.17E-3</v>
      </c>
      <c r="O86" s="255">
        <f>ROUND(E86*N86,2)</f>
        <v>0.01</v>
      </c>
      <c r="P86" s="255">
        <v>7.5999999999999998E-2</v>
      </c>
      <c r="Q86" s="255">
        <f>ROUND(E86*P86,2)</f>
        <v>0.36</v>
      </c>
      <c r="R86" s="255"/>
      <c r="S86" s="255" t="s">
        <v>130</v>
      </c>
      <c r="T86" s="256" t="s">
        <v>130</v>
      </c>
      <c r="U86" s="233">
        <v>0.93899999999999995</v>
      </c>
      <c r="V86" s="233">
        <f>ROUND(E86*U86,2)</f>
        <v>4.4400000000000004</v>
      </c>
      <c r="W86" s="233"/>
      <c r="X86" s="233" t="s">
        <v>131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145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1"/>
      <c r="B87" s="232"/>
      <c r="C87" s="271" t="s">
        <v>135</v>
      </c>
      <c r="D87" s="237"/>
      <c r="E87" s="238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14"/>
      <c r="Z87" s="214"/>
      <c r="AA87" s="214"/>
      <c r="AB87" s="214"/>
      <c r="AC87" s="214"/>
      <c r="AD87" s="214"/>
      <c r="AE87" s="214"/>
      <c r="AF87" s="214"/>
      <c r="AG87" s="214" t="s">
        <v>136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1"/>
      <c r="B88" s="232"/>
      <c r="C88" s="271" t="s">
        <v>192</v>
      </c>
      <c r="D88" s="237"/>
      <c r="E88" s="238">
        <v>4.7279999999999998</v>
      </c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14"/>
      <c r="Z88" s="214"/>
      <c r="AA88" s="214"/>
      <c r="AB88" s="214"/>
      <c r="AC88" s="214"/>
      <c r="AD88" s="214"/>
      <c r="AE88" s="214"/>
      <c r="AF88" s="214"/>
      <c r="AG88" s="214" t="s">
        <v>136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1"/>
      <c r="B89" s="232"/>
      <c r="C89" s="272" t="s">
        <v>141</v>
      </c>
      <c r="D89" s="239"/>
      <c r="E89" s="240">
        <v>4.7279999999999998</v>
      </c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14"/>
      <c r="Z89" s="214"/>
      <c r="AA89" s="214"/>
      <c r="AB89" s="214"/>
      <c r="AC89" s="214"/>
      <c r="AD89" s="214"/>
      <c r="AE89" s="214"/>
      <c r="AF89" s="214"/>
      <c r="AG89" s="214" t="s">
        <v>136</v>
      </c>
      <c r="AH89" s="214">
        <v>1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x14ac:dyDescent="0.2">
      <c r="A90" s="244" t="s">
        <v>125</v>
      </c>
      <c r="B90" s="245" t="s">
        <v>73</v>
      </c>
      <c r="C90" s="268" t="s">
        <v>74</v>
      </c>
      <c r="D90" s="246"/>
      <c r="E90" s="247"/>
      <c r="F90" s="248"/>
      <c r="G90" s="248">
        <f>SUMIF(AG91:AG91,"&lt;&gt;NOR",G91:G91)</f>
        <v>0</v>
      </c>
      <c r="H90" s="248"/>
      <c r="I90" s="248">
        <f>SUM(I91:I91)</f>
        <v>0</v>
      </c>
      <c r="J90" s="248"/>
      <c r="K90" s="248">
        <f>SUM(K91:K91)</f>
        <v>0</v>
      </c>
      <c r="L90" s="248"/>
      <c r="M90" s="248">
        <f>SUM(M91:M91)</f>
        <v>0</v>
      </c>
      <c r="N90" s="248"/>
      <c r="O90" s="248">
        <f>SUM(O91:O91)</f>
        <v>0</v>
      </c>
      <c r="P90" s="248"/>
      <c r="Q90" s="248">
        <f>SUM(Q91:Q91)</f>
        <v>0</v>
      </c>
      <c r="R90" s="248"/>
      <c r="S90" s="248"/>
      <c r="T90" s="249"/>
      <c r="U90" s="243"/>
      <c r="V90" s="243">
        <f>SUM(V91:V91)</f>
        <v>4.1100000000000003</v>
      </c>
      <c r="W90" s="243"/>
      <c r="X90" s="243"/>
      <c r="AG90" t="s">
        <v>126</v>
      </c>
    </row>
    <row r="91" spans="1:60" ht="22.5" outlineLevel="1" x14ac:dyDescent="0.2">
      <c r="A91" s="260">
        <v>13</v>
      </c>
      <c r="B91" s="261" t="s">
        <v>193</v>
      </c>
      <c r="C91" s="274" t="s">
        <v>194</v>
      </c>
      <c r="D91" s="262" t="s">
        <v>195</v>
      </c>
      <c r="E91" s="263">
        <v>0.74714999999999998</v>
      </c>
      <c r="F91" s="264"/>
      <c r="G91" s="265">
        <f>ROUND(E91*F91,2)</f>
        <v>0</v>
      </c>
      <c r="H91" s="264"/>
      <c r="I91" s="265">
        <f>ROUND(E91*H91,2)</f>
        <v>0</v>
      </c>
      <c r="J91" s="264"/>
      <c r="K91" s="265">
        <f>ROUND(E91*J91,2)</f>
        <v>0</v>
      </c>
      <c r="L91" s="265">
        <v>15</v>
      </c>
      <c r="M91" s="265">
        <f>G91*(1+L91/100)</f>
        <v>0</v>
      </c>
      <c r="N91" s="265">
        <v>0</v>
      </c>
      <c r="O91" s="265">
        <f>ROUND(E91*N91,2)</f>
        <v>0</v>
      </c>
      <c r="P91" s="265">
        <v>0</v>
      </c>
      <c r="Q91" s="265">
        <f>ROUND(E91*P91,2)</f>
        <v>0</v>
      </c>
      <c r="R91" s="265"/>
      <c r="S91" s="265" t="s">
        <v>130</v>
      </c>
      <c r="T91" s="266" t="s">
        <v>130</v>
      </c>
      <c r="U91" s="233">
        <v>5.5</v>
      </c>
      <c r="V91" s="233">
        <f>ROUND(E91*U91,2)</f>
        <v>4.1100000000000003</v>
      </c>
      <c r="W91" s="233"/>
      <c r="X91" s="233" t="s">
        <v>196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197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x14ac:dyDescent="0.2">
      <c r="A92" s="244" t="s">
        <v>125</v>
      </c>
      <c r="B92" s="245" t="s">
        <v>75</v>
      </c>
      <c r="C92" s="268" t="s">
        <v>76</v>
      </c>
      <c r="D92" s="246"/>
      <c r="E92" s="247"/>
      <c r="F92" s="248"/>
      <c r="G92" s="248">
        <f>SUMIF(AG93:AG97,"&lt;&gt;NOR",G93:G97)</f>
        <v>0</v>
      </c>
      <c r="H92" s="248"/>
      <c r="I92" s="248">
        <f>SUM(I93:I97)</f>
        <v>0</v>
      </c>
      <c r="J92" s="248"/>
      <c r="K92" s="248">
        <f>SUM(K93:K97)</f>
        <v>0</v>
      </c>
      <c r="L92" s="248"/>
      <c r="M92" s="248">
        <f>SUM(M93:M97)</f>
        <v>0</v>
      </c>
      <c r="N92" s="248"/>
      <c r="O92" s="248">
        <f>SUM(O93:O97)</f>
        <v>0.01</v>
      </c>
      <c r="P92" s="248"/>
      <c r="Q92" s="248">
        <f>SUM(Q93:Q97)</f>
        <v>0</v>
      </c>
      <c r="R92" s="248"/>
      <c r="S92" s="248"/>
      <c r="T92" s="249"/>
      <c r="U92" s="243"/>
      <c r="V92" s="243">
        <f>SUM(V93:V97)</f>
        <v>0.71</v>
      </c>
      <c r="W92" s="243"/>
      <c r="X92" s="243"/>
      <c r="AG92" t="s">
        <v>126</v>
      </c>
    </row>
    <row r="93" spans="1:60" ht="22.5" outlineLevel="1" x14ac:dyDescent="0.2">
      <c r="A93" s="250">
        <v>14</v>
      </c>
      <c r="B93" s="251" t="s">
        <v>198</v>
      </c>
      <c r="C93" s="269" t="s">
        <v>199</v>
      </c>
      <c r="D93" s="252" t="s">
        <v>200</v>
      </c>
      <c r="E93" s="253">
        <v>1</v>
      </c>
      <c r="F93" s="254"/>
      <c r="G93" s="255">
        <f>ROUND(E93*F93,2)</f>
        <v>0</v>
      </c>
      <c r="H93" s="254"/>
      <c r="I93" s="255">
        <f>ROUND(E93*H93,2)</f>
        <v>0</v>
      </c>
      <c r="J93" s="254"/>
      <c r="K93" s="255">
        <f>ROUND(E93*J93,2)</f>
        <v>0</v>
      </c>
      <c r="L93" s="255">
        <v>15</v>
      </c>
      <c r="M93" s="255">
        <f>G93*(1+L93/100)</f>
        <v>0</v>
      </c>
      <c r="N93" s="255">
        <v>6.7499999999999999E-3</v>
      </c>
      <c r="O93" s="255">
        <f>ROUND(E93*N93,2)</f>
        <v>0.01</v>
      </c>
      <c r="P93" s="255">
        <v>0</v>
      </c>
      <c r="Q93" s="255">
        <f>ROUND(E93*P93,2)</f>
        <v>0</v>
      </c>
      <c r="R93" s="255"/>
      <c r="S93" s="255" t="s">
        <v>183</v>
      </c>
      <c r="T93" s="256" t="s">
        <v>201</v>
      </c>
      <c r="U93" s="233">
        <v>0.70899999999999996</v>
      </c>
      <c r="V93" s="233">
        <f>ROUND(E93*U93,2)</f>
        <v>0.71</v>
      </c>
      <c r="W93" s="233"/>
      <c r="X93" s="233" t="s">
        <v>131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145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22.5" outlineLevel="1" x14ac:dyDescent="0.2">
      <c r="A94" s="231"/>
      <c r="B94" s="232"/>
      <c r="C94" s="270" t="s">
        <v>202</v>
      </c>
      <c r="D94" s="258"/>
      <c r="E94" s="258"/>
      <c r="F94" s="258"/>
      <c r="G94" s="258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14"/>
      <c r="Z94" s="214"/>
      <c r="AA94" s="214"/>
      <c r="AB94" s="214"/>
      <c r="AC94" s="214"/>
      <c r="AD94" s="214"/>
      <c r="AE94" s="214"/>
      <c r="AF94" s="214"/>
      <c r="AG94" s="214" t="s">
        <v>134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57" t="str">
        <f>C94</f>
        <v>Kompletní dodávka a montáž včetně uvedení do provozu, prostupů, zaškolení, seřízení, zkoušek dle příslušných ČSN a dalších pomocných prací a zednických přípomocí</v>
      </c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1"/>
      <c r="B95" s="232"/>
      <c r="C95" s="271" t="s">
        <v>135</v>
      </c>
      <c r="D95" s="237"/>
      <c r="E95" s="238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14"/>
      <c r="Z95" s="214"/>
      <c r="AA95" s="214"/>
      <c r="AB95" s="214"/>
      <c r="AC95" s="214"/>
      <c r="AD95" s="214"/>
      <c r="AE95" s="214"/>
      <c r="AF95" s="214"/>
      <c r="AG95" s="214" t="s">
        <v>136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1"/>
      <c r="B96" s="232"/>
      <c r="C96" s="271" t="s">
        <v>203</v>
      </c>
      <c r="D96" s="237"/>
      <c r="E96" s="238">
        <v>1</v>
      </c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14"/>
      <c r="Z96" s="214"/>
      <c r="AA96" s="214"/>
      <c r="AB96" s="214"/>
      <c r="AC96" s="214"/>
      <c r="AD96" s="214"/>
      <c r="AE96" s="214"/>
      <c r="AF96" s="214"/>
      <c r="AG96" s="214" t="s">
        <v>136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31"/>
      <c r="B97" s="232"/>
      <c r="C97" s="272" t="s">
        <v>141</v>
      </c>
      <c r="D97" s="239"/>
      <c r="E97" s="240">
        <v>1</v>
      </c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14"/>
      <c r="Z97" s="214"/>
      <c r="AA97" s="214"/>
      <c r="AB97" s="214"/>
      <c r="AC97" s="214"/>
      <c r="AD97" s="214"/>
      <c r="AE97" s="214"/>
      <c r="AF97" s="214"/>
      <c r="AG97" s="214" t="s">
        <v>136</v>
      </c>
      <c r="AH97" s="214">
        <v>1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x14ac:dyDescent="0.2">
      <c r="A98" s="244" t="s">
        <v>125</v>
      </c>
      <c r="B98" s="245" t="s">
        <v>77</v>
      </c>
      <c r="C98" s="268" t="s">
        <v>78</v>
      </c>
      <c r="D98" s="246"/>
      <c r="E98" s="247"/>
      <c r="F98" s="248"/>
      <c r="G98" s="248">
        <f>SUMIF(AG99:AG103,"&lt;&gt;NOR",G99:G103)</f>
        <v>0</v>
      </c>
      <c r="H98" s="248"/>
      <c r="I98" s="248">
        <f>SUM(I99:I103)</f>
        <v>0</v>
      </c>
      <c r="J98" s="248"/>
      <c r="K98" s="248">
        <f>SUM(K99:K103)</f>
        <v>0</v>
      </c>
      <c r="L98" s="248"/>
      <c r="M98" s="248">
        <f>SUM(M99:M103)</f>
        <v>0</v>
      </c>
      <c r="N98" s="248"/>
      <c r="O98" s="248">
        <f>SUM(O99:O103)</f>
        <v>0</v>
      </c>
      <c r="P98" s="248"/>
      <c r="Q98" s="248">
        <f>SUM(Q99:Q103)</f>
        <v>0</v>
      </c>
      <c r="R98" s="248"/>
      <c r="S98" s="248"/>
      <c r="T98" s="249"/>
      <c r="U98" s="243"/>
      <c r="V98" s="243">
        <f>SUM(V99:V103)</f>
        <v>0.59</v>
      </c>
      <c r="W98" s="243"/>
      <c r="X98" s="243"/>
      <c r="AG98" t="s">
        <v>126</v>
      </c>
    </row>
    <row r="99" spans="1:60" ht="22.5" outlineLevel="1" x14ac:dyDescent="0.2">
      <c r="A99" s="250">
        <v>15</v>
      </c>
      <c r="B99" s="251" t="s">
        <v>204</v>
      </c>
      <c r="C99" s="269" t="s">
        <v>199</v>
      </c>
      <c r="D99" s="252" t="s">
        <v>200</v>
      </c>
      <c r="E99" s="253">
        <v>1</v>
      </c>
      <c r="F99" s="254"/>
      <c r="G99" s="255">
        <f>ROUND(E99*F99,2)</f>
        <v>0</v>
      </c>
      <c r="H99" s="254"/>
      <c r="I99" s="255">
        <f>ROUND(E99*H99,2)</f>
        <v>0</v>
      </c>
      <c r="J99" s="254"/>
      <c r="K99" s="255">
        <f>ROUND(E99*J99,2)</f>
        <v>0</v>
      </c>
      <c r="L99" s="255">
        <v>15</v>
      </c>
      <c r="M99" s="255">
        <f>G99*(1+L99/100)</f>
        <v>0</v>
      </c>
      <c r="N99" s="255">
        <v>8.0000000000000004E-4</v>
      </c>
      <c r="O99" s="255">
        <f>ROUND(E99*N99,2)</f>
        <v>0</v>
      </c>
      <c r="P99" s="255">
        <v>0</v>
      </c>
      <c r="Q99" s="255">
        <f>ROUND(E99*P99,2)</f>
        <v>0</v>
      </c>
      <c r="R99" s="255"/>
      <c r="S99" s="255" t="s">
        <v>183</v>
      </c>
      <c r="T99" s="256" t="s">
        <v>201</v>
      </c>
      <c r="U99" s="233">
        <v>0.59399999999999997</v>
      </c>
      <c r="V99" s="233">
        <f>ROUND(E99*U99,2)</f>
        <v>0.59</v>
      </c>
      <c r="W99" s="233"/>
      <c r="X99" s="233" t="s">
        <v>131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145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ht="22.5" outlineLevel="1" x14ac:dyDescent="0.2">
      <c r="A100" s="231"/>
      <c r="B100" s="232"/>
      <c r="C100" s="270" t="s">
        <v>202</v>
      </c>
      <c r="D100" s="258"/>
      <c r="E100" s="258"/>
      <c r="F100" s="258"/>
      <c r="G100" s="258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134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57" t="str">
        <f>C100</f>
        <v>Kompletní dodávka a montáž včetně uvedení do provozu, prostupů, zaškolení, seřízení, zkoušek dle příslušných ČSN a dalších pomocných prací a zednických přípomocí</v>
      </c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31"/>
      <c r="B101" s="232"/>
      <c r="C101" s="271" t="s">
        <v>135</v>
      </c>
      <c r="D101" s="237"/>
      <c r="E101" s="238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136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31"/>
      <c r="B102" s="232"/>
      <c r="C102" s="271" t="s">
        <v>203</v>
      </c>
      <c r="D102" s="237"/>
      <c r="E102" s="238">
        <v>1</v>
      </c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136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31"/>
      <c r="B103" s="232"/>
      <c r="C103" s="272" t="s">
        <v>141</v>
      </c>
      <c r="D103" s="239"/>
      <c r="E103" s="240">
        <v>1</v>
      </c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136</v>
      </c>
      <c r="AH103" s="214">
        <v>1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x14ac:dyDescent="0.2">
      <c r="A104" s="244" t="s">
        <v>125</v>
      </c>
      <c r="B104" s="245" t="s">
        <v>79</v>
      </c>
      <c r="C104" s="268" t="s">
        <v>80</v>
      </c>
      <c r="D104" s="246"/>
      <c r="E104" s="247"/>
      <c r="F104" s="248"/>
      <c r="G104" s="248">
        <f>SUMIF(AG105:AG117,"&lt;&gt;NOR",G105:G117)</f>
        <v>0</v>
      </c>
      <c r="H104" s="248"/>
      <c r="I104" s="248">
        <f>SUM(I105:I117)</f>
        <v>0</v>
      </c>
      <c r="J104" s="248"/>
      <c r="K104" s="248">
        <f>SUM(K105:K117)</f>
        <v>0</v>
      </c>
      <c r="L104" s="248"/>
      <c r="M104" s="248">
        <f>SUM(M105:M117)</f>
        <v>0</v>
      </c>
      <c r="N104" s="248"/>
      <c r="O104" s="248">
        <f>SUM(O105:O117)</f>
        <v>0.1</v>
      </c>
      <c r="P104" s="248"/>
      <c r="Q104" s="248">
        <f>SUM(Q105:Q117)</f>
        <v>0.08</v>
      </c>
      <c r="R104" s="248"/>
      <c r="S104" s="248"/>
      <c r="T104" s="249"/>
      <c r="U104" s="243"/>
      <c r="V104" s="243">
        <f>SUM(V105:V117)</f>
        <v>1.1599999999999999</v>
      </c>
      <c r="W104" s="243"/>
      <c r="X104" s="243"/>
      <c r="AG104" t="s">
        <v>126</v>
      </c>
    </row>
    <row r="105" spans="1:60" outlineLevel="1" x14ac:dyDescent="0.2">
      <c r="A105" s="250">
        <v>16</v>
      </c>
      <c r="B105" s="251" t="s">
        <v>205</v>
      </c>
      <c r="C105" s="269" t="s">
        <v>206</v>
      </c>
      <c r="D105" s="252" t="s">
        <v>200</v>
      </c>
      <c r="E105" s="253">
        <v>1</v>
      </c>
      <c r="F105" s="254"/>
      <c r="G105" s="255">
        <f>ROUND(E105*F105,2)</f>
        <v>0</v>
      </c>
      <c r="H105" s="254"/>
      <c r="I105" s="255">
        <f>ROUND(E105*H105,2)</f>
        <v>0</v>
      </c>
      <c r="J105" s="254"/>
      <c r="K105" s="255">
        <f>ROUND(E105*J105,2)</f>
        <v>0</v>
      </c>
      <c r="L105" s="255">
        <v>15</v>
      </c>
      <c r="M105" s="255">
        <f>G105*(1+L105/100)</f>
        <v>0</v>
      </c>
      <c r="N105" s="255">
        <v>0.1</v>
      </c>
      <c r="O105" s="255">
        <f>ROUND(E105*N105,2)</f>
        <v>0.1</v>
      </c>
      <c r="P105" s="255">
        <v>9.1999999999999998E-3</v>
      </c>
      <c r="Q105" s="255">
        <f>ROUND(E105*P105,2)</f>
        <v>0.01</v>
      </c>
      <c r="R105" s="255"/>
      <c r="S105" s="255" t="s">
        <v>130</v>
      </c>
      <c r="T105" s="256" t="s">
        <v>130</v>
      </c>
      <c r="U105" s="233">
        <v>0.46500000000000002</v>
      </c>
      <c r="V105" s="233">
        <f>ROUND(E105*U105,2)</f>
        <v>0.47</v>
      </c>
      <c r="W105" s="233"/>
      <c r="X105" s="233" t="s">
        <v>131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145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31"/>
      <c r="B106" s="232"/>
      <c r="C106" s="271" t="s">
        <v>135</v>
      </c>
      <c r="D106" s="237"/>
      <c r="E106" s="238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136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31"/>
      <c r="B107" s="232"/>
      <c r="C107" s="271" t="s">
        <v>207</v>
      </c>
      <c r="D107" s="237"/>
      <c r="E107" s="238">
        <v>1</v>
      </c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136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31"/>
      <c r="B108" s="232"/>
      <c r="C108" s="272" t="s">
        <v>141</v>
      </c>
      <c r="D108" s="239"/>
      <c r="E108" s="240">
        <v>1</v>
      </c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136</v>
      </c>
      <c r="AH108" s="214">
        <v>1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50">
        <v>17</v>
      </c>
      <c r="B109" s="251" t="s">
        <v>208</v>
      </c>
      <c r="C109" s="269" t="s">
        <v>209</v>
      </c>
      <c r="D109" s="252" t="s">
        <v>200</v>
      </c>
      <c r="E109" s="253">
        <v>1</v>
      </c>
      <c r="F109" s="254"/>
      <c r="G109" s="255">
        <f>ROUND(E109*F109,2)</f>
        <v>0</v>
      </c>
      <c r="H109" s="254"/>
      <c r="I109" s="255">
        <f>ROUND(E109*H109,2)</f>
        <v>0</v>
      </c>
      <c r="J109" s="254"/>
      <c r="K109" s="255">
        <f>ROUND(E109*J109,2)</f>
        <v>0</v>
      </c>
      <c r="L109" s="255">
        <v>15</v>
      </c>
      <c r="M109" s="255">
        <f>G109*(1+L109/100)</f>
        <v>0</v>
      </c>
      <c r="N109" s="255">
        <v>0</v>
      </c>
      <c r="O109" s="255">
        <f>ROUND(E109*N109,2)</f>
        <v>0</v>
      </c>
      <c r="P109" s="255">
        <v>1.56E-3</v>
      </c>
      <c r="Q109" s="255">
        <f>ROUND(E109*P109,2)</f>
        <v>0</v>
      </c>
      <c r="R109" s="255"/>
      <c r="S109" s="255" t="s">
        <v>130</v>
      </c>
      <c r="T109" s="256" t="s">
        <v>130</v>
      </c>
      <c r="U109" s="233">
        <v>0.217</v>
      </c>
      <c r="V109" s="233">
        <f>ROUND(E109*U109,2)</f>
        <v>0.22</v>
      </c>
      <c r="W109" s="233"/>
      <c r="X109" s="233" t="s">
        <v>131</v>
      </c>
      <c r="Y109" s="214"/>
      <c r="Z109" s="214"/>
      <c r="AA109" s="214"/>
      <c r="AB109" s="214"/>
      <c r="AC109" s="214"/>
      <c r="AD109" s="214"/>
      <c r="AE109" s="214"/>
      <c r="AF109" s="214"/>
      <c r="AG109" s="214" t="s">
        <v>145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31"/>
      <c r="B110" s="232"/>
      <c r="C110" s="271" t="s">
        <v>135</v>
      </c>
      <c r="D110" s="237"/>
      <c r="E110" s="238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136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31"/>
      <c r="B111" s="232"/>
      <c r="C111" s="271" t="s">
        <v>207</v>
      </c>
      <c r="D111" s="237"/>
      <c r="E111" s="238">
        <v>1</v>
      </c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136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31"/>
      <c r="B112" s="232"/>
      <c r="C112" s="272" t="s">
        <v>141</v>
      </c>
      <c r="D112" s="239"/>
      <c r="E112" s="240">
        <v>1</v>
      </c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136</v>
      </c>
      <c r="AH112" s="214">
        <v>1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50">
        <v>18</v>
      </c>
      <c r="B113" s="251" t="s">
        <v>210</v>
      </c>
      <c r="C113" s="269" t="s">
        <v>211</v>
      </c>
      <c r="D113" s="252" t="s">
        <v>200</v>
      </c>
      <c r="E113" s="253">
        <v>1</v>
      </c>
      <c r="F113" s="254"/>
      <c r="G113" s="255">
        <f>ROUND(E113*F113,2)</f>
        <v>0</v>
      </c>
      <c r="H113" s="254"/>
      <c r="I113" s="255">
        <f>ROUND(E113*H113,2)</f>
        <v>0</v>
      </c>
      <c r="J113" s="254"/>
      <c r="K113" s="255">
        <f>ROUND(E113*J113,2)</f>
        <v>0</v>
      </c>
      <c r="L113" s="255">
        <v>15</v>
      </c>
      <c r="M113" s="255">
        <f>G113*(1+L113/100)</f>
        <v>0</v>
      </c>
      <c r="N113" s="255">
        <v>0</v>
      </c>
      <c r="O113" s="255">
        <f>ROUND(E113*N113,2)</f>
        <v>0</v>
      </c>
      <c r="P113" s="255">
        <v>6.7000000000000004E-2</v>
      </c>
      <c r="Q113" s="255">
        <f>ROUND(E113*P113,2)</f>
        <v>7.0000000000000007E-2</v>
      </c>
      <c r="R113" s="255"/>
      <c r="S113" s="255" t="s">
        <v>183</v>
      </c>
      <c r="T113" s="256" t="s">
        <v>130</v>
      </c>
      <c r="U113" s="233">
        <v>0.31</v>
      </c>
      <c r="V113" s="233">
        <f>ROUND(E113*U113,2)</f>
        <v>0.31</v>
      </c>
      <c r="W113" s="233"/>
      <c r="X113" s="233" t="s">
        <v>131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145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31"/>
      <c r="B114" s="232"/>
      <c r="C114" s="271" t="s">
        <v>135</v>
      </c>
      <c r="D114" s="237"/>
      <c r="E114" s="238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136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31"/>
      <c r="B115" s="232"/>
      <c r="C115" s="271" t="s">
        <v>207</v>
      </c>
      <c r="D115" s="237"/>
      <c r="E115" s="238">
        <v>1</v>
      </c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136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31"/>
      <c r="B116" s="232"/>
      <c r="C116" s="272" t="s">
        <v>141</v>
      </c>
      <c r="D116" s="239"/>
      <c r="E116" s="240">
        <v>1</v>
      </c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136</v>
      </c>
      <c r="AH116" s="214">
        <v>1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22.5" outlineLevel="1" x14ac:dyDescent="0.2">
      <c r="A117" s="260">
        <v>19</v>
      </c>
      <c r="B117" s="261" t="s">
        <v>212</v>
      </c>
      <c r="C117" s="274" t="s">
        <v>213</v>
      </c>
      <c r="D117" s="262" t="s">
        <v>195</v>
      </c>
      <c r="E117" s="263">
        <v>0.1</v>
      </c>
      <c r="F117" s="264"/>
      <c r="G117" s="265">
        <f>ROUND(E117*F117,2)</f>
        <v>0</v>
      </c>
      <c r="H117" s="264"/>
      <c r="I117" s="265">
        <f>ROUND(E117*H117,2)</f>
        <v>0</v>
      </c>
      <c r="J117" s="264"/>
      <c r="K117" s="265">
        <f>ROUND(E117*J117,2)</f>
        <v>0</v>
      </c>
      <c r="L117" s="265">
        <v>15</v>
      </c>
      <c r="M117" s="265">
        <f>G117*(1+L117/100)</f>
        <v>0</v>
      </c>
      <c r="N117" s="265">
        <v>0</v>
      </c>
      <c r="O117" s="265">
        <f>ROUND(E117*N117,2)</f>
        <v>0</v>
      </c>
      <c r="P117" s="265">
        <v>0</v>
      </c>
      <c r="Q117" s="265">
        <f>ROUND(E117*P117,2)</f>
        <v>0</v>
      </c>
      <c r="R117" s="265"/>
      <c r="S117" s="265" t="s">
        <v>130</v>
      </c>
      <c r="T117" s="266" t="s">
        <v>130</v>
      </c>
      <c r="U117" s="233">
        <v>1.573</v>
      </c>
      <c r="V117" s="233">
        <f>ROUND(E117*U117,2)</f>
        <v>0.16</v>
      </c>
      <c r="W117" s="233"/>
      <c r="X117" s="233" t="s">
        <v>196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197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x14ac:dyDescent="0.2">
      <c r="A118" s="244" t="s">
        <v>125</v>
      </c>
      <c r="B118" s="245" t="s">
        <v>81</v>
      </c>
      <c r="C118" s="268" t="s">
        <v>82</v>
      </c>
      <c r="D118" s="246"/>
      <c r="E118" s="247"/>
      <c r="F118" s="248"/>
      <c r="G118" s="248">
        <f>SUMIF(AG119:AG170,"&lt;&gt;NOR",G119:G170)</f>
        <v>0</v>
      </c>
      <c r="H118" s="248"/>
      <c r="I118" s="248">
        <f>SUM(I119:I170)</f>
        <v>0</v>
      </c>
      <c r="J118" s="248"/>
      <c r="K118" s="248">
        <f>SUM(K119:K170)</f>
        <v>0</v>
      </c>
      <c r="L118" s="248"/>
      <c r="M118" s="248">
        <f>SUM(M119:M170)</f>
        <v>0</v>
      </c>
      <c r="N118" s="248"/>
      <c r="O118" s="248">
        <f>SUM(O119:O170)</f>
        <v>0.14000000000000001</v>
      </c>
      <c r="P118" s="248"/>
      <c r="Q118" s="248">
        <f>SUM(Q119:Q170)</f>
        <v>0.4</v>
      </c>
      <c r="R118" s="248"/>
      <c r="S118" s="248"/>
      <c r="T118" s="249"/>
      <c r="U118" s="243"/>
      <c r="V118" s="243">
        <f>SUM(V119:V170)</f>
        <v>15.190000000000001</v>
      </c>
      <c r="W118" s="243"/>
      <c r="X118" s="243"/>
      <c r="AG118" t="s">
        <v>126</v>
      </c>
    </row>
    <row r="119" spans="1:60" outlineLevel="1" x14ac:dyDescent="0.2">
      <c r="A119" s="250">
        <v>20</v>
      </c>
      <c r="B119" s="251" t="s">
        <v>214</v>
      </c>
      <c r="C119" s="269" t="s">
        <v>215</v>
      </c>
      <c r="D119" s="252" t="s">
        <v>144</v>
      </c>
      <c r="E119" s="253">
        <v>1</v>
      </c>
      <c r="F119" s="254"/>
      <c r="G119" s="255">
        <f>ROUND(E119*F119,2)</f>
        <v>0</v>
      </c>
      <c r="H119" s="254"/>
      <c r="I119" s="255">
        <f>ROUND(E119*H119,2)</f>
        <v>0</v>
      </c>
      <c r="J119" s="254"/>
      <c r="K119" s="255">
        <f>ROUND(E119*J119,2)</f>
        <v>0</v>
      </c>
      <c r="L119" s="255">
        <v>15</v>
      </c>
      <c r="M119" s="255">
        <f>G119*(1+L119/100)</f>
        <v>0</v>
      </c>
      <c r="N119" s="255">
        <v>0</v>
      </c>
      <c r="O119" s="255">
        <f>ROUND(E119*N119,2)</f>
        <v>0</v>
      </c>
      <c r="P119" s="255">
        <v>0.17399999999999999</v>
      </c>
      <c r="Q119" s="255">
        <f>ROUND(E119*P119,2)</f>
        <v>0.17</v>
      </c>
      <c r="R119" s="255"/>
      <c r="S119" s="255" t="s">
        <v>130</v>
      </c>
      <c r="T119" s="256" t="s">
        <v>130</v>
      </c>
      <c r="U119" s="233">
        <v>0.95</v>
      </c>
      <c r="V119" s="233">
        <f>ROUND(E119*U119,2)</f>
        <v>0.95</v>
      </c>
      <c r="W119" s="233"/>
      <c r="X119" s="233" t="s">
        <v>131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145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31"/>
      <c r="B120" s="232"/>
      <c r="C120" s="271" t="s">
        <v>135</v>
      </c>
      <c r="D120" s="237"/>
      <c r="E120" s="238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136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31"/>
      <c r="B121" s="232"/>
      <c r="C121" s="271" t="s">
        <v>207</v>
      </c>
      <c r="D121" s="237"/>
      <c r="E121" s="238">
        <v>1</v>
      </c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136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31"/>
      <c r="B122" s="232"/>
      <c r="C122" s="272" t="s">
        <v>141</v>
      </c>
      <c r="D122" s="239"/>
      <c r="E122" s="240">
        <v>1</v>
      </c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136</v>
      </c>
      <c r="AH122" s="214">
        <v>1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50">
        <v>21</v>
      </c>
      <c r="B123" s="251" t="s">
        <v>216</v>
      </c>
      <c r="C123" s="269" t="s">
        <v>217</v>
      </c>
      <c r="D123" s="252" t="s">
        <v>144</v>
      </c>
      <c r="E123" s="253">
        <v>5</v>
      </c>
      <c r="F123" s="254"/>
      <c r="G123" s="255">
        <f>ROUND(E123*F123,2)</f>
        <v>0</v>
      </c>
      <c r="H123" s="254"/>
      <c r="I123" s="255">
        <f>ROUND(E123*H123,2)</f>
        <v>0</v>
      </c>
      <c r="J123" s="254"/>
      <c r="K123" s="255">
        <f>ROUND(E123*J123,2)</f>
        <v>0</v>
      </c>
      <c r="L123" s="255">
        <v>15</v>
      </c>
      <c r="M123" s="255">
        <f>G123*(1+L123/100)</f>
        <v>0</v>
      </c>
      <c r="N123" s="255">
        <v>0</v>
      </c>
      <c r="O123" s="255">
        <f>ROUND(E123*N123,2)</f>
        <v>0</v>
      </c>
      <c r="P123" s="255">
        <v>1.8E-3</v>
      </c>
      <c r="Q123" s="255">
        <f>ROUND(E123*P123,2)</f>
        <v>0.01</v>
      </c>
      <c r="R123" s="255"/>
      <c r="S123" s="255" t="s">
        <v>130</v>
      </c>
      <c r="T123" s="256" t="s">
        <v>130</v>
      </c>
      <c r="U123" s="233">
        <v>0.11</v>
      </c>
      <c r="V123" s="233">
        <f>ROUND(E123*U123,2)</f>
        <v>0.55000000000000004</v>
      </c>
      <c r="W123" s="233"/>
      <c r="X123" s="233" t="s">
        <v>131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145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31"/>
      <c r="B124" s="232"/>
      <c r="C124" s="271" t="s">
        <v>135</v>
      </c>
      <c r="D124" s="237"/>
      <c r="E124" s="238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136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31"/>
      <c r="B125" s="232"/>
      <c r="C125" s="271" t="s">
        <v>218</v>
      </c>
      <c r="D125" s="237"/>
      <c r="E125" s="238">
        <v>5</v>
      </c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136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31"/>
      <c r="B126" s="232"/>
      <c r="C126" s="272" t="s">
        <v>141</v>
      </c>
      <c r="D126" s="239"/>
      <c r="E126" s="240">
        <v>5</v>
      </c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136</v>
      </c>
      <c r="AH126" s="214">
        <v>1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50">
        <v>22</v>
      </c>
      <c r="B127" s="251" t="s">
        <v>219</v>
      </c>
      <c r="C127" s="269" t="s">
        <v>220</v>
      </c>
      <c r="D127" s="252" t="s">
        <v>144</v>
      </c>
      <c r="E127" s="253">
        <v>2</v>
      </c>
      <c r="F127" s="254"/>
      <c r="G127" s="255">
        <f>ROUND(E127*F127,2)</f>
        <v>0</v>
      </c>
      <c r="H127" s="254"/>
      <c r="I127" s="255">
        <f>ROUND(E127*H127,2)</f>
        <v>0</v>
      </c>
      <c r="J127" s="254"/>
      <c r="K127" s="255">
        <f>ROUND(E127*J127,2)</f>
        <v>0</v>
      </c>
      <c r="L127" s="255">
        <v>15</v>
      </c>
      <c r="M127" s="255">
        <f>G127*(1+L127/100)</f>
        <v>0</v>
      </c>
      <c r="N127" s="255">
        <v>0</v>
      </c>
      <c r="O127" s="255">
        <f>ROUND(E127*N127,2)</f>
        <v>0</v>
      </c>
      <c r="P127" s="255">
        <v>0.1104</v>
      </c>
      <c r="Q127" s="255">
        <f>ROUND(E127*P127,2)</f>
        <v>0.22</v>
      </c>
      <c r="R127" s="255"/>
      <c r="S127" s="255" t="s">
        <v>130</v>
      </c>
      <c r="T127" s="256" t="s">
        <v>130</v>
      </c>
      <c r="U127" s="233">
        <v>0.46</v>
      </c>
      <c r="V127" s="233">
        <f>ROUND(E127*U127,2)</f>
        <v>0.92</v>
      </c>
      <c r="W127" s="233"/>
      <c r="X127" s="233" t="s">
        <v>131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145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31"/>
      <c r="B128" s="232"/>
      <c r="C128" s="271" t="s">
        <v>135</v>
      </c>
      <c r="D128" s="237"/>
      <c r="E128" s="238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136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31"/>
      <c r="B129" s="232"/>
      <c r="C129" s="271" t="s">
        <v>207</v>
      </c>
      <c r="D129" s="237"/>
      <c r="E129" s="238">
        <v>1</v>
      </c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136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31"/>
      <c r="B130" s="232"/>
      <c r="C130" s="271" t="s">
        <v>221</v>
      </c>
      <c r="D130" s="237"/>
      <c r="E130" s="238">
        <v>1</v>
      </c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136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31"/>
      <c r="B131" s="232"/>
      <c r="C131" s="272" t="s">
        <v>141</v>
      </c>
      <c r="D131" s="239"/>
      <c r="E131" s="240">
        <v>2</v>
      </c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136</v>
      </c>
      <c r="AH131" s="214">
        <v>1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50">
        <v>23</v>
      </c>
      <c r="B132" s="251" t="s">
        <v>222</v>
      </c>
      <c r="C132" s="269" t="s">
        <v>223</v>
      </c>
      <c r="D132" s="252" t="s">
        <v>144</v>
      </c>
      <c r="E132" s="253">
        <v>5</v>
      </c>
      <c r="F132" s="254"/>
      <c r="G132" s="255">
        <f>ROUND(E132*F132,2)</f>
        <v>0</v>
      </c>
      <c r="H132" s="254"/>
      <c r="I132" s="255">
        <f>ROUND(E132*H132,2)</f>
        <v>0</v>
      </c>
      <c r="J132" s="254"/>
      <c r="K132" s="255">
        <f>ROUND(E132*J132,2)</f>
        <v>0</v>
      </c>
      <c r="L132" s="255">
        <v>15</v>
      </c>
      <c r="M132" s="255">
        <f>G132*(1+L132/100)</f>
        <v>0</v>
      </c>
      <c r="N132" s="255">
        <v>0</v>
      </c>
      <c r="O132" s="255">
        <f>ROUND(E132*N132,2)</f>
        <v>0</v>
      </c>
      <c r="P132" s="255">
        <v>0</v>
      </c>
      <c r="Q132" s="255">
        <f>ROUND(E132*P132,2)</f>
        <v>0</v>
      </c>
      <c r="R132" s="255"/>
      <c r="S132" s="255" t="s">
        <v>130</v>
      </c>
      <c r="T132" s="256" t="s">
        <v>130</v>
      </c>
      <c r="U132" s="233">
        <v>1.45</v>
      </c>
      <c r="V132" s="233">
        <f>ROUND(E132*U132,2)</f>
        <v>7.25</v>
      </c>
      <c r="W132" s="233"/>
      <c r="X132" s="233" t="s">
        <v>131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145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31"/>
      <c r="B133" s="232"/>
      <c r="C133" s="271" t="s">
        <v>135</v>
      </c>
      <c r="D133" s="237"/>
      <c r="E133" s="238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136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31"/>
      <c r="B134" s="232"/>
      <c r="C134" s="271" t="s">
        <v>189</v>
      </c>
      <c r="D134" s="237"/>
      <c r="E134" s="238">
        <v>2</v>
      </c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136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31"/>
      <c r="B135" s="232"/>
      <c r="C135" s="271" t="s">
        <v>160</v>
      </c>
      <c r="D135" s="237"/>
      <c r="E135" s="238">
        <v>3</v>
      </c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136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31"/>
      <c r="B136" s="232"/>
      <c r="C136" s="272" t="s">
        <v>141</v>
      </c>
      <c r="D136" s="239"/>
      <c r="E136" s="240">
        <v>5</v>
      </c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136</v>
      </c>
      <c r="AH136" s="214">
        <v>1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50">
        <v>24</v>
      </c>
      <c r="B137" s="251" t="s">
        <v>224</v>
      </c>
      <c r="C137" s="269" t="s">
        <v>225</v>
      </c>
      <c r="D137" s="252" t="s">
        <v>144</v>
      </c>
      <c r="E137" s="253">
        <v>3</v>
      </c>
      <c r="F137" s="254"/>
      <c r="G137" s="255">
        <f>ROUND(E137*F137,2)</f>
        <v>0</v>
      </c>
      <c r="H137" s="254"/>
      <c r="I137" s="255">
        <f>ROUND(E137*H137,2)</f>
        <v>0</v>
      </c>
      <c r="J137" s="254"/>
      <c r="K137" s="255">
        <f>ROUND(E137*J137,2)</f>
        <v>0</v>
      </c>
      <c r="L137" s="255">
        <v>15</v>
      </c>
      <c r="M137" s="255">
        <f>G137*(1+L137/100)</f>
        <v>0</v>
      </c>
      <c r="N137" s="255">
        <v>3.5000000000000003E-2</v>
      </c>
      <c r="O137" s="255">
        <f>ROUND(E137*N137,2)</f>
        <v>0.11</v>
      </c>
      <c r="P137" s="255">
        <v>0</v>
      </c>
      <c r="Q137" s="255">
        <f>ROUND(E137*P137,2)</f>
        <v>0</v>
      </c>
      <c r="R137" s="255" t="s">
        <v>226</v>
      </c>
      <c r="S137" s="255" t="s">
        <v>130</v>
      </c>
      <c r="T137" s="256" t="s">
        <v>130</v>
      </c>
      <c r="U137" s="233">
        <v>0</v>
      </c>
      <c r="V137" s="233">
        <f>ROUND(E137*U137,2)</f>
        <v>0</v>
      </c>
      <c r="W137" s="233"/>
      <c r="X137" s="233" t="s">
        <v>227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228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31"/>
      <c r="B138" s="232"/>
      <c r="C138" s="271" t="s">
        <v>135</v>
      </c>
      <c r="D138" s="237"/>
      <c r="E138" s="238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136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31"/>
      <c r="B139" s="232"/>
      <c r="C139" s="271" t="s">
        <v>160</v>
      </c>
      <c r="D139" s="237"/>
      <c r="E139" s="238">
        <v>3</v>
      </c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136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31"/>
      <c r="B140" s="232"/>
      <c r="C140" s="272" t="s">
        <v>141</v>
      </c>
      <c r="D140" s="239"/>
      <c r="E140" s="240">
        <v>3</v>
      </c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136</v>
      </c>
      <c r="AH140" s="214">
        <v>1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ht="22.5" outlineLevel="1" x14ac:dyDescent="0.2">
      <c r="A141" s="250">
        <v>25</v>
      </c>
      <c r="B141" s="251" t="s">
        <v>229</v>
      </c>
      <c r="C141" s="269" t="s">
        <v>230</v>
      </c>
      <c r="D141" s="252" t="s">
        <v>144</v>
      </c>
      <c r="E141" s="253">
        <v>2</v>
      </c>
      <c r="F141" s="254"/>
      <c r="G141" s="255">
        <f>ROUND(E141*F141,2)</f>
        <v>0</v>
      </c>
      <c r="H141" s="254"/>
      <c r="I141" s="255">
        <f>ROUND(E141*H141,2)</f>
        <v>0</v>
      </c>
      <c r="J141" s="254"/>
      <c r="K141" s="255">
        <f>ROUND(E141*J141,2)</f>
        <v>0</v>
      </c>
      <c r="L141" s="255">
        <v>15</v>
      </c>
      <c r="M141" s="255">
        <f>G141*(1+L141/100)</f>
        <v>0</v>
      </c>
      <c r="N141" s="255">
        <v>1.4E-2</v>
      </c>
      <c r="O141" s="255">
        <f>ROUND(E141*N141,2)</f>
        <v>0.03</v>
      </c>
      <c r="P141" s="255">
        <v>0</v>
      </c>
      <c r="Q141" s="255">
        <f>ROUND(E141*P141,2)</f>
        <v>0</v>
      </c>
      <c r="R141" s="255"/>
      <c r="S141" s="255" t="s">
        <v>183</v>
      </c>
      <c r="T141" s="256" t="s">
        <v>201</v>
      </c>
      <c r="U141" s="233">
        <v>0</v>
      </c>
      <c r="V141" s="233">
        <f>ROUND(E141*U141,2)</f>
        <v>0</v>
      </c>
      <c r="W141" s="233"/>
      <c r="X141" s="233" t="s">
        <v>227</v>
      </c>
      <c r="Y141" s="214"/>
      <c r="Z141" s="214"/>
      <c r="AA141" s="214"/>
      <c r="AB141" s="214"/>
      <c r="AC141" s="214"/>
      <c r="AD141" s="214"/>
      <c r="AE141" s="214"/>
      <c r="AF141" s="214"/>
      <c r="AG141" s="214" t="s">
        <v>228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31"/>
      <c r="B142" s="232"/>
      <c r="C142" s="271" t="s">
        <v>135</v>
      </c>
      <c r="D142" s="237"/>
      <c r="E142" s="238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136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31"/>
      <c r="B143" s="232"/>
      <c r="C143" s="271" t="s">
        <v>189</v>
      </c>
      <c r="D143" s="237"/>
      <c r="E143" s="238">
        <v>2</v>
      </c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136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31"/>
      <c r="B144" s="232"/>
      <c r="C144" s="272" t="s">
        <v>141</v>
      </c>
      <c r="D144" s="239"/>
      <c r="E144" s="240">
        <v>2</v>
      </c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136</v>
      </c>
      <c r="AH144" s="214">
        <v>1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50">
        <v>26</v>
      </c>
      <c r="B145" s="251" t="s">
        <v>231</v>
      </c>
      <c r="C145" s="269" t="s">
        <v>232</v>
      </c>
      <c r="D145" s="252" t="s">
        <v>144</v>
      </c>
      <c r="E145" s="253">
        <v>5</v>
      </c>
      <c r="F145" s="254"/>
      <c r="G145" s="255">
        <f>ROUND(E145*F145,2)</f>
        <v>0</v>
      </c>
      <c r="H145" s="254"/>
      <c r="I145" s="255">
        <f>ROUND(E145*H145,2)</f>
        <v>0</v>
      </c>
      <c r="J145" s="254"/>
      <c r="K145" s="255">
        <f>ROUND(E145*J145,2)</f>
        <v>0</v>
      </c>
      <c r="L145" s="255">
        <v>15</v>
      </c>
      <c r="M145" s="255">
        <f>G145*(1+L145/100)</f>
        <v>0</v>
      </c>
      <c r="N145" s="255">
        <v>0</v>
      </c>
      <c r="O145" s="255">
        <f>ROUND(E145*N145,2)</f>
        <v>0</v>
      </c>
      <c r="P145" s="255">
        <v>0</v>
      </c>
      <c r="Q145" s="255">
        <f>ROUND(E145*P145,2)</f>
        <v>0</v>
      </c>
      <c r="R145" s="255"/>
      <c r="S145" s="255" t="s">
        <v>130</v>
      </c>
      <c r="T145" s="256" t="s">
        <v>130</v>
      </c>
      <c r="U145" s="233">
        <v>0.77500000000000002</v>
      </c>
      <c r="V145" s="233">
        <f>ROUND(E145*U145,2)</f>
        <v>3.88</v>
      </c>
      <c r="W145" s="233"/>
      <c r="X145" s="233" t="s">
        <v>131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145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31"/>
      <c r="B146" s="232"/>
      <c r="C146" s="271" t="s">
        <v>135</v>
      </c>
      <c r="D146" s="237"/>
      <c r="E146" s="238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136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31"/>
      <c r="B147" s="232"/>
      <c r="C147" s="271" t="s">
        <v>189</v>
      </c>
      <c r="D147" s="237"/>
      <c r="E147" s="238">
        <v>2</v>
      </c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136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31"/>
      <c r="B148" s="232"/>
      <c r="C148" s="271" t="s">
        <v>160</v>
      </c>
      <c r="D148" s="237"/>
      <c r="E148" s="238">
        <v>3</v>
      </c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136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31"/>
      <c r="B149" s="232"/>
      <c r="C149" s="272" t="s">
        <v>141</v>
      </c>
      <c r="D149" s="239"/>
      <c r="E149" s="240">
        <v>5</v>
      </c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136</v>
      </c>
      <c r="AH149" s="214">
        <v>1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50">
        <v>27</v>
      </c>
      <c r="B150" s="251" t="s">
        <v>233</v>
      </c>
      <c r="C150" s="269" t="s">
        <v>234</v>
      </c>
      <c r="D150" s="252" t="s">
        <v>144</v>
      </c>
      <c r="E150" s="253">
        <v>5</v>
      </c>
      <c r="F150" s="254"/>
      <c r="G150" s="255">
        <f>ROUND(E150*F150,2)</f>
        <v>0</v>
      </c>
      <c r="H150" s="254"/>
      <c r="I150" s="255">
        <f>ROUND(E150*H150,2)</f>
        <v>0</v>
      </c>
      <c r="J150" s="254"/>
      <c r="K150" s="255">
        <f>ROUND(E150*J150,2)</f>
        <v>0</v>
      </c>
      <c r="L150" s="255">
        <v>15</v>
      </c>
      <c r="M150" s="255">
        <f>G150*(1+L150/100)</f>
        <v>0</v>
      </c>
      <c r="N150" s="255">
        <v>7.5000000000000002E-4</v>
      </c>
      <c r="O150" s="255">
        <f>ROUND(E150*N150,2)</f>
        <v>0</v>
      </c>
      <c r="P150" s="255">
        <v>0</v>
      </c>
      <c r="Q150" s="255">
        <f>ROUND(E150*P150,2)</f>
        <v>0</v>
      </c>
      <c r="R150" s="255" t="s">
        <v>226</v>
      </c>
      <c r="S150" s="255" t="s">
        <v>130</v>
      </c>
      <c r="T150" s="256" t="s">
        <v>130</v>
      </c>
      <c r="U150" s="233">
        <v>0</v>
      </c>
      <c r="V150" s="233">
        <f>ROUND(E150*U150,2)</f>
        <v>0</v>
      </c>
      <c r="W150" s="233"/>
      <c r="X150" s="233" t="s">
        <v>227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228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31"/>
      <c r="B151" s="232"/>
      <c r="C151" s="270" t="s">
        <v>235</v>
      </c>
      <c r="D151" s="258"/>
      <c r="E151" s="258"/>
      <c r="F151" s="258"/>
      <c r="G151" s="258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134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31"/>
      <c r="B152" s="232"/>
      <c r="C152" s="273" t="s">
        <v>236</v>
      </c>
      <c r="D152" s="259"/>
      <c r="E152" s="259"/>
      <c r="F152" s="259"/>
      <c r="G152" s="259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134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31"/>
      <c r="B153" s="232"/>
      <c r="C153" s="271" t="s">
        <v>135</v>
      </c>
      <c r="D153" s="237"/>
      <c r="E153" s="238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136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31"/>
      <c r="B154" s="232"/>
      <c r="C154" s="271" t="s">
        <v>189</v>
      </c>
      <c r="D154" s="237"/>
      <c r="E154" s="238">
        <v>2</v>
      </c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136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31"/>
      <c r="B155" s="232"/>
      <c r="C155" s="271" t="s">
        <v>160</v>
      </c>
      <c r="D155" s="237"/>
      <c r="E155" s="238">
        <v>3</v>
      </c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136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31"/>
      <c r="B156" s="232"/>
      <c r="C156" s="272" t="s">
        <v>141</v>
      </c>
      <c r="D156" s="239"/>
      <c r="E156" s="240">
        <v>5</v>
      </c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136</v>
      </c>
      <c r="AH156" s="214">
        <v>1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50">
        <v>28</v>
      </c>
      <c r="B157" s="251" t="s">
        <v>237</v>
      </c>
      <c r="C157" s="269" t="s">
        <v>238</v>
      </c>
      <c r="D157" s="252" t="s">
        <v>144</v>
      </c>
      <c r="E157" s="253">
        <v>5</v>
      </c>
      <c r="F157" s="254"/>
      <c r="G157" s="255">
        <f>ROUND(E157*F157,2)</f>
        <v>0</v>
      </c>
      <c r="H157" s="254"/>
      <c r="I157" s="255">
        <f>ROUND(E157*H157,2)</f>
        <v>0</v>
      </c>
      <c r="J157" s="254"/>
      <c r="K157" s="255">
        <f>ROUND(E157*J157,2)</f>
        <v>0</v>
      </c>
      <c r="L157" s="255">
        <v>15</v>
      </c>
      <c r="M157" s="255">
        <f>G157*(1+L157/100)</f>
        <v>0</v>
      </c>
      <c r="N157" s="255">
        <v>1.0000000000000001E-5</v>
      </c>
      <c r="O157" s="255">
        <f>ROUND(E157*N157,2)</f>
        <v>0</v>
      </c>
      <c r="P157" s="255">
        <v>0</v>
      </c>
      <c r="Q157" s="255">
        <f>ROUND(E157*P157,2)</f>
        <v>0</v>
      </c>
      <c r="R157" s="255"/>
      <c r="S157" s="255" t="s">
        <v>130</v>
      </c>
      <c r="T157" s="256" t="s">
        <v>130</v>
      </c>
      <c r="U157" s="233">
        <v>0.26</v>
      </c>
      <c r="V157" s="233">
        <f>ROUND(E157*U157,2)</f>
        <v>1.3</v>
      </c>
      <c r="W157" s="233"/>
      <c r="X157" s="233" t="s">
        <v>131</v>
      </c>
      <c r="Y157" s="214"/>
      <c r="Z157" s="214"/>
      <c r="AA157" s="214"/>
      <c r="AB157" s="214"/>
      <c r="AC157" s="214"/>
      <c r="AD157" s="214"/>
      <c r="AE157" s="214"/>
      <c r="AF157" s="214"/>
      <c r="AG157" s="214" t="s">
        <v>145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31"/>
      <c r="B158" s="232"/>
      <c r="C158" s="271" t="s">
        <v>135</v>
      </c>
      <c r="D158" s="237"/>
      <c r="E158" s="238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136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31"/>
      <c r="B159" s="232"/>
      <c r="C159" s="271" t="s">
        <v>189</v>
      </c>
      <c r="D159" s="237"/>
      <c r="E159" s="238">
        <v>2</v>
      </c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136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31"/>
      <c r="B160" s="232"/>
      <c r="C160" s="271" t="s">
        <v>160</v>
      </c>
      <c r="D160" s="237"/>
      <c r="E160" s="238">
        <v>3</v>
      </c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136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31"/>
      <c r="B161" s="232"/>
      <c r="C161" s="272" t="s">
        <v>141</v>
      </c>
      <c r="D161" s="239"/>
      <c r="E161" s="240">
        <v>5</v>
      </c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136</v>
      </c>
      <c r="AH161" s="214">
        <v>1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50">
        <v>29</v>
      </c>
      <c r="B162" s="251" t="s">
        <v>239</v>
      </c>
      <c r="C162" s="269" t="s">
        <v>240</v>
      </c>
      <c r="D162" s="252" t="s">
        <v>144</v>
      </c>
      <c r="E162" s="253">
        <v>2</v>
      </c>
      <c r="F162" s="254"/>
      <c r="G162" s="255">
        <f>ROUND(E162*F162,2)</f>
        <v>0</v>
      </c>
      <c r="H162" s="254"/>
      <c r="I162" s="255">
        <f>ROUND(E162*H162,2)</f>
        <v>0</v>
      </c>
      <c r="J162" s="254"/>
      <c r="K162" s="255">
        <f>ROUND(E162*J162,2)</f>
        <v>0</v>
      </c>
      <c r="L162" s="255">
        <v>15</v>
      </c>
      <c r="M162" s="255">
        <f>G162*(1+L162/100)</f>
        <v>0</v>
      </c>
      <c r="N162" s="255">
        <v>9.3999999999999997E-4</v>
      </c>
      <c r="O162" s="255">
        <f>ROUND(E162*N162,2)</f>
        <v>0</v>
      </c>
      <c r="P162" s="255">
        <v>0</v>
      </c>
      <c r="Q162" s="255">
        <f>ROUND(E162*P162,2)</f>
        <v>0</v>
      </c>
      <c r="R162" s="255" t="s">
        <v>226</v>
      </c>
      <c r="S162" s="255" t="s">
        <v>130</v>
      </c>
      <c r="T162" s="256" t="s">
        <v>130</v>
      </c>
      <c r="U162" s="233">
        <v>0</v>
      </c>
      <c r="V162" s="233">
        <f>ROUND(E162*U162,2)</f>
        <v>0</v>
      </c>
      <c r="W162" s="233"/>
      <c r="X162" s="233" t="s">
        <v>227</v>
      </c>
      <c r="Y162" s="214"/>
      <c r="Z162" s="214"/>
      <c r="AA162" s="214"/>
      <c r="AB162" s="214"/>
      <c r="AC162" s="214"/>
      <c r="AD162" s="214"/>
      <c r="AE162" s="214"/>
      <c r="AF162" s="214"/>
      <c r="AG162" s="214" t="s">
        <v>228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31"/>
      <c r="B163" s="232"/>
      <c r="C163" s="271" t="s">
        <v>135</v>
      </c>
      <c r="D163" s="237"/>
      <c r="E163" s="238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136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31"/>
      <c r="B164" s="232"/>
      <c r="C164" s="271" t="s">
        <v>189</v>
      </c>
      <c r="D164" s="237"/>
      <c r="E164" s="238">
        <v>2</v>
      </c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136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31"/>
      <c r="B165" s="232"/>
      <c r="C165" s="272" t="s">
        <v>141</v>
      </c>
      <c r="D165" s="239"/>
      <c r="E165" s="240">
        <v>2</v>
      </c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136</v>
      </c>
      <c r="AH165" s="214">
        <v>1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50">
        <v>30</v>
      </c>
      <c r="B166" s="251" t="s">
        <v>241</v>
      </c>
      <c r="C166" s="269" t="s">
        <v>242</v>
      </c>
      <c r="D166" s="252" t="s">
        <v>144</v>
      </c>
      <c r="E166" s="253">
        <v>2</v>
      </c>
      <c r="F166" s="254"/>
      <c r="G166" s="255">
        <f>ROUND(E166*F166,2)</f>
        <v>0</v>
      </c>
      <c r="H166" s="254"/>
      <c r="I166" s="255">
        <f>ROUND(E166*H166,2)</f>
        <v>0</v>
      </c>
      <c r="J166" s="254"/>
      <c r="K166" s="255">
        <f>ROUND(E166*J166,2)</f>
        <v>0</v>
      </c>
      <c r="L166" s="255">
        <v>15</v>
      </c>
      <c r="M166" s="255">
        <f>G166*(1+L166/100)</f>
        <v>0</v>
      </c>
      <c r="N166" s="255">
        <v>1.07E-3</v>
      </c>
      <c r="O166" s="255">
        <f>ROUND(E166*N166,2)</f>
        <v>0</v>
      </c>
      <c r="P166" s="255">
        <v>0</v>
      </c>
      <c r="Q166" s="255">
        <f>ROUND(E166*P166,2)</f>
        <v>0</v>
      </c>
      <c r="R166" s="255" t="s">
        <v>226</v>
      </c>
      <c r="S166" s="255" t="s">
        <v>130</v>
      </c>
      <c r="T166" s="256" t="s">
        <v>130</v>
      </c>
      <c r="U166" s="233">
        <v>0</v>
      </c>
      <c r="V166" s="233">
        <f>ROUND(E166*U166,2)</f>
        <v>0</v>
      </c>
      <c r="W166" s="233"/>
      <c r="X166" s="233" t="s">
        <v>227</v>
      </c>
      <c r="Y166" s="214"/>
      <c r="Z166" s="214"/>
      <c r="AA166" s="214"/>
      <c r="AB166" s="214"/>
      <c r="AC166" s="214"/>
      <c r="AD166" s="214"/>
      <c r="AE166" s="214"/>
      <c r="AF166" s="214"/>
      <c r="AG166" s="214" t="s">
        <v>228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31"/>
      <c r="B167" s="232"/>
      <c r="C167" s="271" t="s">
        <v>135</v>
      </c>
      <c r="D167" s="237"/>
      <c r="E167" s="238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136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31"/>
      <c r="B168" s="232"/>
      <c r="C168" s="271" t="s">
        <v>189</v>
      </c>
      <c r="D168" s="237"/>
      <c r="E168" s="238">
        <v>2</v>
      </c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136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">
      <c r="A169" s="231"/>
      <c r="B169" s="232"/>
      <c r="C169" s="272" t="s">
        <v>141</v>
      </c>
      <c r="D169" s="239"/>
      <c r="E169" s="240">
        <v>2</v>
      </c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136</v>
      </c>
      <c r="AH169" s="214">
        <v>1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60">
        <v>31</v>
      </c>
      <c r="B170" s="261" t="s">
        <v>243</v>
      </c>
      <c r="C170" s="274" t="s">
        <v>244</v>
      </c>
      <c r="D170" s="262" t="s">
        <v>195</v>
      </c>
      <c r="E170" s="263">
        <v>0.14082</v>
      </c>
      <c r="F170" s="264"/>
      <c r="G170" s="265">
        <f>ROUND(E170*F170,2)</f>
        <v>0</v>
      </c>
      <c r="H170" s="264"/>
      <c r="I170" s="265">
        <f>ROUND(E170*H170,2)</f>
        <v>0</v>
      </c>
      <c r="J170" s="264"/>
      <c r="K170" s="265">
        <f>ROUND(E170*J170,2)</f>
        <v>0</v>
      </c>
      <c r="L170" s="265">
        <v>15</v>
      </c>
      <c r="M170" s="265">
        <f>G170*(1+L170/100)</f>
        <v>0</v>
      </c>
      <c r="N170" s="265">
        <v>0</v>
      </c>
      <c r="O170" s="265">
        <f>ROUND(E170*N170,2)</f>
        <v>0</v>
      </c>
      <c r="P170" s="265">
        <v>0</v>
      </c>
      <c r="Q170" s="265">
        <f>ROUND(E170*P170,2)</f>
        <v>0</v>
      </c>
      <c r="R170" s="265"/>
      <c r="S170" s="265" t="s">
        <v>130</v>
      </c>
      <c r="T170" s="266" t="s">
        <v>130</v>
      </c>
      <c r="U170" s="233">
        <v>2.4209999999999998</v>
      </c>
      <c r="V170" s="233">
        <f>ROUND(E170*U170,2)</f>
        <v>0.34</v>
      </c>
      <c r="W170" s="233"/>
      <c r="X170" s="233" t="s">
        <v>196</v>
      </c>
      <c r="Y170" s="214"/>
      <c r="Z170" s="214"/>
      <c r="AA170" s="214"/>
      <c r="AB170" s="214"/>
      <c r="AC170" s="214"/>
      <c r="AD170" s="214"/>
      <c r="AE170" s="214"/>
      <c r="AF170" s="214"/>
      <c r="AG170" s="214" t="s">
        <v>197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x14ac:dyDescent="0.2">
      <c r="A171" s="244" t="s">
        <v>125</v>
      </c>
      <c r="B171" s="245" t="s">
        <v>83</v>
      </c>
      <c r="C171" s="268" t="s">
        <v>84</v>
      </c>
      <c r="D171" s="246"/>
      <c r="E171" s="247"/>
      <c r="F171" s="248"/>
      <c r="G171" s="248">
        <f>SUMIF(AG172:AG202,"&lt;&gt;NOR",G172:G202)</f>
        <v>0</v>
      </c>
      <c r="H171" s="248"/>
      <c r="I171" s="248">
        <f>SUM(I172:I202)</f>
        <v>0</v>
      </c>
      <c r="J171" s="248"/>
      <c r="K171" s="248">
        <f>SUM(K172:K202)</f>
        <v>0</v>
      </c>
      <c r="L171" s="248"/>
      <c r="M171" s="248">
        <f>SUM(M172:M202)</f>
        <v>0</v>
      </c>
      <c r="N171" s="248"/>
      <c r="O171" s="248">
        <f>SUM(O172:O202)</f>
        <v>0.04</v>
      </c>
      <c r="P171" s="248"/>
      <c r="Q171" s="248">
        <f>SUM(Q172:Q202)</f>
        <v>0.02</v>
      </c>
      <c r="R171" s="248"/>
      <c r="S171" s="248"/>
      <c r="T171" s="249"/>
      <c r="U171" s="243"/>
      <c r="V171" s="243">
        <f>SUM(V172:V202)</f>
        <v>23.120000000000005</v>
      </c>
      <c r="W171" s="243"/>
      <c r="X171" s="243"/>
      <c r="AG171" t="s">
        <v>126</v>
      </c>
    </row>
    <row r="172" spans="1:60" outlineLevel="1" x14ac:dyDescent="0.2">
      <c r="A172" s="250">
        <v>32</v>
      </c>
      <c r="B172" s="251" t="s">
        <v>245</v>
      </c>
      <c r="C172" s="269" t="s">
        <v>246</v>
      </c>
      <c r="D172" s="252" t="s">
        <v>247</v>
      </c>
      <c r="E172" s="253">
        <v>17.100000000000001</v>
      </c>
      <c r="F172" s="254"/>
      <c r="G172" s="255">
        <f>ROUND(E172*F172,2)</f>
        <v>0</v>
      </c>
      <c r="H172" s="254"/>
      <c r="I172" s="255">
        <f>ROUND(E172*H172,2)</f>
        <v>0</v>
      </c>
      <c r="J172" s="254"/>
      <c r="K172" s="255">
        <f>ROUND(E172*J172,2)</f>
        <v>0</v>
      </c>
      <c r="L172" s="255">
        <v>15</v>
      </c>
      <c r="M172" s="255">
        <f>G172*(1+L172/100)</f>
        <v>0</v>
      </c>
      <c r="N172" s="255">
        <v>0</v>
      </c>
      <c r="O172" s="255">
        <f>ROUND(E172*N172,2)</f>
        <v>0</v>
      </c>
      <c r="P172" s="255">
        <v>1E-3</v>
      </c>
      <c r="Q172" s="255">
        <f>ROUND(E172*P172,2)</f>
        <v>0.02</v>
      </c>
      <c r="R172" s="255"/>
      <c r="S172" s="255" t="s">
        <v>130</v>
      </c>
      <c r="T172" s="256" t="s">
        <v>130</v>
      </c>
      <c r="U172" s="233">
        <v>0.03</v>
      </c>
      <c r="V172" s="233">
        <f>ROUND(E172*U172,2)</f>
        <v>0.51</v>
      </c>
      <c r="W172" s="233"/>
      <c r="X172" s="233" t="s">
        <v>131</v>
      </c>
      <c r="Y172" s="214"/>
      <c r="Z172" s="214"/>
      <c r="AA172" s="214"/>
      <c r="AB172" s="214"/>
      <c r="AC172" s="214"/>
      <c r="AD172" s="214"/>
      <c r="AE172" s="214"/>
      <c r="AF172" s="214"/>
      <c r="AG172" s="214" t="s">
        <v>145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31"/>
      <c r="B173" s="232"/>
      <c r="C173" s="271" t="s">
        <v>135</v>
      </c>
      <c r="D173" s="237"/>
      <c r="E173" s="238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136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31"/>
      <c r="B174" s="232"/>
      <c r="C174" s="271" t="s">
        <v>175</v>
      </c>
      <c r="D174" s="237"/>
      <c r="E174" s="238">
        <v>17.100000000000001</v>
      </c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136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31"/>
      <c r="B175" s="232"/>
      <c r="C175" s="272" t="s">
        <v>141</v>
      </c>
      <c r="D175" s="239"/>
      <c r="E175" s="240">
        <v>17.100000000000001</v>
      </c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136</v>
      </c>
      <c r="AH175" s="214">
        <v>1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50">
        <v>33</v>
      </c>
      <c r="B176" s="251" t="s">
        <v>248</v>
      </c>
      <c r="C176" s="269" t="s">
        <v>249</v>
      </c>
      <c r="D176" s="252" t="s">
        <v>129</v>
      </c>
      <c r="E176" s="253">
        <v>17.07</v>
      </c>
      <c r="F176" s="254"/>
      <c r="G176" s="255">
        <f>ROUND(E176*F176,2)</f>
        <v>0</v>
      </c>
      <c r="H176" s="254"/>
      <c r="I176" s="255">
        <f>ROUND(E176*H176,2)</f>
        <v>0</v>
      </c>
      <c r="J176" s="254"/>
      <c r="K176" s="255">
        <f>ROUND(E176*J176,2)</f>
        <v>0</v>
      </c>
      <c r="L176" s="255">
        <v>15</v>
      </c>
      <c r="M176" s="255">
        <f>G176*(1+L176/100)</f>
        <v>0</v>
      </c>
      <c r="N176" s="255">
        <v>4.8999999999999998E-4</v>
      </c>
      <c r="O176" s="255">
        <f>ROUND(E176*N176,2)</f>
        <v>0.01</v>
      </c>
      <c r="P176" s="255">
        <v>0</v>
      </c>
      <c r="Q176" s="255">
        <f>ROUND(E176*P176,2)</f>
        <v>0</v>
      </c>
      <c r="R176" s="255"/>
      <c r="S176" s="255" t="s">
        <v>183</v>
      </c>
      <c r="T176" s="256" t="s">
        <v>130</v>
      </c>
      <c r="U176" s="233">
        <v>0.13</v>
      </c>
      <c r="V176" s="233">
        <f>ROUND(E176*U176,2)</f>
        <v>2.2200000000000002</v>
      </c>
      <c r="W176" s="233"/>
      <c r="X176" s="233" t="s">
        <v>131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145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">
      <c r="A177" s="231"/>
      <c r="B177" s="232"/>
      <c r="C177" s="271" t="s">
        <v>135</v>
      </c>
      <c r="D177" s="237"/>
      <c r="E177" s="238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136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31"/>
      <c r="B178" s="232"/>
      <c r="C178" s="271" t="s">
        <v>250</v>
      </c>
      <c r="D178" s="237"/>
      <c r="E178" s="238">
        <v>17.07</v>
      </c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136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31"/>
      <c r="B179" s="232"/>
      <c r="C179" s="272" t="s">
        <v>141</v>
      </c>
      <c r="D179" s="239"/>
      <c r="E179" s="240">
        <v>17.07</v>
      </c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136</v>
      </c>
      <c r="AH179" s="214">
        <v>1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50">
        <v>34</v>
      </c>
      <c r="B180" s="251" t="s">
        <v>251</v>
      </c>
      <c r="C180" s="269" t="s">
        <v>252</v>
      </c>
      <c r="D180" s="252" t="s">
        <v>129</v>
      </c>
      <c r="E180" s="253">
        <v>17.07</v>
      </c>
      <c r="F180" s="254"/>
      <c r="G180" s="255">
        <f>ROUND(E180*F180,2)</f>
        <v>0</v>
      </c>
      <c r="H180" s="254"/>
      <c r="I180" s="255">
        <f>ROUND(E180*H180,2)</f>
        <v>0</v>
      </c>
      <c r="J180" s="254"/>
      <c r="K180" s="255">
        <f>ROUND(E180*J180,2)</f>
        <v>0</v>
      </c>
      <c r="L180" s="255">
        <v>15</v>
      </c>
      <c r="M180" s="255">
        <f>G180*(1+L180/100)</f>
        <v>0</v>
      </c>
      <c r="N180" s="255">
        <v>1.0000000000000001E-5</v>
      </c>
      <c r="O180" s="255">
        <f>ROUND(E180*N180,2)</f>
        <v>0</v>
      </c>
      <c r="P180" s="255">
        <v>0</v>
      </c>
      <c r="Q180" s="255">
        <f>ROUND(E180*P180,2)</f>
        <v>0</v>
      </c>
      <c r="R180" s="255"/>
      <c r="S180" s="255" t="s">
        <v>130</v>
      </c>
      <c r="T180" s="256" t="s">
        <v>130</v>
      </c>
      <c r="U180" s="233">
        <v>0.34</v>
      </c>
      <c r="V180" s="233">
        <f>ROUND(E180*U180,2)</f>
        <v>5.8</v>
      </c>
      <c r="W180" s="233"/>
      <c r="X180" s="233" t="s">
        <v>131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145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31"/>
      <c r="B181" s="232"/>
      <c r="C181" s="271" t="s">
        <v>135</v>
      </c>
      <c r="D181" s="237"/>
      <c r="E181" s="238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136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31"/>
      <c r="B182" s="232"/>
      <c r="C182" s="271" t="s">
        <v>250</v>
      </c>
      <c r="D182" s="237"/>
      <c r="E182" s="238">
        <v>17.07</v>
      </c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136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31"/>
      <c r="B183" s="232"/>
      <c r="C183" s="272" t="s">
        <v>141</v>
      </c>
      <c r="D183" s="239"/>
      <c r="E183" s="240">
        <v>17.07</v>
      </c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136</v>
      </c>
      <c r="AH183" s="214">
        <v>1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50">
        <v>35</v>
      </c>
      <c r="B184" s="251" t="s">
        <v>253</v>
      </c>
      <c r="C184" s="269" t="s">
        <v>254</v>
      </c>
      <c r="D184" s="252" t="s">
        <v>129</v>
      </c>
      <c r="E184" s="253">
        <v>17.07</v>
      </c>
      <c r="F184" s="254"/>
      <c r="G184" s="255">
        <f>ROUND(E184*F184,2)</f>
        <v>0</v>
      </c>
      <c r="H184" s="254"/>
      <c r="I184" s="255">
        <f>ROUND(E184*H184,2)</f>
        <v>0</v>
      </c>
      <c r="J184" s="254"/>
      <c r="K184" s="255">
        <f>ROUND(E184*J184,2)</f>
        <v>0</v>
      </c>
      <c r="L184" s="255">
        <v>15</v>
      </c>
      <c r="M184" s="255">
        <f>G184*(1+L184/100)</f>
        <v>0</v>
      </c>
      <c r="N184" s="255">
        <v>4.8999999999999998E-4</v>
      </c>
      <c r="O184" s="255">
        <f>ROUND(E184*N184,2)</f>
        <v>0.01</v>
      </c>
      <c r="P184" s="255">
        <v>0</v>
      </c>
      <c r="Q184" s="255">
        <f>ROUND(E184*P184,2)</f>
        <v>0</v>
      </c>
      <c r="R184" s="255"/>
      <c r="S184" s="255" t="s">
        <v>130</v>
      </c>
      <c r="T184" s="256" t="s">
        <v>130</v>
      </c>
      <c r="U184" s="233">
        <v>0.13</v>
      </c>
      <c r="V184" s="233">
        <f>ROUND(E184*U184,2)</f>
        <v>2.2200000000000002</v>
      </c>
      <c r="W184" s="233"/>
      <c r="X184" s="233" t="s">
        <v>131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145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31"/>
      <c r="B185" s="232"/>
      <c r="C185" s="271" t="s">
        <v>135</v>
      </c>
      <c r="D185" s="237"/>
      <c r="E185" s="238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136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31"/>
      <c r="B186" s="232"/>
      <c r="C186" s="271" t="s">
        <v>250</v>
      </c>
      <c r="D186" s="237"/>
      <c r="E186" s="238">
        <v>17.07</v>
      </c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136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31"/>
      <c r="B187" s="232"/>
      <c r="C187" s="272" t="s">
        <v>141</v>
      </c>
      <c r="D187" s="239"/>
      <c r="E187" s="240">
        <v>17.07</v>
      </c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136</v>
      </c>
      <c r="AH187" s="214">
        <v>1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ht="22.5" outlineLevel="1" x14ac:dyDescent="0.2">
      <c r="A188" s="250">
        <v>36</v>
      </c>
      <c r="B188" s="251" t="s">
        <v>255</v>
      </c>
      <c r="C188" s="269" t="s">
        <v>256</v>
      </c>
      <c r="D188" s="252" t="s">
        <v>129</v>
      </c>
      <c r="E188" s="253">
        <v>17.07</v>
      </c>
      <c r="F188" s="254"/>
      <c r="G188" s="255">
        <f>ROUND(E188*F188,2)</f>
        <v>0</v>
      </c>
      <c r="H188" s="254"/>
      <c r="I188" s="255">
        <f>ROUND(E188*H188,2)</f>
        <v>0</v>
      </c>
      <c r="J188" s="254"/>
      <c r="K188" s="255">
        <f>ROUND(E188*J188,2)</f>
        <v>0</v>
      </c>
      <c r="L188" s="255">
        <v>15</v>
      </c>
      <c r="M188" s="255">
        <f>G188*(1+L188/100)</f>
        <v>0</v>
      </c>
      <c r="N188" s="255">
        <v>3.5E-4</v>
      </c>
      <c r="O188" s="255">
        <f>ROUND(E188*N188,2)</f>
        <v>0.01</v>
      </c>
      <c r="P188" s="255">
        <v>0</v>
      </c>
      <c r="Q188" s="255">
        <f>ROUND(E188*P188,2)</f>
        <v>0</v>
      </c>
      <c r="R188" s="255"/>
      <c r="S188" s="255" t="s">
        <v>130</v>
      </c>
      <c r="T188" s="256" t="s">
        <v>130</v>
      </c>
      <c r="U188" s="233">
        <v>0.56999999999999995</v>
      </c>
      <c r="V188" s="233">
        <f>ROUND(E188*U188,2)</f>
        <v>9.73</v>
      </c>
      <c r="W188" s="233"/>
      <c r="X188" s="233" t="s">
        <v>131</v>
      </c>
      <c r="Y188" s="214"/>
      <c r="Z188" s="214"/>
      <c r="AA188" s="214"/>
      <c r="AB188" s="214"/>
      <c r="AC188" s="214"/>
      <c r="AD188" s="214"/>
      <c r="AE188" s="214"/>
      <c r="AF188" s="214"/>
      <c r="AG188" s="214" t="s">
        <v>145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31"/>
      <c r="B189" s="232"/>
      <c r="C189" s="271" t="s">
        <v>135</v>
      </c>
      <c r="D189" s="237"/>
      <c r="E189" s="238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136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">
      <c r="A190" s="231"/>
      <c r="B190" s="232"/>
      <c r="C190" s="271" t="s">
        <v>250</v>
      </c>
      <c r="D190" s="237"/>
      <c r="E190" s="238">
        <v>17.07</v>
      </c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136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31"/>
      <c r="B191" s="232"/>
      <c r="C191" s="272" t="s">
        <v>141</v>
      </c>
      <c r="D191" s="239"/>
      <c r="E191" s="240">
        <v>17.07</v>
      </c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136</v>
      </c>
      <c r="AH191" s="214">
        <v>1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50">
        <v>37</v>
      </c>
      <c r="B192" s="251" t="s">
        <v>257</v>
      </c>
      <c r="C192" s="269" t="s">
        <v>258</v>
      </c>
      <c r="D192" s="252" t="s">
        <v>247</v>
      </c>
      <c r="E192" s="253">
        <v>17.100000000000001</v>
      </c>
      <c r="F192" s="254"/>
      <c r="G192" s="255">
        <f>ROUND(E192*F192,2)</f>
        <v>0</v>
      </c>
      <c r="H192" s="254"/>
      <c r="I192" s="255">
        <f>ROUND(E192*H192,2)</f>
        <v>0</v>
      </c>
      <c r="J192" s="254"/>
      <c r="K192" s="255">
        <f>ROUND(E192*J192,2)</f>
        <v>0</v>
      </c>
      <c r="L192" s="255">
        <v>15</v>
      </c>
      <c r="M192" s="255">
        <f>G192*(1+L192/100)</f>
        <v>0</v>
      </c>
      <c r="N192" s="255">
        <v>0</v>
      </c>
      <c r="O192" s="255">
        <f>ROUND(E192*N192,2)</f>
        <v>0</v>
      </c>
      <c r="P192" s="255">
        <v>0</v>
      </c>
      <c r="Q192" s="255">
        <f>ROUND(E192*P192,2)</f>
        <v>0</v>
      </c>
      <c r="R192" s="255"/>
      <c r="S192" s="255" t="s">
        <v>130</v>
      </c>
      <c r="T192" s="256" t="s">
        <v>130</v>
      </c>
      <c r="U192" s="233">
        <v>0.15</v>
      </c>
      <c r="V192" s="233">
        <f>ROUND(E192*U192,2)</f>
        <v>2.57</v>
      </c>
      <c r="W192" s="233"/>
      <c r="X192" s="233" t="s">
        <v>131</v>
      </c>
      <c r="Y192" s="214"/>
      <c r="Z192" s="214"/>
      <c r="AA192" s="214"/>
      <c r="AB192" s="214"/>
      <c r="AC192" s="214"/>
      <c r="AD192" s="214"/>
      <c r="AE192" s="214"/>
      <c r="AF192" s="214"/>
      <c r="AG192" s="214" t="s">
        <v>145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31"/>
      <c r="B193" s="232"/>
      <c r="C193" s="270" t="s">
        <v>259</v>
      </c>
      <c r="D193" s="258"/>
      <c r="E193" s="258"/>
      <c r="F193" s="258"/>
      <c r="G193" s="258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134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">
      <c r="A194" s="231"/>
      <c r="B194" s="232"/>
      <c r="C194" s="271" t="s">
        <v>135</v>
      </c>
      <c r="D194" s="237"/>
      <c r="E194" s="238"/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136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">
      <c r="A195" s="231"/>
      <c r="B195" s="232"/>
      <c r="C195" s="271" t="s">
        <v>175</v>
      </c>
      <c r="D195" s="237"/>
      <c r="E195" s="238">
        <v>17.100000000000001</v>
      </c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136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">
      <c r="A196" s="231"/>
      <c r="B196" s="232"/>
      <c r="C196" s="272" t="s">
        <v>141</v>
      </c>
      <c r="D196" s="239"/>
      <c r="E196" s="240">
        <v>17.100000000000001</v>
      </c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136</v>
      </c>
      <c r="AH196" s="214">
        <v>1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ht="22.5" outlineLevel="1" x14ac:dyDescent="0.2">
      <c r="A197" s="250">
        <v>38</v>
      </c>
      <c r="B197" s="251" t="s">
        <v>260</v>
      </c>
      <c r="C197" s="269" t="s">
        <v>261</v>
      </c>
      <c r="D197" s="252" t="s">
        <v>247</v>
      </c>
      <c r="E197" s="253">
        <v>18.809999999999999</v>
      </c>
      <c r="F197" s="254"/>
      <c r="G197" s="255">
        <f>ROUND(E197*F197,2)</f>
        <v>0</v>
      </c>
      <c r="H197" s="254"/>
      <c r="I197" s="255">
        <f>ROUND(E197*H197,2)</f>
        <v>0</v>
      </c>
      <c r="J197" s="254"/>
      <c r="K197" s="255">
        <f>ROUND(E197*J197,2)</f>
        <v>0</v>
      </c>
      <c r="L197" s="255">
        <v>15</v>
      </c>
      <c r="M197" s="255">
        <f>G197*(1+L197/100)</f>
        <v>0</v>
      </c>
      <c r="N197" s="255">
        <v>4.0000000000000002E-4</v>
      </c>
      <c r="O197" s="255">
        <f>ROUND(E197*N197,2)</f>
        <v>0.01</v>
      </c>
      <c r="P197" s="255">
        <v>0</v>
      </c>
      <c r="Q197" s="255">
        <f>ROUND(E197*P197,2)</f>
        <v>0</v>
      </c>
      <c r="R197" s="255" t="s">
        <v>226</v>
      </c>
      <c r="S197" s="255" t="s">
        <v>130</v>
      </c>
      <c r="T197" s="256" t="s">
        <v>130</v>
      </c>
      <c r="U197" s="233">
        <v>0</v>
      </c>
      <c r="V197" s="233">
        <f>ROUND(E197*U197,2)</f>
        <v>0</v>
      </c>
      <c r="W197" s="233"/>
      <c r="X197" s="233" t="s">
        <v>227</v>
      </c>
      <c r="Y197" s="214"/>
      <c r="Z197" s="214"/>
      <c r="AA197" s="214"/>
      <c r="AB197" s="214"/>
      <c r="AC197" s="214"/>
      <c r="AD197" s="214"/>
      <c r="AE197" s="214"/>
      <c r="AF197" s="214"/>
      <c r="AG197" s="214" t="s">
        <v>228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31"/>
      <c r="B198" s="232"/>
      <c r="C198" s="271" t="s">
        <v>135</v>
      </c>
      <c r="D198" s="237"/>
      <c r="E198" s="238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136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">
      <c r="A199" s="231"/>
      <c r="B199" s="232"/>
      <c r="C199" s="271" t="s">
        <v>175</v>
      </c>
      <c r="D199" s="237"/>
      <c r="E199" s="238">
        <v>17.100000000000001</v>
      </c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136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">
      <c r="A200" s="231"/>
      <c r="B200" s="232"/>
      <c r="C200" s="272" t="s">
        <v>141</v>
      </c>
      <c r="D200" s="239"/>
      <c r="E200" s="240">
        <v>17.100000000000001</v>
      </c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136</v>
      </c>
      <c r="AH200" s="214">
        <v>1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">
      <c r="A201" s="231"/>
      <c r="B201" s="232"/>
      <c r="C201" s="275" t="s">
        <v>262</v>
      </c>
      <c r="D201" s="241"/>
      <c r="E201" s="242">
        <v>1.71</v>
      </c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136</v>
      </c>
      <c r="AH201" s="214">
        <v>4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60">
        <v>39</v>
      </c>
      <c r="B202" s="261" t="s">
        <v>263</v>
      </c>
      <c r="C202" s="274" t="s">
        <v>264</v>
      </c>
      <c r="D202" s="262" t="s">
        <v>195</v>
      </c>
      <c r="E202" s="263">
        <v>3.04E-2</v>
      </c>
      <c r="F202" s="264"/>
      <c r="G202" s="265">
        <f>ROUND(E202*F202,2)</f>
        <v>0</v>
      </c>
      <c r="H202" s="264"/>
      <c r="I202" s="265">
        <f>ROUND(E202*H202,2)</f>
        <v>0</v>
      </c>
      <c r="J202" s="264"/>
      <c r="K202" s="265">
        <f>ROUND(E202*J202,2)</f>
        <v>0</v>
      </c>
      <c r="L202" s="265">
        <v>15</v>
      </c>
      <c r="M202" s="265">
        <f>G202*(1+L202/100)</f>
        <v>0</v>
      </c>
      <c r="N202" s="265">
        <v>0</v>
      </c>
      <c r="O202" s="265">
        <f>ROUND(E202*N202,2)</f>
        <v>0</v>
      </c>
      <c r="P202" s="265">
        <v>0</v>
      </c>
      <c r="Q202" s="265">
        <f>ROUND(E202*P202,2)</f>
        <v>0</v>
      </c>
      <c r="R202" s="265"/>
      <c r="S202" s="265" t="s">
        <v>130</v>
      </c>
      <c r="T202" s="266" t="s">
        <v>130</v>
      </c>
      <c r="U202" s="233">
        <v>2.42</v>
      </c>
      <c r="V202" s="233">
        <f>ROUND(E202*U202,2)</f>
        <v>7.0000000000000007E-2</v>
      </c>
      <c r="W202" s="233"/>
      <c r="X202" s="233" t="s">
        <v>196</v>
      </c>
      <c r="Y202" s="214"/>
      <c r="Z202" s="214"/>
      <c r="AA202" s="214"/>
      <c r="AB202" s="214"/>
      <c r="AC202" s="214"/>
      <c r="AD202" s="214"/>
      <c r="AE202" s="214"/>
      <c r="AF202" s="214"/>
      <c r="AG202" s="214" t="s">
        <v>197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x14ac:dyDescent="0.2">
      <c r="A203" s="244" t="s">
        <v>125</v>
      </c>
      <c r="B203" s="245" t="s">
        <v>85</v>
      </c>
      <c r="C203" s="268" t="s">
        <v>86</v>
      </c>
      <c r="D203" s="246"/>
      <c r="E203" s="247"/>
      <c r="F203" s="248"/>
      <c r="G203" s="248">
        <f>SUMIF(AG204:AG240,"&lt;&gt;NOR",G204:G240)</f>
        <v>0</v>
      </c>
      <c r="H203" s="248"/>
      <c r="I203" s="248">
        <f>SUM(I204:I240)</f>
        <v>0</v>
      </c>
      <c r="J203" s="248"/>
      <c r="K203" s="248">
        <f>SUM(K204:K240)</f>
        <v>0</v>
      </c>
      <c r="L203" s="248"/>
      <c r="M203" s="248">
        <f>SUM(M204:M240)</f>
        <v>0</v>
      </c>
      <c r="N203" s="248"/>
      <c r="O203" s="248">
        <f>SUM(O204:O240)</f>
        <v>7.0000000000000007E-2</v>
      </c>
      <c r="P203" s="248"/>
      <c r="Q203" s="248">
        <f>SUM(Q204:Q240)</f>
        <v>0</v>
      </c>
      <c r="R203" s="248"/>
      <c r="S203" s="248"/>
      <c r="T203" s="249"/>
      <c r="U203" s="243"/>
      <c r="V203" s="243">
        <f>SUM(V204:V240)</f>
        <v>8.6399999999999988</v>
      </c>
      <c r="W203" s="243"/>
      <c r="X203" s="243"/>
      <c r="AG203" t="s">
        <v>126</v>
      </c>
    </row>
    <row r="204" spans="1:60" ht="22.5" outlineLevel="1" x14ac:dyDescent="0.2">
      <c r="A204" s="250">
        <v>40</v>
      </c>
      <c r="B204" s="251" t="s">
        <v>265</v>
      </c>
      <c r="C204" s="269" t="s">
        <v>266</v>
      </c>
      <c r="D204" s="252" t="s">
        <v>129</v>
      </c>
      <c r="E204" s="253">
        <v>10.1</v>
      </c>
      <c r="F204" s="254"/>
      <c r="G204" s="255">
        <f>ROUND(E204*F204,2)</f>
        <v>0</v>
      </c>
      <c r="H204" s="254"/>
      <c r="I204" s="255">
        <f>ROUND(E204*H204,2)</f>
        <v>0</v>
      </c>
      <c r="J204" s="254"/>
      <c r="K204" s="255">
        <f>ROUND(E204*J204,2)</f>
        <v>0</v>
      </c>
      <c r="L204" s="255">
        <v>15</v>
      </c>
      <c r="M204" s="255">
        <f>G204*(1+L204/100)</f>
        <v>0</v>
      </c>
      <c r="N204" s="255">
        <v>0</v>
      </c>
      <c r="O204" s="255">
        <f>ROUND(E204*N204,2)</f>
        <v>0</v>
      </c>
      <c r="P204" s="255">
        <v>0</v>
      </c>
      <c r="Q204" s="255">
        <f>ROUND(E204*P204,2)</f>
        <v>0</v>
      </c>
      <c r="R204" s="255"/>
      <c r="S204" s="255" t="s">
        <v>130</v>
      </c>
      <c r="T204" s="256" t="s">
        <v>130</v>
      </c>
      <c r="U204" s="233">
        <v>1.6E-2</v>
      </c>
      <c r="V204" s="233">
        <f>ROUND(E204*U204,2)</f>
        <v>0.16</v>
      </c>
      <c r="W204" s="233"/>
      <c r="X204" s="233" t="s">
        <v>131</v>
      </c>
      <c r="Y204" s="214"/>
      <c r="Z204" s="214"/>
      <c r="AA204" s="214"/>
      <c r="AB204" s="214"/>
      <c r="AC204" s="214"/>
      <c r="AD204" s="214"/>
      <c r="AE204" s="214"/>
      <c r="AF204" s="214"/>
      <c r="AG204" s="214" t="s">
        <v>145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31"/>
      <c r="B205" s="232"/>
      <c r="C205" s="271" t="s">
        <v>135</v>
      </c>
      <c r="D205" s="237"/>
      <c r="E205" s="238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136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31"/>
      <c r="B206" s="232"/>
      <c r="C206" s="271" t="s">
        <v>176</v>
      </c>
      <c r="D206" s="237"/>
      <c r="E206" s="238">
        <v>10.1</v>
      </c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136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31"/>
      <c r="B207" s="232"/>
      <c r="C207" s="272" t="s">
        <v>141</v>
      </c>
      <c r="D207" s="239"/>
      <c r="E207" s="240">
        <v>10.1</v>
      </c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136</v>
      </c>
      <c r="AH207" s="214">
        <v>1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">
      <c r="A208" s="250">
        <v>41</v>
      </c>
      <c r="B208" s="251" t="s">
        <v>267</v>
      </c>
      <c r="C208" s="269" t="s">
        <v>268</v>
      </c>
      <c r="D208" s="252" t="s">
        <v>129</v>
      </c>
      <c r="E208" s="253">
        <v>10.1</v>
      </c>
      <c r="F208" s="254"/>
      <c r="G208" s="255">
        <f>ROUND(E208*F208,2)</f>
        <v>0</v>
      </c>
      <c r="H208" s="254"/>
      <c r="I208" s="255">
        <f>ROUND(E208*H208,2)</f>
        <v>0</v>
      </c>
      <c r="J208" s="254"/>
      <c r="K208" s="255">
        <f>ROUND(E208*J208,2)</f>
        <v>0</v>
      </c>
      <c r="L208" s="255">
        <v>15</v>
      </c>
      <c r="M208" s="255">
        <f>G208*(1+L208/100)</f>
        <v>0</v>
      </c>
      <c r="N208" s="255">
        <v>0</v>
      </c>
      <c r="O208" s="255">
        <f>ROUND(E208*N208,2)</f>
        <v>0</v>
      </c>
      <c r="P208" s="255">
        <v>0</v>
      </c>
      <c r="Q208" s="255">
        <f>ROUND(E208*P208,2)</f>
        <v>0</v>
      </c>
      <c r="R208" s="255"/>
      <c r="S208" s="255" t="s">
        <v>130</v>
      </c>
      <c r="T208" s="256" t="s">
        <v>130</v>
      </c>
      <c r="U208" s="233">
        <v>4.5999999999999999E-2</v>
      </c>
      <c r="V208" s="233">
        <f>ROUND(E208*U208,2)</f>
        <v>0.46</v>
      </c>
      <c r="W208" s="233"/>
      <c r="X208" s="233" t="s">
        <v>131</v>
      </c>
      <c r="Y208" s="214"/>
      <c r="Z208" s="214"/>
      <c r="AA208" s="214"/>
      <c r="AB208" s="214"/>
      <c r="AC208" s="214"/>
      <c r="AD208" s="214"/>
      <c r="AE208" s="214"/>
      <c r="AF208" s="214"/>
      <c r="AG208" s="214" t="s">
        <v>145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">
      <c r="A209" s="231"/>
      <c r="B209" s="232"/>
      <c r="C209" s="271" t="s">
        <v>135</v>
      </c>
      <c r="D209" s="237"/>
      <c r="E209" s="238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136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31"/>
      <c r="B210" s="232"/>
      <c r="C210" s="271" t="s">
        <v>176</v>
      </c>
      <c r="D210" s="237"/>
      <c r="E210" s="238">
        <v>10.1</v>
      </c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136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31"/>
      <c r="B211" s="232"/>
      <c r="C211" s="272" t="s">
        <v>141</v>
      </c>
      <c r="D211" s="239"/>
      <c r="E211" s="240">
        <v>10.1</v>
      </c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136</v>
      </c>
      <c r="AH211" s="214">
        <v>1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50">
        <v>42</v>
      </c>
      <c r="B212" s="251" t="s">
        <v>269</v>
      </c>
      <c r="C212" s="269" t="s">
        <v>270</v>
      </c>
      <c r="D212" s="252" t="s">
        <v>129</v>
      </c>
      <c r="E212" s="253">
        <v>10.1</v>
      </c>
      <c r="F212" s="254"/>
      <c r="G212" s="255">
        <f>ROUND(E212*F212,2)</f>
        <v>0</v>
      </c>
      <c r="H212" s="254"/>
      <c r="I212" s="255">
        <f>ROUND(E212*H212,2)</f>
        <v>0</v>
      </c>
      <c r="J212" s="254"/>
      <c r="K212" s="255">
        <f>ROUND(E212*J212,2)</f>
        <v>0</v>
      </c>
      <c r="L212" s="255">
        <v>15</v>
      </c>
      <c r="M212" s="255">
        <f>G212*(1+L212/100)</f>
        <v>0</v>
      </c>
      <c r="N212" s="255">
        <v>0</v>
      </c>
      <c r="O212" s="255">
        <f>ROUND(E212*N212,2)</f>
        <v>0</v>
      </c>
      <c r="P212" s="255">
        <v>0</v>
      </c>
      <c r="Q212" s="255">
        <f>ROUND(E212*P212,2)</f>
        <v>0</v>
      </c>
      <c r="R212" s="255"/>
      <c r="S212" s="255" t="s">
        <v>130</v>
      </c>
      <c r="T212" s="256" t="s">
        <v>130</v>
      </c>
      <c r="U212" s="233">
        <v>0.14699999999999999</v>
      </c>
      <c r="V212" s="233">
        <f>ROUND(E212*U212,2)</f>
        <v>1.48</v>
      </c>
      <c r="W212" s="233"/>
      <c r="X212" s="233" t="s">
        <v>131</v>
      </c>
      <c r="Y212" s="214"/>
      <c r="Z212" s="214"/>
      <c r="AA212" s="214"/>
      <c r="AB212" s="214"/>
      <c r="AC212" s="214"/>
      <c r="AD212" s="214"/>
      <c r="AE212" s="214"/>
      <c r="AF212" s="214"/>
      <c r="AG212" s="214" t="s">
        <v>145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">
      <c r="A213" s="231"/>
      <c r="B213" s="232"/>
      <c r="C213" s="271" t="s">
        <v>135</v>
      </c>
      <c r="D213" s="237"/>
      <c r="E213" s="238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136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">
      <c r="A214" s="231"/>
      <c r="B214" s="232"/>
      <c r="C214" s="271" t="s">
        <v>176</v>
      </c>
      <c r="D214" s="237"/>
      <c r="E214" s="238">
        <v>10.1</v>
      </c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136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">
      <c r="A215" s="231"/>
      <c r="B215" s="232"/>
      <c r="C215" s="272" t="s">
        <v>141</v>
      </c>
      <c r="D215" s="239"/>
      <c r="E215" s="240">
        <v>10.1</v>
      </c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136</v>
      </c>
      <c r="AH215" s="214">
        <v>1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50">
        <v>43</v>
      </c>
      <c r="B216" s="251" t="s">
        <v>271</v>
      </c>
      <c r="C216" s="269" t="s">
        <v>272</v>
      </c>
      <c r="D216" s="252" t="s">
        <v>273</v>
      </c>
      <c r="E216" s="253">
        <v>48.48</v>
      </c>
      <c r="F216" s="254"/>
      <c r="G216" s="255">
        <f>ROUND(E216*F216,2)</f>
        <v>0</v>
      </c>
      <c r="H216" s="254"/>
      <c r="I216" s="255">
        <f>ROUND(E216*H216,2)</f>
        <v>0</v>
      </c>
      <c r="J216" s="254"/>
      <c r="K216" s="255">
        <f>ROUND(E216*J216,2)</f>
        <v>0</v>
      </c>
      <c r="L216" s="255">
        <v>15</v>
      </c>
      <c r="M216" s="255">
        <f>G216*(1+L216/100)</f>
        <v>0</v>
      </c>
      <c r="N216" s="255">
        <v>1E-3</v>
      </c>
      <c r="O216" s="255">
        <f>ROUND(E216*N216,2)</f>
        <v>0.05</v>
      </c>
      <c r="P216" s="255">
        <v>0</v>
      </c>
      <c r="Q216" s="255">
        <f>ROUND(E216*P216,2)</f>
        <v>0</v>
      </c>
      <c r="R216" s="255" t="s">
        <v>226</v>
      </c>
      <c r="S216" s="255" t="s">
        <v>130</v>
      </c>
      <c r="T216" s="256" t="s">
        <v>130</v>
      </c>
      <c r="U216" s="233">
        <v>0</v>
      </c>
      <c r="V216" s="233">
        <f>ROUND(E216*U216,2)</f>
        <v>0</v>
      </c>
      <c r="W216" s="233"/>
      <c r="X216" s="233" t="s">
        <v>227</v>
      </c>
      <c r="Y216" s="214"/>
      <c r="Z216" s="214"/>
      <c r="AA216" s="214"/>
      <c r="AB216" s="214"/>
      <c r="AC216" s="214"/>
      <c r="AD216" s="214"/>
      <c r="AE216" s="214"/>
      <c r="AF216" s="214"/>
      <c r="AG216" s="214" t="s">
        <v>228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">
      <c r="A217" s="231"/>
      <c r="B217" s="232"/>
      <c r="C217" s="271" t="s">
        <v>135</v>
      </c>
      <c r="D217" s="237"/>
      <c r="E217" s="238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136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">
      <c r="A218" s="231"/>
      <c r="B218" s="232"/>
      <c r="C218" s="271" t="s">
        <v>274</v>
      </c>
      <c r="D218" s="237"/>
      <c r="E218" s="238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136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">
      <c r="A219" s="231"/>
      <c r="B219" s="232"/>
      <c r="C219" s="271" t="s">
        <v>275</v>
      </c>
      <c r="D219" s="237"/>
      <c r="E219" s="238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136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31"/>
      <c r="B220" s="232"/>
      <c r="C220" s="271" t="s">
        <v>276</v>
      </c>
      <c r="D220" s="237"/>
      <c r="E220" s="238">
        <v>48.48</v>
      </c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136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">
      <c r="A221" s="231"/>
      <c r="B221" s="232"/>
      <c r="C221" s="272" t="s">
        <v>141</v>
      </c>
      <c r="D221" s="239"/>
      <c r="E221" s="240">
        <v>48.48</v>
      </c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136</v>
      </c>
      <c r="AH221" s="214">
        <v>1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">
      <c r="A222" s="250">
        <v>44</v>
      </c>
      <c r="B222" s="251" t="s">
        <v>277</v>
      </c>
      <c r="C222" s="269" t="s">
        <v>278</v>
      </c>
      <c r="D222" s="252" t="s">
        <v>247</v>
      </c>
      <c r="E222" s="253">
        <v>13.9</v>
      </c>
      <c r="F222" s="254"/>
      <c r="G222" s="255">
        <f>ROUND(E222*F222,2)</f>
        <v>0</v>
      </c>
      <c r="H222" s="254"/>
      <c r="I222" s="255">
        <f>ROUND(E222*H222,2)</f>
        <v>0</v>
      </c>
      <c r="J222" s="254"/>
      <c r="K222" s="255">
        <f>ROUND(E222*J222,2)</f>
        <v>0</v>
      </c>
      <c r="L222" s="255">
        <v>15</v>
      </c>
      <c r="M222" s="255">
        <f>G222*(1+L222/100)</f>
        <v>0</v>
      </c>
      <c r="N222" s="255">
        <v>3.0000000000000001E-5</v>
      </c>
      <c r="O222" s="255">
        <f>ROUND(E222*N222,2)</f>
        <v>0</v>
      </c>
      <c r="P222" s="255">
        <v>0</v>
      </c>
      <c r="Q222" s="255">
        <f>ROUND(E222*P222,2)</f>
        <v>0</v>
      </c>
      <c r="R222" s="255"/>
      <c r="S222" s="255" t="s">
        <v>130</v>
      </c>
      <c r="T222" s="256" t="s">
        <v>130</v>
      </c>
      <c r="U222" s="233">
        <v>0.13719999999999999</v>
      </c>
      <c r="V222" s="233">
        <f>ROUND(E222*U222,2)</f>
        <v>1.91</v>
      </c>
      <c r="W222" s="233"/>
      <c r="X222" s="233" t="s">
        <v>131</v>
      </c>
      <c r="Y222" s="214"/>
      <c r="Z222" s="214"/>
      <c r="AA222" s="214"/>
      <c r="AB222" s="214"/>
      <c r="AC222" s="214"/>
      <c r="AD222" s="214"/>
      <c r="AE222" s="214"/>
      <c r="AF222" s="214"/>
      <c r="AG222" s="214" t="s">
        <v>145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">
      <c r="A223" s="231"/>
      <c r="B223" s="232"/>
      <c r="C223" s="271" t="s">
        <v>135</v>
      </c>
      <c r="D223" s="237"/>
      <c r="E223" s="238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136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">
      <c r="A224" s="231"/>
      <c r="B224" s="232"/>
      <c r="C224" s="271" t="s">
        <v>279</v>
      </c>
      <c r="D224" s="237"/>
      <c r="E224" s="238">
        <v>13.9</v>
      </c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136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">
      <c r="A225" s="231"/>
      <c r="B225" s="232"/>
      <c r="C225" s="272" t="s">
        <v>141</v>
      </c>
      <c r="D225" s="239"/>
      <c r="E225" s="240">
        <v>13.9</v>
      </c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136</v>
      </c>
      <c r="AH225" s="214">
        <v>1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">
      <c r="A226" s="250">
        <v>45</v>
      </c>
      <c r="B226" s="251" t="s">
        <v>280</v>
      </c>
      <c r="C226" s="269" t="s">
        <v>281</v>
      </c>
      <c r="D226" s="252" t="s">
        <v>247</v>
      </c>
      <c r="E226" s="253">
        <v>15.29</v>
      </c>
      <c r="F226" s="254"/>
      <c r="G226" s="255">
        <f>ROUND(E226*F226,2)</f>
        <v>0</v>
      </c>
      <c r="H226" s="254"/>
      <c r="I226" s="255">
        <f>ROUND(E226*H226,2)</f>
        <v>0</v>
      </c>
      <c r="J226" s="254"/>
      <c r="K226" s="255">
        <f>ROUND(E226*J226,2)</f>
        <v>0</v>
      </c>
      <c r="L226" s="255">
        <v>15</v>
      </c>
      <c r="M226" s="255">
        <f>G226*(1+L226/100)</f>
        <v>0</v>
      </c>
      <c r="N226" s="255">
        <v>5.0000000000000002E-5</v>
      </c>
      <c r="O226" s="255">
        <f>ROUND(E226*N226,2)</f>
        <v>0</v>
      </c>
      <c r="P226" s="255">
        <v>0</v>
      </c>
      <c r="Q226" s="255">
        <f>ROUND(E226*P226,2)</f>
        <v>0</v>
      </c>
      <c r="R226" s="255" t="s">
        <v>226</v>
      </c>
      <c r="S226" s="255" t="s">
        <v>130</v>
      </c>
      <c r="T226" s="256" t="s">
        <v>130</v>
      </c>
      <c r="U226" s="233">
        <v>0</v>
      </c>
      <c r="V226" s="233">
        <f>ROUND(E226*U226,2)</f>
        <v>0</v>
      </c>
      <c r="W226" s="233"/>
      <c r="X226" s="233" t="s">
        <v>227</v>
      </c>
      <c r="Y226" s="214"/>
      <c r="Z226" s="214"/>
      <c r="AA226" s="214"/>
      <c r="AB226" s="214"/>
      <c r="AC226" s="214"/>
      <c r="AD226" s="214"/>
      <c r="AE226" s="214"/>
      <c r="AF226" s="214"/>
      <c r="AG226" s="214" t="s">
        <v>282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">
      <c r="A227" s="231"/>
      <c r="B227" s="232"/>
      <c r="C227" s="271" t="s">
        <v>135</v>
      </c>
      <c r="D227" s="237"/>
      <c r="E227" s="238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136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">
      <c r="A228" s="231"/>
      <c r="B228" s="232"/>
      <c r="C228" s="271" t="s">
        <v>279</v>
      </c>
      <c r="D228" s="237"/>
      <c r="E228" s="238">
        <v>13.9</v>
      </c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136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31"/>
      <c r="B229" s="232"/>
      <c r="C229" s="272" t="s">
        <v>141</v>
      </c>
      <c r="D229" s="239"/>
      <c r="E229" s="240">
        <v>13.9</v>
      </c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136</v>
      </c>
      <c r="AH229" s="214">
        <v>1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">
      <c r="A230" s="231"/>
      <c r="B230" s="232"/>
      <c r="C230" s="275" t="s">
        <v>262</v>
      </c>
      <c r="D230" s="241"/>
      <c r="E230" s="242">
        <v>1.39</v>
      </c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136</v>
      </c>
      <c r="AH230" s="214">
        <v>4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">
      <c r="A231" s="250">
        <v>46</v>
      </c>
      <c r="B231" s="251" t="s">
        <v>283</v>
      </c>
      <c r="C231" s="269" t="s">
        <v>284</v>
      </c>
      <c r="D231" s="252" t="s">
        <v>129</v>
      </c>
      <c r="E231" s="253">
        <v>10.1</v>
      </c>
      <c r="F231" s="254"/>
      <c r="G231" s="255">
        <f>ROUND(E231*F231,2)</f>
        <v>0</v>
      </c>
      <c r="H231" s="254"/>
      <c r="I231" s="255">
        <f>ROUND(E231*H231,2)</f>
        <v>0</v>
      </c>
      <c r="J231" s="254"/>
      <c r="K231" s="255">
        <f>ROUND(E231*J231,2)</f>
        <v>0</v>
      </c>
      <c r="L231" s="255">
        <v>15</v>
      </c>
      <c r="M231" s="255">
        <f>G231*(1+L231/100)</f>
        <v>0</v>
      </c>
      <c r="N231" s="255">
        <v>3.3E-4</v>
      </c>
      <c r="O231" s="255">
        <f>ROUND(E231*N231,2)</f>
        <v>0</v>
      </c>
      <c r="P231" s="255">
        <v>0</v>
      </c>
      <c r="Q231" s="255">
        <f>ROUND(E231*P231,2)</f>
        <v>0</v>
      </c>
      <c r="R231" s="255"/>
      <c r="S231" s="255" t="s">
        <v>130</v>
      </c>
      <c r="T231" s="256" t="s">
        <v>130</v>
      </c>
      <c r="U231" s="233">
        <v>0.45</v>
      </c>
      <c r="V231" s="233">
        <f>ROUND(E231*U231,2)</f>
        <v>4.55</v>
      </c>
      <c r="W231" s="233"/>
      <c r="X231" s="233" t="s">
        <v>131</v>
      </c>
      <c r="Y231" s="214"/>
      <c r="Z231" s="214"/>
      <c r="AA231" s="214"/>
      <c r="AB231" s="214"/>
      <c r="AC231" s="214"/>
      <c r="AD231" s="214"/>
      <c r="AE231" s="214"/>
      <c r="AF231" s="214"/>
      <c r="AG231" s="214" t="s">
        <v>145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31"/>
      <c r="B232" s="232"/>
      <c r="C232" s="271" t="s">
        <v>135</v>
      </c>
      <c r="D232" s="237"/>
      <c r="E232" s="238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136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">
      <c r="A233" s="231"/>
      <c r="B233" s="232"/>
      <c r="C233" s="271" t="s">
        <v>176</v>
      </c>
      <c r="D233" s="237"/>
      <c r="E233" s="238">
        <v>10.1</v>
      </c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136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">
      <c r="A234" s="231"/>
      <c r="B234" s="232"/>
      <c r="C234" s="272" t="s">
        <v>141</v>
      </c>
      <c r="D234" s="239"/>
      <c r="E234" s="240">
        <v>10.1</v>
      </c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136</v>
      </c>
      <c r="AH234" s="214">
        <v>1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50">
        <v>47</v>
      </c>
      <c r="B235" s="251" t="s">
        <v>285</v>
      </c>
      <c r="C235" s="269" t="s">
        <v>286</v>
      </c>
      <c r="D235" s="252" t="s">
        <v>129</v>
      </c>
      <c r="E235" s="253">
        <v>11.11</v>
      </c>
      <c r="F235" s="254"/>
      <c r="G235" s="255">
        <f>ROUND(E235*F235,2)</f>
        <v>0</v>
      </c>
      <c r="H235" s="254"/>
      <c r="I235" s="255">
        <f>ROUND(E235*H235,2)</f>
        <v>0</v>
      </c>
      <c r="J235" s="254"/>
      <c r="K235" s="255">
        <f>ROUND(E235*J235,2)</f>
        <v>0</v>
      </c>
      <c r="L235" s="255">
        <v>15</v>
      </c>
      <c r="M235" s="255">
        <f>G235*(1+L235/100)</f>
        <v>0</v>
      </c>
      <c r="N235" s="255">
        <v>2E-3</v>
      </c>
      <c r="O235" s="255">
        <f>ROUND(E235*N235,2)</f>
        <v>0.02</v>
      </c>
      <c r="P235" s="255">
        <v>0</v>
      </c>
      <c r="Q235" s="255">
        <f>ROUND(E235*P235,2)</f>
        <v>0</v>
      </c>
      <c r="R235" s="255" t="s">
        <v>226</v>
      </c>
      <c r="S235" s="255" t="s">
        <v>130</v>
      </c>
      <c r="T235" s="256" t="s">
        <v>130</v>
      </c>
      <c r="U235" s="233">
        <v>0</v>
      </c>
      <c r="V235" s="233">
        <f>ROUND(E235*U235,2)</f>
        <v>0</v>
      </c>
      <c r="W235" s="233"/>
      <c r="X235" s="233" t="s">
        <v>227</v>
      </c>
      <c r="Y235" s="214"/>
      <c r="Z235" s="214"/>
      <c r="AA235" s="214"/>
      <c r="AB235" s="214"/>
      <c r="AC235" s="214"/>
      <c r="AD235" s="214"/>
      <c r="AE235" s="214"/>
      <c r="AF235" s="214"/>
      <c r="AG235" s="214" t="s">
        <v>228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">
      <c r="A236" s="231"/>
      <c r="B236" s="232"/>
      <c r="C236" s="271" t="s">
        <v>135</v>
      </c>
      <c r="D236" s="237"/>
      <c r="E236" s="238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136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">
      <c r="A237" s="231"/>
      <c r="B237" s="232"/>
      <c r="C237" s="271" t="s">
        <v>176</v>
      </c>
      <c r="D237" s="237"/>
      <c r="E237" s="238">
        <v>10.1</v>
      </c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136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">
      <c r="A238" s="231"/>
      <c r="B238" s="232"/>
      <c r="C238" s="272" t="s">
        <v>141</v>
      </c>
      <c r="D238" s="239"/>
      <c r="E238" s="240">
        <v>10.1</v>
      </c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136</v>
      </c>
      <c r="AH238" s="214">
        <v>1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">
      <c r="A239" s="231"/>
      <c r="B239" s="232"/>
      <c r="C239" s="275" t="s">
        <v>262</v>
      </c>
      <c r="D239" s="241"/>
      <c r="E239" s="242">
        <v>1.01</v>
      </c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136</v>
      </c>
      <c r="AH239" s="214">
        <v>4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60">
        <v>48</v>
      </c>
      <c r="B240" s="261" t="s">
        <v>287</v>
      </c>
      <c r="C240" s="274" t="s">
        <v>288</v>
      </c>
      <c r="D240" s="262" t="s">
        <v>195</v>
      </c>
      <c r="E240" s="263">
        <v>7.5209999999999999E-2</v>
      </c>
      <c r="F240" s="264"/>
      <c r="G240" s="265">
        <f>ROUND(E240*F240,2)</f>
        <v>0</v>
      </c>
      <c r="H240" s="264"/>
      <c r="I240" s="265">
        <f>ROUND(E240*H240,2)</f>
        <v>0</v>
      </c>
      <c r="J240" s="264"/>
      <c r="K240" s="265">
        <f>ROUND(E240*J240,2)</f>
        <v>0</v>
      </c>
      <c r="L240" s="265">
        <v>15</v>
      </c>
      <c r="M240" s="265">
        <f>G240*(1+L240/100)</f>
        <v>0</v>
      </c>
      <c r="N240" s="265">
        <v>0</v>
      </c>
      <c r="O240" s="265">
        <f>ROUND(E240*N240,2)</f>
        <v>0</v>
      </c>
      <c r="P240" s="265">
        <v>0</v>
      </c>
      <c r="Q240" s="265">
        <f>ROUND(E240*P240,2)</f>
        <v>0</v>
      </c>
      <c r="R240" s="265"/>
      <c r="S240" s="265" t="s">
        <v>130</v>
      </c>
      <c r="T240" s="266" t="s">
        <v>130</v>
      </c>
      <c r="U240" s="233">
        <v>1.1020000000000001</v>
      </c>
      <c r="V240" s="233">
        <f>ROUND(E240*U240,2)</f>
        <v>0.08</v>
      </c>
      <c r="W240" s="233"/>
      <c r="X240" s="233" t="s">
        <v>196</v>
      </c>
      <c r="Y240" s="214"/>
      <c r="Z240" s="214"/>
      <c r="AA240" s="214"/>
      <c r="AB240" s="214"/>
      <c r="AC240" s="214"/>
      <c r="AD240" s="214"/>
      <c r="AE240" s="214"/>
      <c r="AF240" s="214"/>
      <c r="AG240" s="214" t="s">
        <v>197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x14ac:dyDescent="0.2">
      <c r="A241" s="244" t="s">
        <v>125</v>
      </c>
      <c r="B241" s="245" t="s">
        <v>87</v>
      </c>
      <c r="C241" s="268" t="s">
        <v>88</v>
      </c>
      <c r="D241" s="246"/>
      <c r="E241" s="247"/>
      <c r="F241" s="248"/>
      <c r="G241" s="248">
        <f>SUMIF(AG242:AG285,"&lt;&gt;NOR",G242:G285)</f>
        <v>0</v>
      </c>
      <c r="H241" s="248"/>
      <c r="I241" s="248">
        <f>SUM(I242:I285)</f>
        <v>0</v>
      </c>
      <c r="J241" s="248"/>
      <c r="K241" s="248">
        <f>SUM(K242:K285)</f>
        <v>0</v>
      </c>
      <c r="L241" s="248"/>
      <c r="M241" s="248">
        <f>SUM(M242:M285)</f>
        <v>0</v>
      </c>
      <c r="N241" s="248"/>
      <c r="O241" s="248">
        <f>SUM(O242:O285)</f>
        <v>0.1</v>
      </c>
      <c r="P241" s="248"/>
      <c r="Q241" s="248">
        <f>SUM(Q242:Q285)</f>
        <v>0</v>
      </c>
      <c r="R241" s="248"/>
      <c r="S241" s="248"/>
      <c r="T241" s="249"/>
      <c r="U241" s="243"/>
      <c r="V241" s="243">
        <f>SUM(V242:V285)</f>
        <v>6.81</v>
      </c>
      <c r="W241" s="243"/>
      <c r="X241" s="243"/>
      <c r="AG241" t="s">
        <v>126</v>
      </c>
    </row>
    <row r="242" spans="1:60" outlineLevel="1" x14ac:dyDescent="0.2">
      <c r="A242" s="250">
        <v>49</v>
      </c>
      <c r="B242" s="251" t="s">
        <v>289</v>
      </c>
      <c r="C242" s="269" t="s">
        <v>290</v>
      </c>
      <c r="D242" s="252" t="s">
        <v>129</v>
      </c>
      <c r="E242" s="253">
        <v>5.2949999999999999</v>
      </c>
      <c r="F242" s="254"/>
      <c r="G242" s="255">
        <f>ROUND(E242*F242,2)</f>
        <v>0</v>
      </c>
      <c r="H242" s="254"/>
      <c r="I242" s="255">
        <f>ROUND(E242*H242,2)</f>
        <v>0</v>
      </c>
      <c r="J242" s="254"/>
      <c r="K242" s="255">
        <f>ROUND(E242*J242,2)</f>
        <v>0</v>
      </c>
      <c r="L242" s="255">
        <v>15</v>
      </c>
      <c r="M242" s="255">
        <f>G242*(1+L242/100)</f>
        <v>0</v>
      </c>
      <c r="N242" s="255">
        <v>2.1000000000000001E-4</v>
      </c>
      <c r="O242" s="255">
        <f>ROUND(E242*N242,2)</f>
        <v>0</v>
      </c>
      <c r="P242" s="255">
        <v>0</v>
      </c>
      <c r="Q242" s="255">
        <f>ROUND(E242*P242,2)</f>
        <v>0</v>
      </c>
      <c r="R242" s="255"/>
      <c r="S242" s="255" t="s">
        <v>130</v>
      </c>
      <c r="T242" s="256" t="s">
        <v>130</v>
      </c>
      <c r="U242" s="233">
        <v>0.05</v>
      </c>
      <c r="V242" s="233">
        <f>ROUND(E242*U242,2)</f>
        <v>0.26</v>
      </c>
      <c r="W242" s="233"/>
      <c r="X242" s="233" t="s">
        <v>131</v>
      </c>
      <c r="Y242" s="214"/>
      <c r="Z242" s="214"/>
      <c r="AA242" s="214"/>
      <c r="AB242" s="214"/>
      <c r="AC242" s="214"/>
      <c r="AD242" s="214"/>
      <c r="AE242" s="214"/>
      <c r="AF242" s="214"/>
      <c r="AG242" s="214" t="s">
        <v>145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31"/>
      <c r="B243" s="232"/>
      <c r="C243" s="270" t="s">
        <v>291</v>
      </c>
      <c r="D243" s="258"/>
      <c r="E243" s="258"/>
      <c r="F243" s="258"/>
      <c r="G243" s="258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134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31"/>
      <c r="B244" s="232"/>
      <c r="C244" s="271" t="s">
        <v>135</v>
      </c>
      <c r="D244" s="237"/>
      <c r="E244" s="238"/>
      <c r="F244" s="233"/>
      <c r="G244" s="233"/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136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">
      <c r="A245" s="231"/>
      <c r="B245" s="232"/>
      <c r="C245" s="271" t="s">
        <v>292</v>
      </c>
      <c r="D245" s="237"/>
      <c r="E245" s="238"/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136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">
      <c r="A246" s="231"/>
      <c r="B246" s="232"/>
      <c r="C246" s="271" t="s">
        <v>293</v>
      </c>
      <c r="D246" s="237"/>
      <c r="E246" s="238"/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136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">
      <c r="A247" s="231"/>
      <c r="B247" s="232"/>
      <c r="C247" s="271" t="s">
        <v>294</v>
      </c>
      <c r="D247" s="237"/>
      <c r="E247" s="238">
        <v>2.1</v>
      </c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136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">
      <c r="A248" s="231"/>
      <c r="B248" s="232"/>
      <c r="C248" s="271" t="s">
        <v>295</v>
      </c>
      <c r="D248" s="237"/>
      <c r="E248" s="238">
        <v>3.1949999999999998</v>
      </c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136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31"/>
      <c r="B249" s="232"/>
      <c r="C249" s="272" t="s">
        <v>141</v>
      </c>
      <c r="D249" s="239"/>
      <c r="E249" s="240">
        <v>5.2949999999999999</v>
      </c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136</v>
      </c>
      <c r="AH249" s="214">
        <v>1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">
      <c r="A250" s="250">
        <v>50</v>
      </c>
      <c r="B250" s="251" t="s">
        <v>296</v>
      </c>
      <c r="C250" s="269" t="s">
        <v>297</v>
      </c>
      <c r="D250" s="252" t="s">
        <v>129</v>
      </c>
      <c r="E250" s="253">
        <v>5.2949999999999999</v>
      </c>
      <c r="F250" s="254"/>
      <c r="G250" s="255">
        <f>ROUND(E250*F250,2)</f>
        <v>0</v>
      </c>
      <c r="H250" s="254"/>
      <c r="I250" s="255">
        <f>ROUND(E250*H250,2)</f>
        <v>0</v>
      </c>
      <c r="J250" s="254"/>
      <c r="K250" s="255">
        <f>ROUND(E250*J250,2)</f>
        <v>0</v>
      </c>
      <c r="L250" s="255">
        <v>15</v>
      </c>
      <c r="M250" s="255">
        <f>G250*(1+L250/100)</f>
        <v>0</v>
      </c>
      <c r="N250" s="255">
        <v>5.2399999999999999E-3</v>
      </c>
      <c r="O250" s="255">
        <f>ROUND(E250*N250,2)</f>
        <v>0.03</v>
      </c>
      <c r="P250" s="255">
        <v>0</v>
      </c>
      <c r="Q250" s="255">
        <f>ROUND(E250*P250,2)</f>
        <v>0</v>
      </c>
      <c r="R250" s="255"/>
      <c r="S250" s="255" t="s">
        <v>130</v>
      </c>
      <c r="T250" s="256" t="s">
        <v>130</v>
      </c>
      <c r="U250" s="233">
        <v>0.95840000000000003</v>
      </c>
      <c r="V250" s="233">
        <f>ROUND(E250*U250,2)</f>
        <v>5.07</v>
      </c>
      <c r="W250" s="233"/>
      <c r="X250" s="233" t="s">
        <v>131</v>
      </c>
      <c r="Y250" s="214"/>
      <c r="Z250" s="214"/>
      <c r="AA250" s="214"/>
      <c r="AB250" s="214"/>
      <c r="AC250" s="214"/>
      <c r="AD250" s="214"/>
      <c r="AE250" s="214"/>
      <c r="AF250" s="214"/>
      <c r="AG250" s="214" t="s">
        <v>145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">
      <c r="A251" s="231"/>
      <c r="B251" s="232"/>
      <c r="C251" s="271" t="s">
        <v>135</v>
      </c>
      <c r="D251" s="237"/>
      <c r="E251" s="238"/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136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">
      <c r="A252" s="231"/>
      <c r="B252" s="232"/>
      <c r="C252" s="271" t="s">
        <v>292</v>
      </c>
      <c r="D252" s="237"/>
      <c r="E252" s="238"/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136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">
      <c r="A253" s="231"/>
      <c r="B253" s="232"/>
      <c r="C253" s="271" t="s">
        <v>293</v>
      </c>
      <c r="D253" s="237"/>
      <c r="E253" s="238"/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136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">
      <c r="A254" s="231"/>
      <c r="B254" s="232"/>
      <c r="C254" s="271" t="s">
        <v>294</v>
      </c>
      <c r="D254" s="237"/>
      <c r="E254" s="238">
        <v>2.1</v>
      </c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136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">
      <c r="A255" s="231"/>
      <c r="B255" s="232"/>
      <c r="C255" s="271" t="s">
        <v>295</v>
      </c>
      <c r="D255" s="237"/>
      <c r="E255" s="238">
        <v>3.1949999999999998</v>
      </c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136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">
      <c r="A256" s="231"/>
      <c r="B256" s="232"/>
      <c r="C256" s="272" t="s">
        <v>141</v>
      </c>
      <c r="D256" s="239"/>
      <c r="E256" s="240">
        <v>5.2949999999999999</v>
      </c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136</v>
      </c>
      <c r="AH256" s="214">
        <v>1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">
      <c r="A257" s="250">
        <v>51</v>
      </c>
      <c r="B257" s="251" t="s">
        <v>298</v>
      </c>
      <c r="C257" s="269" t="s">
        <v>299</v>
      </c>
      <c r="D257" s="252" t="s">
        <v>129</v>
      </c>
      <c r="E257" s="253">
        <v>5.8244999999999996</v>
      </c>
      <c r="F257" s="254"/>
      <c r="G257" s="255">
        <f>ROUND(E257*F257,2)</f>
        <v>0</v>
      </c>
      <c r="H257" s="254"/>
      <c r="I257" s="255">
        <f>ROUND(E257*H257,2)</f>
        <v>0</v>
      </c>
      <c r="J257" s="254"/>
      <c r="K257" s="255">
        <f>ROUND(E257*J257,2)</f>
        <v>0</v>
      </c>
      <c r="L257" s="255">
        <v>15</v>
      </c>
      <c r="M257" s="255">
        <f>G257*(1+L257/100)</f>
        <v>0</v>
      </c>
      <c r="N257" s="255">
        <v>1.2200000000000001E-2</v>
      </c>
      <c r="O257" s="255">
        <f>ROUND(E257*N257,2)</f>
        <v>7.0000000000000007E-2</v>
      </c>
      <c r="P257" s="255">
        <v>0</v>
      </c>
      <c r="Q257" s="255">
        <f>ROUND(E257*P257,2)</f>
        <v>0</v>
      </c>
      <c r="R257" s="255" t="s">
        <v>226</v>
      </c>
      <c r="S257" s="255" t="s">
        <v>130</v>
      </c>
      <c r="T257" s="256" t="s">
        <v>130</v>
      </c>
      <c r="U257" s="233">
        <v>0</v>
      </c>
      <c r="V257" s="233">
        <f>ROUND(E257*U257,2)</f>
        <v>0</v>
      </c>
      <c r="W257" s="233"/>
      <c r="X257" s="233" t="s">
        <v>227</v>
      </c>
      <c r="Y257" s="214"/>
      <c r="Z257" s="214"/>
      <c r="AA257" s="214"/>
      <c r="AB257" s="214"/>
      <c r="AC257" s="214"/>
      <c r="AD257" s="214"/>
      <c r="AE257" s="214"/>
      <c r="AF257" s="214"/>
      <c r="AG257" s="214" t="s">
        <v>228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">
      <c r="A258" s="231"/>
      <c r="B258" s="232"/>
      <c r="C258" s="271" t="s">
        <v>135</v>
      </c>
      <c r="D258" s="237"/>
      <c r="E258" s="238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136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">
      <c r="A259" s="231"/>
      <c r="B259" s="232"/>
      <c r="C259" s="271" t="s">
        <v>292</v>
      </c>
      <c r="D259" s="237"/>
      <c r="E259" s="238"/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136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">
      <c r="A260" s="231"/>
      <c r="B260" s="232"/>
      <c r="C260" s="271" t="s">
        <v>293</v>
      </c>
      <c r="D260" s="237"/>
      <c r="E260" s="238"/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136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">
      <c r="A261" s="231"/>
      <c r="B261" s="232"/>
      <c r="C261" s="271" t="s">
        <v>294</v>
      </c>
      <c r="D261" s="237"/>
      <c r="E261" s="238">
        <v>2.1</v>
      </c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136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">
      <c r="A262" s="231"/>
      <c r="B262" s="232"/>
      <c r="C262" s="271" t="s">
        <v>295</v>
      </c>
      <c r="D262" s="237"/>
      <c r="E262" s="238">
        <v>3.1949999999999998</v>
      </c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136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31"/>
      <c r="B263" s="232"/>
      <c r="C263" s="272" t="s">
        <v>141</v>
      </c>
      <c r="D263" s="239"/>
      <c r="E263" s="240">
        <v>5.2949999999999999</v>
      </c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136</v>
      </c>
      <c r="AH263" s="214">
        <v>1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">
      <c r="A264" s="231"/>
      <c r="B264" s="232"/>
      <c r="C264" s="275" t="s">
        <v>262</v>
      </c>
      <c r="D264" s="241"/>
      <c r="E264" s="242">
        <v>0.52949999999999997</v>
      </c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136</v>
      </c>
      <c r="AH264" s="214">
        <v>4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ht="22.5" outlineLevel="1" x14ac:dyDescent="0.2">
      <c r="A265" s="250">
        <v>52</v>
      </c>
      <c r="B265" s="251" t="s">
        <v>300</v>
      </c>
      <c r="C265" s="269" t="s">
        <v>301</v>
      </c>
      <c r="D265" s="252" t="s">
        <v>247</v>
      </c>
      <c r="E265" s="253">
        <v>4.95</v>
      </c>
      <c r="F265" s="254"/>
      <c r="G265" s="255">
        <f>ROUND(E265*F265,2)</f>
        <v>0</v>
      </c>
      <c r="H265" s="254"/>
      <c r="I265" s="255">
        <f>ROUND(E265*H265,2)</f>
        <v>0</v>
      </c>
      <c r="J265" s="254"/>
      <c r="K265" s="255">
        <f>ROUND(E265*J265,2)</f>
        <v>0</v>
      </c>
      <c r="L265" s="255">
        <v>15</v>
      </c>
      <c r="M265" s="255">
        <f>G265*(1+L265/100)</f>
        <v>0</v>
      </c>
      <c r="N265" s="255">
        <v>1E-4</v>
      </c>
      <c r="O265" s="255">
        <f>ROUND(E265*N265,2)</f>
        <v>0</v>
      </c>
      <c r="P265" s="255">
        <v>0</v>
      </c>
      <c r="Q265" s="255">
        <f>ROUND(E265*P265,2)</f>
        <v>0</v>
      </c>
      <c r="R265" s="255"/>
      <c r="S265" s="255" t="s">
        <v>183</v>
      </c>
      <c r="T265" s="256" t="s">
        <v>201</v>
      </c>
      <c r="U265" s="233">
        <v>0.12</v>
      </c>
      <c r="V265" s="233">
        <f>ROUND(E265*U265,2)</f>
        <v>0.59</v>
      </c>
      <c r="W265" s="233"/>
      <c r="X265" s="233" t="s">
        <v>131</v>
      </c>
      <c r="Y265" s="214"/>
      <c r="Z265" s="214"/>
      <c r="AA265" s="214"/>
      <c r="AB265" s="214"/>
      <c r="AC265" s="214"/>
      <c r="AD265" s="214"/>
      <c r="AE265" s="214"/>
      <c r="AF265" s="214"/>
      <c r="AG265" s="214" t="s">
        <v>145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">
      <c r="A266" s="231"/>
      <c r="B266" s="232"/>
      <c r="C266" s="271" t="s">
        <v>135</v>
      </c>
      <c r="D266" s="237"/>
      <c r="E266" s="238"/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136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">
      <c r="A267" s="231"/>
      <c r="B267" s="232"/>
      <c r="C267" s="271" t="s">
        <v>292</v>
      </c>
      <c r="D267" s="237"/>
      <c r="E267" s="238"/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136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">
      <c r="A268" s="231"/>
      <c r="B268" s="232"/>
      <c r="C268" s="271" t="s">
        <v>293</v>
      </c>
      <c r="D268" s="237"/>
      <c r="E268" s="238"/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136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">
      <c r="A269" s="231"/>
      <c r="B269" s="232"/>
      <c r="C269" s="271" t="s">
        <v>302</v>
      </c>
      <c r="D269" s="237"/>
      <c r="E269" s="238">
        <v>1.4</v>
      </c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136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">
      <c r="A270" s="231"/>
      <c r="B270" s="232"/>
      <c r="C270" s="271" t="s">
        <v>303</v>
      </c>
      <c r="D270" s="237"/>
      <c r="E270" s="238">
        <v>3.55</v>
      </c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136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">
      <c r="A271" s="231"/>
      <c r="B271" s="232"/>
      <c r="C271" s="272" t="s">
        <v>141</v>
      </c>
      <c r="D271" s="239"/>
      <c r="E271" s="240">
        <v>4.95</v>
      </c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136</v>
      </c>
      <c r="AH271" s="214">
        <v>1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ht="22.5" outlineLevel="1" x14ac:dyDescent="0.2">
      <c r="A272" s="250">
        <v>53</v>
      </c>
      <c r="B272" s="251" t="s">
        <v>304</v>
      </c>
      <c r="C272" s="269" t="s">
        <v>305</v>
      </c>
      <c r="D272" s="252" t="s">
        <v>247</v>
      </c>
      <c r="E272" s="253">
        <v>4.8</v>
      </c>
      <c r="F272" s="254"/>
      <c r="G272" s="255">
        <f>ROUND(E272*F272,2)</f>
        <v>0</v>
      </c>
      <c r="H272" s="254"/>
      <c r="I272" s="255">
        <f>ROUND(E272*H272,2)</f>
        <v>0</v>
      </c>
      <c r="J272" s="254"/>
      <c r="K272" s="255">
        <f>ROUND(E272*J272,2)</f>
        <v>0</v>
      </c>
      <c r="L272" s="255">
        <v>15</v>
      </c>
      <c r="M272" s="255">
        <f>G272*(1+L272/100)</f>
        <v>0</v>
      </c>
      <c r="N272" s="255">
        <v>1E-4</v>
      </c>
      <c r="O272" s="255">
        <f>ROUND(E272*N272,2)</f>
        <v>0</v>
      </c>
      <c r="P272" s="255">
        <v>0</v>
      </c>
      <c r="Q272" s="255">
        <f>ROUND(E272*P272,2)</f>
        <v>0</v>
      </c>
      <c r="R272" s="255"/>
      <c r="S272" s="255" t="s">
        <v>183</v>
      </c>
      <c r="T272" s="256" t="s">
        <v>201</v>
      </c>
      <c r="U272" s="233">
        <v>0.12</v>
      </c>
      <c r="V272" s="233">
        <f>ROUND(E272*U272,2)</f>
        <v>0.57999999999999996</v>
      </c>
      <c r="W272" s="233"/>
      <c r="X272" s="233" t="s">
        <v>131</v>
      </c>
      <c r="Y272" s="214"/>
      <c r="Z272" s="214"/>
      <c r="AA272" s="214"/>
      <c r="AB272" s="214"/>
      <c r="AC272" s="214"/>
      <c r="AD272" s="214"/>
      <c r="AE272" s="214"/>
      <c r="AF272" s="214"/>
      <c r="AG272" s="214" t="s">
        <v>145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">
      <c r="A273" s="231"/>
      <c r="B273" s="232"/>
      <c r="C273" s="271" t="s">
        <v>135</v>
      </c>
      <c r="D273" s="237"/>
      <c r="E273" s="238"/>
      <c r="F273" s="233"/>
      <c r="G273" s="233"/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233"/>
      <c r="W273" s="233"/>
      <c r="X273" s="233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136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">
      <c r="A274" s="231"/>
      <c r="B274" s="232"/>
      <c r="C274" s="271" t="s">
        <v>292</v>
      </c>
      <c r="D274" s="237"/>
      <c r="E274" s="238"/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136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">
      <c r="A275" s="231"/>
      <c r="B275" s="232"/>
      <c r="C275" s="271" t="s">
        <v>293</v>
      </c>
      <c r="D275" s="237"/>
      <c r="E275" s="238"/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136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">
      <c r="A276" s="231"/>
      <c r="B276" s="232"/>
      <c r="C276" s="271" t="s">
        <v>306</v>
      </c>
      <c r="D276" s="237"/>
      <c r="E276" s="238">
        <v>3</v>
      </c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136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">
      <c r="A277" s="231"/>
      <c r="B277" s="232"/>
      <c r="C277" s="271" t="s">
        <v>307</v>
      </c>
      <c r="D277" s="237"/>
      <c r="E277" s="238">
        <v>1.8</v>
      </c>
      <c r="F277" s="233"/>
      <c r="G277" s="233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136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">
      <c r="A278" s="231"/>
      <c r="B278" s="232"/>
      <c r="C278" s="272" t="s">
        <v>141</v>
      </c>
      <c r="D278" s="239"/>
      <c r="E278" s="240">
        <v>4.8</v>
      </c>
      <c r="F278" s="233"/>
      <c r="G278" s="233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136</v>
      </c>
      <c r="AH278" s="214">
        <v>1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ht="22.5" outlineLevel="1" x14ac:dyDescent="0.2">
      <c r="A279" s="250">
        <v>54</v>
      </c>
      <c r="B279" s="251" t="s">
        <v>308</v>
      </c>
      <c r="C279" s="269" t="s">
        <v>309</v>
      </c>
      <c r="D279" s="252" t="s">
        <v>247</v>
      </c>
      <c r="E279" s="253">
        <v>1.5</v>
      </c>
      <c r="F279" s="254"/>
      <c r="G279" s="255">
        <f>ROUND(E279*F279,2)</f>
        <v>0</v>
      </c>
      <c r="H279" s="254"/>
      <c r="I279" s="255">
        <f>ROUND(E279*H279,2)</f>
        <v>0</v>
      </c>
      <c r="J279" s="254"/>
      <c r="K279" s="255">
        <f>ROUND(E279*J279,2)</f>
        <v>0</v>
      </c>
      <c r="L279" s="255">
        <v>15</v>
      </c>
      <c r="M279" s="255">
        <f>G279*(1+L279/100)</f>
        <v>0</v>
      </c>
      <c r="N279" s="255">
        <v>2.3000000000000001E-4</v>
      </c>
      <c r="O279" s="255">
        <f>ROUND(E279*N279,2)</f>
        <v>0</v>
      </c>
      <c r="P279" s="255">
        <v>0</v>
      </c>
      <c r="Q279" s="255">
        <f>ROUND(E279*P279,2)</f>
        <v>0</v>
      </c>
      <c r="R279" s="255"/>
      <c r="S279" s="255" t="s">
        <v>183</v>
      </c>
      <c r="T279" s="256" t="s">
        <v>201</v>
      </c>
      <c r="U279" s="233">
        <v>0.12</v>
      </c>
      <c r="V279" s="233">
        <f>ROUND(E279*U279,2)</f>
        <v>0.18</v>
      </c>
      <c r="W279" s="233"/>
      <c r="X279" s="233" t="s">
        <v>131</v>
      </c>
      <c r="Y279" s="214"/>
      <c r="Z279" s="214"/>
      <c r="AA279" s="214"/>
      <c r="AB279" s="214"/>
      <c r="AC279" s="214"/>
      <c r="AD279" s="214"/>
      <c r="AE279" s="214"/>
      <c r="AF279" s="214"/>
      <c r="AG279" s="214" t="s">
        <v>145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">
      <c r="A280" s="231"/>
      <c r="B280" s="232"/>
      <c r="C280" s="271" t="s">
        <v>135</v>
      </c>
      <c r="D280" s="237"/>
      <c r="E280" s="238"/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136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">
      <c r="A281" s="231"/>
      <c r="B281" s="232"/>
      <c r="C281" s="271" t="s">
        <v>292</v>
      </c>
      <c r="D281" s="237"/>
      <c r="E281" s="238"/>
      <c r="F281" s="233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136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">
      <c r="A282" s="231"/>
      <c r="B282" s="232"/>
      <c r="C282" s="271" t="s">
        <v>293</v>
      </c>
      <c r="D282" s="237"/>
      <c r="E282" s="238"/>
      <c r="F282" s="233"/>
      <c r="G282" s="233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136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">
      <c r="A283" s="231"/>
      <c r="B283" s="232"/>
      <c r="C283" s="271" t="s">
        <v>310</v>
      </c>
      <c r="D283" s="237"/>
      <c r="E283" s="238">
        <v>1.5</v>
      </c>
      <c r="F283" s="233"/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136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">
      <c r="A284" s="231"/>
      <c r="B284" s="232"/>
      <c r="C284" s="272" t="s">
        <v>141</v>
      </c>
      <c r="D284" s="239"/>
      <c r="E284" s="240">
        <v>1.5</v>
      </c>
      <c r="F284" s="233"/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136</v>
      </c>
      <c r="AH284" s="214">
        <v>1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">
      <c r="A285" s="260">
        <v>55</v>
      </c>
      <c r="B285" s="261" t="s">
        <v>311</v>
      </c>
      <c r="C285" s="274" t="s">
        <v>312</v>
      </c>
      <c r="D285" s="262" t="s">
        <v>195</v>
      </c>
      <c r="E285" s="263">
        <v>0.10124</v>
      </c>
      <c r="F285" s="264"/>
      <c r="G285" s="265">
        <f>ROUND(E285*F285,2)</f>
        <v>0</v>
      </c>
      <c r="H285" s="264"/>
      <c r="I285" s="265">
        <f>ROUND(E285*H285,2)</f>
        <v>0</v>
      </c>
      <c r="J285" s="264"/>
      <c r="K285" s="265">
        <f>ROUND(E285*J285,2)</f>
        <v>0</v>
      </c>
      <c r="L285" s="265">
        <v>15</v>
      </c>
      <c r="M285" s="265">
        <f>G285*(1+L285/100)</f>
        <v>0</v>
      </c>
      <c r="N285" s="265">
        <v>0</v>
      </c>
      <c r="O285" s="265">
        <f>ROUND(E285*N285,2)</f>
        <v>0</v>
      </c>
      <c r="P285" s="265">
        <v>0</v>
      </c>
      <c r="Q285" s="265">
        <f>ROUND(E285*P285,2)</f>
        <v>0</v>
      </c>
      <c r="R285" s="265"/>
      <c r="S285" s="265" t="s">
        <v>130</v>
      </c>
      <c r="T285" s="266" t="s">
        <v>130</v>
      </c>
      <c r="U285" s="233">
        <v>1.2649999999999999</v>
      </c>
      <c r="V285" s="233">
        <f>ROUND(E285*U285,2)</f>
        <v>0.13</v>
      </c>
      <c r="W285" s="233"/>
      <c r="X285" s="233" t="s">
        <v>196</v>
      </c>
      <c r="Y285" s="214"/>
      <c r="Z285" s="214"/>
      <c r="AA285" s="214"/>
      <c r="AB285" s="214"/>
      <c r="AC285" s="214"/>
      <c r="AD285" s="214"/>
      <c r="AE285" s="214"/>
      <c r="AF285" s="214"/>
      <c r="AG285" s="214" t="s">
        <v>197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x14ac:dyDescent="0.2">
      <c r="A286" s="244" t="s">
        <v>125</v>
      </c>
      <c r="B286" s="245" t="s">
        <v>89</v>
      </c>
      <c r="C286" s="268" t="s">
        <v>90</v>
      </c>
      <c r="D286" s="246"/>
      <c r="E286" s="247"/>
      <c r="F286" s="248"/>
      <c r="G286" s="248">
        <f>SUMIF(AG287:AG296,"&lt;&gt;NOR",G287:G296)</f>
        <v>0</v>
      </c>
      <c r="H286" s="248"/>
      <c r="I286" s="248">
        <f>SUM(I287:I296)</f>
        <v>0</v>
      </c>
      <c r="J286" s="248"/>
      <c r="K286" s="248">
        <f>SUM(K287:K296)</f>
        <v>0</v>
      </c>
      <c r="L286" s="248"/>
      <c r="M286" s="248">
        <f>SUM(M287:M296)</f>
        <v>0</v>
      </c>
      <c r="N286" s="248"/>
      <c r="O286" s="248">
        <f>SUM(O287:O296)</f>
        <v>0</v>
      </c>
      <c r="P286" s="248"/>
      <c r="Q286" s="248">
        <f>SUM(Q287:Q296)</f>
        <v>0</v>
      </c>
      <c r="R286" s="248"/>
      <c r="S286" s="248"/>
      <c r="T286" s="249"/>
      <c r="U286" s="243"/>
      <c r="V286" s="243">
        <f>SUM(V287:V296)</f>
        <v>3.17</v>
      </c>
      <c r="W286" s="243"/>
      <c r="X286" s="243"/>
      <c r="AG286" t="s">
        <v>126</v>
      </c>
    </row>
    <row r="287" spans="1:60" outlineLevel="1" x14ac:dyDescent="0.2">
      <c r="A287" s="250">
        <v>56</v>
      </c>
      <c r="B287" s="251" t="s">
        <v>313</v>
      </c>
      <c r="C287" s="269" t="s">
        <v>314</v>
      </c>
      <c r="D287" s="252" t="s">
        <v>129</v>
      </c>
      <c r="E287" s="253">
        <v>7.86</v>
      </c>
      <c r="F287" s="254"/>
      <c r="G287" s="255">
        <f>ROUND(E287*F287,2)</f>
        <v>0</v>
      </c>
      <c r="H287" s="254"/>
      <c r="I287" s="255">
        <f>ROUND(E287*H287,2)</f>
        <v>0</v>
      </c>
      <c r="J287" s="254"/>
      <c r="K287" s="255">
        <f>ROUND(E287*J287,2)</f>
        <v>0</v>
      </c>
      <c r="L287" s="255">
        <v>15</v>
      </c>
      <c r="M287" s="255">
        <f>G287*(1+L287/100)</f>
        <v>0</v>
      </c>
      <c r="N287" s="255">
        <v>3.1E-4</v>
      </c>
      <c r="O287" s="255">
        <f>ROUND(E287*N287,2)</f>
        <v>0</v>
      </c>
      <c r="P287" s="255">
        <v>0</v>
      </c>
      <c r="Q287" s="255">
        <f>ROUND(E287*P287,2)</f>
        <v>0</v>
      </c>
      <c r="R287" s="255"/>
      <c r="S287" s="255" t="s">
        <v>130</v>
      </c>
      <c r="T287" s="256" t="s">
        <v>130</v>
      </c>
      <c r="U287" s="233">
        <v>0.40300000000000002</v>
      </c>
      <c r="V287" s="233">
        <f>ROUND(E287*U287,2)</f>
        <v>3.17</v>
      </c>
      <c r="W287" s="233"/>
      <c r="X287" s="233" t="s">
        <v>131</v>
      </c>
      <c r="Y287" s="214"/>
      <c r="Z287" s="214"/>
      <c r="AA287" s="214"/>
      <c r="AB287" s="214"/>
      <c r="AC287" s="214"/>
      <c r="AD287" s="214"/>
      <c r="AE287" s="214"/>
      <c r="AF287" s="214"/>
      <c r="AG287" s="214" t="s">
        <v>145</v>
      </c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">
      <c r="A288" s="231"/>
      <c r="B288" s="232"/>
      <c r="C288" s="270" t="s">
        <v>315</v>
      </c>
      <c r="D288" s="258"/>
      <c r="E288" s="258"/>
      <c r="F288" s="258"/>
      <c r="G288" s="258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134</v>
      </c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">
      <c r="A289" s="231"/>
      <c r="B289" s="232"/>
      <c r="C289" s="271" t="s">
        <v>135</v>
      </c>
      <c r="D289" s="237"/>
      <c r="E289" s="238"/>
      <c r="F289" s="233"/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136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">
      <c r="A290" s="231"/>
      <c r="B290" s="232"/>
      <c r="C290" s="271" t="s">
        <v>316</v>
      </c>
      <c r="D290" s="237"/>
      <c r="E290" s="238"/>
      <c r="F290" s="233"/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136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">
      <c r="A291" s="231"/>
      <c r="B291" s="232"/>
      <c r="C291" s="271" t="s">
        <v>317</v>
      </c>
      <c r="D291" s="237"/>
      <c r="E291" s="238">
        <v>1.38</v>
      </c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136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">
      <c r="A292" s="231"/>
      <c r="B292" s="232"/>
      <c r="C292" s="271" t="s">
        <v>318</v>
      </c>
      <c r="D292" s="237"/>
      <c r="E292" s="238">
        <v>2.88</v>
      </c>
      <c r="F292" s="233"/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136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">
      <c r="A293" s="231"/>
      <c r="B293" s="232"/>
      <c r="C293" s="272" t="s">
        <v>141</v>
      </c>
      <c r="D293" s="239"/>
      <c r="E293" s="240">
        <v>4.26</v>
      </c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136</v>
      </c>
      <c r="AH293" s="214">
        <v>1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">
      <c r="A294" s="231"/>
      <c r="B294" s="232"/>
      <c r="C294" s="271" t="s">
        <v>319</v>
      </c>
      <c r="D294" s="237"/>
      <c r="E294" s="238"/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136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">
      <c r="A295" s="231"/>
      <c r="B295" s="232"/>
      <c r="C295" s="271" t="s">
        <v>320</v>
      </c>
      <c r="D295" s="237"/>
      <c r="E295" s="238">
        <v>3.6</v>
      </c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136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">
      <c r="A296" s="231"/>
      <c r="B296" s="232"/>
      <c r="C296" s="272" t="s">
        <v>141</v>
      </c>
      <c r="D296" s="239"/>
      <c r="E296" s="240">
        <v>3.6</v>
      </c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136</v>
      </c>
      <c r="AH296" s="214">
        <v>1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x14ac:dyDescent="0.2">
      <c r="A297" s="244" t="s">
        <v>125</v>
      </c>
      <c r="B297" s="245" t="s">
        <v>91</v>
      </c>
      <c r="C297" s="268" t="s">
        <v>92</v>
      </c>
      <c r="D297" s="246"/>
      <c r="E297" s="247"/>
      <c r="F297" s="248"/>
      <c r="G297" s="248">
        <f>SUMIF(AG298:AG411,"&lt;&gt;NOR",G298:G411)</f>
        <v>0</v>
      </c>
      <c r="H297" s="248"/>
      <c r="I297" s="248">
        <f>SUM(I298:I411)</f>
        <v>0</v>
      </c>
      <c r="J297" s="248"/>
      <c r="K297" s="248">
        <f>SUM(K298:K411)</f>
        <v>0</v>
      </c>
      <c r="L297" s="248"/>
      <c r="M297" s="248">
        <f>SUM(M298:M411)</f>
        <v>0</v>
      </c>
      <c r="N297" s="248"/>
      <c r="O297" s="248">
        <f>SUM(O298:O411)</f>
        <v>7.0000000000000007E-2</v>
      </c>
      <c r="P297" s="248"/>
      <c r="Q297" s="248">
        <f>SUM(Q298:Q411)</f>
        <v>0</v>
      </c>
      <c r="R297" s="248"/>
      <c r="S297" s="248"/>
      <c r="T297" s="249"/>
      <c r="U297" s="243"/>
      <c r="V297" s="243">
        <f>SUM(V298:V411)</f>
        <v>41.239999999999995</v>
      </c>
      <c r="W297" s="243"/>
      <c r="X297" s="243"/>
      <c r="AG297" t="s">
        <v>126</v>
      </c>
    </row>
    <row r="298" spans="1:60" outlineLevel="1" x14ac:dyDescent="0.2">
      <c r="A298" s="250">
        <v>57</v>
      </c>
      <c r="B298" s="251" t="s">
        <v>321</v>
      </c>
      <c r="C298" s="269" t="s">
        <v>322</v>
      </c>
      <c r="D298" s="252" t="s">
        <v>129</v>
      </c>
      <c r="E298" s="253">
        <v>38.1</v>
      </c>
      <c r="F298" s="254"/>
      <c r="G298" s="255">
        <f>ROUND(E298*F298,2)</f>
        <v>0</v>
      </c>
      <c r="H298" s="254"/>
      <c r="I298" s="255">
        <f>ROUND(E298*H298,2)</f>
        <v>0</v>
      </c>
      <c r="J298" s="254"/>
      <c r="K298" s="255">
        <f>ROUND(E298*J298,2)</f>
        <v>0</v>
      </c>
      <c r="L298" s="255">
        <v>15</v>
      </c>
      <c r="M298" s="255">
        <f>G298*(1+L298/100)</f>
        <v>0</v>
      </c>
      <c r="N298" s="255">
        <v>3.5E-4</v>
      </c>
      <c r="O298" s="255">
        <f>ROUND(E298*N298,2)</f>
        <v>0.01</v>
      </c>
      <c r="P298" s="255">
        <v>0</v>
      </c>
      <c r="Q298" s="255">
        <f>ROUND(E298*P298,2)</f>
        <v>0</v>
      </c>
      <c r="R298" s="255"/>
      <c r="S298" s="255" t="s">
        <v>130</v>
      </c>
      <c r="T298" s="256" t="s">
        <v>130</v>
      </c>
      <c r="U298" s="233">
        <v>1.35E-2</v>
      </c>
      <c r="V298" s="233">
        <f>ROUND(E298*U298,2)</f>
        <v>0.51</v>
      </c>
      <c r="W298" s="233"/>
      <c r="X298" s="233" t="s">
        <v>131</v>
      </c>
      <c r="Y298" s="214"/>
      <c r="Z298" s="214"/>
      <c r="AA298" s="214"/>
      <c r="AB298" s="214"/>
      <c r="AC298" s="214"/>
      <c r="AD298" s="214"/>
      <c r="AE298" s="214"/>
      <c r="AF298" s="214"/>
      <c r="AG298" s="214" t="s">
        <v>145</v>
      </c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">
      <c r="A299" s="231"/>
      <c r="B299" s="232"/>
      <c r="C299" s="271" t="s">
        <v>135</v>
      </c>
      <c r="D299" s="237"/>
      <c r="E299" s="238"/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136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">
      <c r="A300" s="231"/>
      <c r="B300" s="232"/>
      <c r="C300" s="271" t="s">
        <v>172</v>
      </c>
      <c r="D300" s="237"/>
      <c r="E300" s="238">
        <v>6.8</v>
      </c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136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">
      <c r="A301" s="231"/>
      <c r="B301" s="232"/>
      <c r="C301" s="271" t="s">
        <v>173</v>
      </c>
      <c r="D301" s="237"/>
      <c r="E301" s="238">
        <v>1.3</v>
      </c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136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">
      <c r="A302" s="231"/>
      <c r="B302" s="232"/>
      <c r="C302" s="271" t="s">
        <v>174</v>
      </c>
      <c r="D302" s="237"/>
      <c r="E302" s="238">
        <v>2.8</v>
      </c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136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">
      <c r="A303" s="231"/>
      <c r="B303" s="232"/>
      <c r="C303" s="271" t="s">
        <v>175</v>
      </c>
      <c r="D303" s="237"/>
      <c r="E303" s="238">
        <v>17.100000000000001</v>
      </c>
      <c r="F303" s="233"/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136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">
      <c r="A304" s="231"/>
      <c r="B304" s="232"/>
      <c r="C304" s="271" t="s">
        <v>176</v>
      </c>
      <c r="D304" s="237"/>
      <c r="E304" s="238">
        <v>10.1</v>
      </c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136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">
      <c r="A305" s="231"/>
      <c r="B305" s="232"/>
      <c r="C305" s="272" t="s">
        <v>141</v>
      </c>
      <c r="D305" s="239"/>
      <c r="E305" s="240">
        <v>38.1</v>
      </c>
      <c r="F305" s="233"/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136</v>
      </c>
      <c r="AH305" s="214">
        <v>1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">
      <c r="A306" s="250">
        <v>58</v>
      </c>
      <c r="B306" s="251" t="s">
        <v>323</v>
      </c>
      <c r="C306" s="269" t="s">
        <v>324</v>
      </c>
      <c r="D306" s="252" t="s">
        <v>129</v>
      </c>
      <c r="E306" s="253">
        <v>12.6</v>
      </c>
      <c r="F306" s="254"/>
      <c r="G306" s="255">
        <f>ROUND(E306*F306,2)</f>
        <v>0</v>
      </c>
      <c r="H306" s="254"/>
      <c r="I306" s="255">
        <f>ROUND(E306*H306,2)</f>
        <v>0</v>
      </c>
      <c r="J306" s="254"/>
      <c r="K306" s="255">
        <f>ROUND(E306*J306,2)</f>
        <v>0</v>
      </c>
      <c r="L306" s="255">
        <v>15</v>
      </c>
      <c r="M306" s="255">
        <f>G306*(1+L306/100)</f>
        <v>0</v>
      </c>
      <c r="N306" s="255">
        <v>0</v>
      </c>
      <c r="O306" s="255">
        <f>ROUND(E306*N306,2)</f>
        <v>0</v>
      </c>
      <c r="P306" s="255">
        <v>0</v>
      </c>
      <c r="Q306" s="255">
        <f>ROUND(E306*P306,2)</f>
        <v>0</v>
      </c>
      <c r="R306" s="255"/>
      <c r="S306" s="255" t="s">
        <v>130</v>
      </c>
      <c r="T306" s="256" t="s">
        <v>130</v>
      </c>
      <c r="U306" s="233">
        <v>2.1000000000000001E-2</v>
      </c>
      <c r="V306" s="233">
        <f>ROUND(E306*U306,2)</f>
        <v>0.26</v>
      </c>
      <c r="W306" s="233"/>
      <c r="X306" s="233" t="s">
        <v>131</v>
      </c>
      <c r="Y306" s="214"/>
      <c r="Z306" s="214"/>
      <c r="AA306" s="214"/>
      <c r="AB306" s="214"/>
      <c r="AC306" s="214"/>
      <c r="AD306" s="214"/>
      <c r="AE306" s="214"/>
      <c r="AF306" s="214"/>
      <c r="AG306" s="214" t="s">
        <v>145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">
      <c r="A307" s="231"/>
      <c r="B307" s="232"/>
      <c r="C307" s="271" t="s">
        <v>135</v>
      </c>
      <c r="D307" s="237"/>
      <c r="E307" s="238"/>
      <c r="F307" s="233"/>
      <c r="G307" s="233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136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">
      <c r="A308" s="231"/>
      <c r="B308" s="232"/>
      <c r="C308" s="271" t="s">
        <v>325</v>
      </c>
      <c r="D308" s="237"/>
      <c r="E308" s="238"/>
      <c r="F308" s="233"/>
      <c r="G308" s="233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136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">
      <c r="A309" s="231"/>
      <c r="B309" s="232"/>
      <c r="C309" s="271" t="s">
        <v>326</v>
      </c>
      <c r="D309" s="237"/>
      <c r="E309" s="238">
        <v>12.6</v>
      </c>
      <c r="F309" s="233"/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136</v>
      </c>
      <c r="AH309" s="214">
        <v>5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">
      <c r="A310" s="231"/>
      <c r="B310" s="232"/>
      <c r="C310" s="272" t="s">
        <v>141</v>
      </c>
      <c r="D310" s="239"/>
      <c r="E310" s="240">
        <v>12.6</v>
      </c>
      <c r="F310" s="233"/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136</v>
      </c>
      <c r="AH310" s="214">
        <v>1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">
      <c r="A311" s="250">
        <v>59</v>
      </c>
      <c r="B311" s="251" t="s">
        <v>327</v>
      </c>
      <c r="C311" s="269" t="s">
        <v>328</v>
      </c>
      <c r="D311" s="252" t="s">
        <v>129</v>
      </c>
      <c r="E311" s="253">
        <v>151.5772</v>
      </c>
      <c r="F311" s="254"/>
      <c r="G311" s="255">
        <f>ROUND(E311*F311,2)</f>
        <v>0</v>
      </c>
      <c r="H311" s="254"/>
      <c r="I311" s="255">
        <f>ROUND(E311*H311,2)</f>
        <v>0</v>
      </c>
      <c r="J311" s="254"/>
      <c r="K311" s="255">
        <f>ROUND(E311*J311,2)</f>
        <v>0</v>
      </c>
      <c r="L311" s="255">
        <v>15</v>
      </c>
      <c r="M311" s="255">
        <f>G311*(1+L311/100)</f>
        <v>0</v>
      </c>
      <c r="N311" s="255">
        <v>0</v>
      </c>
      <c r="O311" s="255">
        <f>ROUND(E311*N311,2)</f>
        <v>0</v>
      </c>
      <c r="P311" s="255">
        <v>0</v>
      </c>
      <c r="Q311" s="255">
        <f>ROUND(E311*P311,2)</f>
        <v>0</v>
      </c>
      <c r="R311" s="255"/>
      <c r="S311" s="255" t="s">
        <v>130</v>
      </c>
      <c r="T311" s="256" t="s">
        <v>130</v>
      </c>
      <c r="U311" s="233">
        <v>7.0000000000000001E-3</v>
      </c>
      <c r="V311" s="233">
        <f>ROUND(E311*U311,2)</f>
        <v>1.06</v>
      </c>
      <c r="W311" s="233"/>
      <c r="X311" s="233" t="s">
        <v>131</v>
      </c>
      <c r="Y311" s="214"/>
      <c r="Z311" s="214"/>
      <c r="AA311" s="214"/>
      <c r="AB311" s="214"/>
      <c r="AC311" s="214"/>
      <c r="AD311" s="214"/>
      <c r="AE311" s="214"/>
      <c r="AF311" s="214"/>
      <c r="AG311" s="214" t="s">
        <v>145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">
      <c r="A312" s="231"/>
      <c r="B312" s="232"/>
      <c r="C312" s="271" t="s">
        <v>135</v>
      </c>
      <c r="D312" s="237"/>
      <c r="E312" s="238"/>
      <c r="F312" s="233"/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136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">
      <c r="A313" s="231"/>
      <c r="B313" s="232"/>
      <c r="C313" s="271" t="s">
        <v>329</v>
      </c>
      <c r="D313" s="237"/>
      <c r="E313" s="238"/>
      <c r="F313" s="233"/>
      <c r="G313" s="233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136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">
      <c r="A314" s="231"/>
      <c r="B314" s="232"/>
      <c r="C314" s="271" t="s">
        <v>330</v>
      </c>
      <c r="D314" s="237"/>
      <c r="E314" s="238">
        <v>35.308</v>
      </c>
      <c r="F314" s="233"/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136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">
      <c r="A315" s="231"/>
      <c r="B315" s="232"/>
      <c r="C315" s="271" t="s">
        <v>331</v>
      </c>
      <c r="D315" s="237"/>
      <c r="E315" s="238">
        <v>12.428000000000001</v>
      </c>
      <c r="F315" s="233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136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">
      <c r="A316" s="231"/>
      <c r="B316" s="232"/>
      <c r="C316" s="271" t="s">
        <v>332</v>
      </c>
      <c r="D316" s="237"/>
      <c r="E316" s="238">
        <v>17.524000000000001</v>
      </c>
      <c r="F316" s="233"/>
      <c r="G316" s="233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136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">
      <c r="A317" s="231"/>
      <c r="B317" s="232"/>
      <c r="C317" s="271" t="s">
        <v>333</v>
      </c>
      <c r="D317" s="237"/>
      <c r="E317" s="238">
        <v>44.381999999999998</v>
      </c>
      <c r="F317" s="233"/>
      <c r="G317" s="233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136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">
      <c r="A318" s="231"/>
      <c r="B318" s="232"/>
      <c r="C318" s="271" t="s">
        <v>334</v>
      </c>
      <c r="D318" s="237"/>
      <c r="E318" s="238">
        <v>36.14</v>
      </c>
      <c r="F318" s="233"/>
      <c r="G318" s="233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136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">
      <c r="A319" s="231"/>
      <c r="B319" s="232"/>
      <c r="C319" s="272" t="s">
        <v>141</v>
      </c>
      <c r="D319" s="239"/>
      <c r="E319" s="240">
        <v>145.78200000000001</v>
      </c>
      <c r="F319" s="233"/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136</v>
      </c>
      <c r="AH319" s="214">
        <v>1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">
      <c r="A320" s="231"/>
      <c r="B320" s="232"/>
      <c r="C320" s="271" t="s">
        <v>335</v>
      </c>
      <c r="D320" s="237"/>
      <c r="E320" s="238"/>
      <c r="F320" s="233"/>
      <c r="G320" s="233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136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">
      <c r="A321" s="231"/>
      <c r="B321" s="232"/>
      <c r="C321" s="271" t="s">
        <v>336</v>
      </c>
      <c r="D321" s="237"/>
      <c r="E321" s="238">
        <v>5.7759999999999998</v>
      </c>
      <c r="F321" s="233"/>
      <c r="G321" s="233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136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">
      <c r="A322" s="231"/>
      <c r="B322" s="232"/>
      <c r="C322" s="271" t="s">
        <v>337</v>
      </c>
      <c r="D322" s="237"/>
      <c r="E322" s="238">
        <v>2.5859999999999999</v>
      </c>
      <c r="F322" s="233"/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136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">
      <c r="A323" s="231"/>
      <c r="B323" s="232"/>
      <c r="C323" s="271" t="s">
        <v>338</v>
      </c>
      <c r="D323" s="237"/>
      <c r="E323" s="238">
        <v>1.5</v>
      </c>
      <c r="F323" s="233"/>
      <c r="G323" s="233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  <c r="X323" s="233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136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">
      <c r="A324" s="231"/>
      <c r="B324" s="232"/>
      <c r="C324" s="271" t="s">
        <v>339</v>
      </c>
      <c r="D324" s="237"/>
      <c r="E324" s="238">
        <v>4.5</v>
      </c>
      <c r="F324" s="233"/>
      <c r="G324" s="233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136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">
      <c r="A325" s="231"/>
      <c r="B325" s="232"/>
      <c r="C325" s="271" t="s">
        <v>340</v>
      </c>
      <c r="D325" s="237"/>
      <c r="E325" s="238">
        <v>1.4550000000000001</v>
      </c>
      <c r="F325" s="233"/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136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">
      <c r="A326" s="231"/>
      <c r="B326" s="232"/>
      <c r="C326" s="272" t="s">
        <v>141</v>
      </c>
      <c r="D326" s="239"/>
      <c r="E326" s="240">
        <v>15.817</v>
      </c>
      <c r="F326" s="233"/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136</v>
      </c>
      <c r="AH326" s="214">
        <v>1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">
      <c r="A327" s="231"/>
      <c r="B327" s="232"/>
      <c r="C327" s="271" t="s">
        <v>341</v>
      </c>
      <c r="D327" s="237"/>
      <c r="E327" s="238"/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136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">
      <c r="A328" s="231"/>
      <c r="B328" s="232"/>
      <c r="C328" s="271" t="s">
        <v>342</v>
      </c>
      <c r="D328" s="237"/>
      <c r="E328" s="238">
        <v>-4.2018000000000004</v>
      </c>
      <c r="F328" s="233"/>
      <c r="G328" s="233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136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">
      <c r="A329" s="231"/>
      <c r="B329" s="232"/>
      <c r="C329" s="271" t="s">
        <v>343</v>
      </c>
      <c r="D329" s="237"/>
      <c r="E329" s="238">
        <v>-1.68</v>
      </c>
      <c r="F329" s="233"/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136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">
      <c r="A330" s="231"/>
      <c r="B330" s="232"/>
      <c r="C330" s="271" t="s">
        <v>344</v>
      </c>
      <c r="D330" s="237"/>
      <c r="E330" s="238">
        <v>-10.08</v>
      </c>
      <c r="F330" s="233"/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136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">
      <c r="A331" s="231"/>
      <c r="B331" s="232"/>
      <c r="C331" s="271" t="s">
        <v>345</v>
      </c>
      <c r="D331" s="237"/>
      <c r="E331" s="238">
        <v>-5.46</v>
      </c>
      <c r="F331" s="233"/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136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">
      <c r="A332" s="231"/>
      <c r="B332" s="232"/>
      <c r="C332" s="271" t="s">
        <v>346</v>
      </c>
      <c r="D332" s="237"/>
      <c r="E332" s="238"/>
      <c r="F332" s="233"/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136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">
      <c r="A333" s="231"/>
      <c r="B333" s="232"/>
      <c r="C333" s="271" t="s">
        <v>347</v>
      </c>
      <c r="D333" s="237"/>
      <c r="E333" s="238">
        <v>-7.2</v>
      </c>
      <c r="F333" s="233"/>
      <c r="G333" s="233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136</v>
      </c>
      <c r="AH333" s="214">
        <v>0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">
      <c r="A334" s="231"/>
      <c r="B334" s="232"/>
      <c r="C334" s="271" t="s">
        <v>348</v>
      </c>
      <c r="D334" s="237"/>
      <c r="E334" s="238">
        <v>-7.6</v>
      </c>
      <c r="F334" s="233"/>
      <c r="G334" s="233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136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">
      <c r="A335" s="231"/>
      <c r="B335" s="232"/>
      <c r="C335" s="271" t="s">
        <v>349</v>
      </c>
      <c r="D335" s="237"/>
      <c r="E335" s="238">
        <v>-11.9</v>
      </c>
      <c r="F335" s="233"/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136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">
      <c r="A336" s="231"/>
      <c r="B336" s="232"/>
      <c r="C336" s="272" t="s">
        <v>141</v>
      </c>
      <c r="D336" s="239"/>
      <c r="E336" s="240">
        <v>-48.1218</v>
      </c>
      <c r="F336" s="233"/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136</v>
      </c>
      <c r="AH336" s="214">
        <v>1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">
      <c r="A337" s="231"/>
      <c r="B337" s="232"/>
      <c r="C337" s="271" t="s">
        <v>350</v>
      </c>
      <c r="D337" s="237"/>
      <c r="E337" s="238"/>
      <c r="F337" s="233"/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136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">
      <c r="A338" s="231"/>
      <c r="B338" s="232"/>
      <c r="C338" s="271" t="s">
        <v>172</v>
      </c>
      <c r="D338" s="237"/>
      <c r="E338" s="238">
        <v>6.8</v>
      </c>
      <c r="F338" s="233"/>
      <c r="G338" s="233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14"/>
      <c r="Z338" s="214"/>
      <c r="AA338" s="214"/>
      <c r="AB338" s="214"/>
      <c r="AC338" s="214"/>
      <c r="AD338" s="214"/>
      <c r="AE338" s="214"/>
      <c r="AF338" s="214"/>
      <c r="AG338" s="214" t="s">
        <v>136</v>
      </c>
      <c r="AH338" s="214">
        <v>0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">
      <c r="A339" s="231"/>
      <c r="B339" s="232"/>
      <c r="C339" s="271" t="s">
        <v>173</v>
      </c>
      <c r="D339" s="237"/>
      <c r="E339" s="238">
        <v>1.3</v>
      </c>
      <c r="F339" s="233"/>
      <c r="G339" s="233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136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">
      <c r="A340" s="231"/>
      <c r="B340" s="232"/>
      <c r="C340" s="271" t="s">
        <v>174</v>
      </c>
      <c r="D340" s="237"/>
      <c r="E340" s="238">
        <v>2.8</v>
      </c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136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">
      <c r="A341" s="231"/>
      <c r="B341" s="232"/>
      <c r="C341" s="271" t="s">
        <v>175</v>
      </c>
      <c r="D341" s="237"/>
      <c r="E341" s="238">
        <v>17.100000000000001</v>
      </c>
      <c r="F341" s="233"/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136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">
      <c r="A342" s="231"/>
      <c r="B342" s="232"/>
      <c r="C342" s="271" t="s">
        <v>176</v>
      </c>
      <c r="D342" s="237"/>
      <c r="E342" s="238">
        <v>10.1</v>
      </c>
      <c r="F342" s="233"/>
      <c r="G342" s="233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136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">
      <c r="A343" s="231"/>
      <c r="B343" s="232"/>
      <c r="C343" s="272" t="s">
        <v>141</v>
      </c>
      <c r="D343" s="239"/>
      <c r="E343" s="240">
        <v>38.1</v>
      </c>
      <c r="F343" s="233"/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136</v>
      </c>
      <c r="AH343" s="214">
        <v>1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">
      <c r="A344" s="250">
        <v>60</v>
      </c>
      <c r="B344" s="251" t="s">
        <v>351</v>
      </c>
      <c r="C344" s="269" t="s">
        <v>352</v>
      </c>
      <c r="D344" s="252" t="s">
        <v>129</v>
      </c>
      <c r="E344" s="253">
        <v>151.5772</v>
      </c>
      <c r="F344" s="254"/>
      <c r="G344" s="255">
        <f>ROUND(E344*F344,2)</f>
        <v>0</v>
      </c>
      <c r="H344" s="254"/>
      <c r="I344" s="255">
        <f>ROUND(E344*H344,2)</f>
        <v>0</v>
      </c>
      <c r="J344" s="254"/>
      <c r="K344" s="255">
        <f>ROUND(E344*J344,2)</f>
        <v>0</v>
      </c>
      <c r="L344" s="255">
        <v>15</v>
      </c>
      <c r="M344" s="255">
        <f>G344*(1+L344/100)</f>
        <v>0</v>
      </c>
      <c r="N344" s="255">
        <v>6.9999999999999994E-5</v>
      </c>
      <c r="O344" s="255">
        <f>ROUND(E344*N344,2)</f>
        <v>0.01</v>
      </c>
      <c r="P344" s="255">
        <v>0</v>
      </c>
      <c r="Q344" s="255">
        <f>ROUND(E344*P344,2)</f>
        <v>0</v>
      </c>
      <c r="R344" s="255"/>
      <c r="S344" s="255" t="s">
        <v>130</v>
      </c>
      <c r="T344" s="256" t="s">
        <v>130</v>
      </c>
      <c r="U344" s="233">
        <v>6.4960000000000004E-2</v>
      </c>
      <c r="V344" s="233">
        <f>ROUND(E344*U344,2)</f>
        <v>9.85</v>
      </c>
      <c r="W344" s="233"/>
      <c r="X344" s="233" t="s">
        <v>131</v>
      </c>
      <c r="Y344" s="214"/>
      <c r="Z344" s="214"/>
      <c r="AA344" s="214"/>
      <c r="AB344" s="214"/>
      <c r="AC344" s="214"/>
      <c r="AD344" s="214"/>
      <c r="AE344" s="214"/>
      <c r="AF344" s="214"/>
      <c r="AG344" s="214" t="s">
        <v>145</v>
      </c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">
      <c r="A345" s="231"/>
      <c r="B345" s="232"/>
      <c r="C345" s="270" t="s">
        <v>353</v>
      </c>
      <c r="D345" s="258"/>
      <c r="E345" s="258"/>
      <c r="F345" s="258"/>
      <c r="G345" s="258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134</v>
      </c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">
      <c r="A346" s="231"/>
      <c r="B346" s="232"/>
      <c r="C346" s="271" t="s">
        <v>135</v>
      </c>
      <c r="D346" s="237"/>
      <c r="E346" s="238"/>
      <c r="F346" s="233"/>
      <c r="G346" s="233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136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">
      <c r="A347" s="231"/>
      <c r="B347" s="232"/>
      <c r="C347" s="271" t="s">
        <v>329</v>
      </c>
      <c r="D347" s="237"/>
      <c r="E347" s="238"/>
      <c r="F347" s="233"/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136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">
      <c r="A348" s="231"/>
      <c r="B348" s="232"/>
      <c r="C348" s="271" t="s">
        <v>330</v>
      </c>
      <c r="D348" s="237"/>
      <c r="E348" s="238">
        <v>35.308</v>
      </c>
      <c r="F348" s="233"/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136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">
      <c r="A349" s="231"/>
      <c r="B349" s="232"/>
      <c r="C349" s="271" t="s">
        <v>331</v>
      </c>
      <c r="D349" s="237"/>
      <c r="E349" s="238">
        <v>12.428000000000001</v>
      </c>
      <c r="F349" s="233"/>
      <c r="G349" s="233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136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">
      <c r="A350" s="231"/>
      <c r="B350" s="232"/>
      <c r="C350" s="271" t="s">
        <v>332</v>
      </c>
      <c r="D350" s="237"/>
      <c r="E350" s="238">
        <v>17.524000000000001</v>
      </c>
      <c r="F350" s="233"/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136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">
      <c r="A351" s="231"/>
      <c r="B351" s="232"/>
      <c r="C351" s="271" t="s">
        <v>333</v>
      </c>
      <c r="D351" s="237"/>
      <c r="E351" s="238">
        <v>44.381999999999998</v>
      </c>
      <c r="F351" s="233"/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136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">
      <c r="A352" s="231"/>
      <c r="B352" s="232"/>
      <c r="C352" s="271" t="s">
        <v>334</v>
      </c>
      <c r="D352" s="237"/>
      <c r="E352" s="238">
        <v>36.14</v>
      </c>
      <c r="F352" s="233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136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">
      <c r="A353" s="231"/>
      <c r="B353" s="232"/>
      <c r="C353" s="272" t="s">
        <v>141</v>
      </c>
      <c r="D353" s="239"/>
      <c r="E353" s="240">
        <v>145.78200000000001</v>
      </c>
      <c r="F353" s="233"/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136</v>
      </c>
      <c r="AH353" s="214">
        <v>1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">
      <c r="A354" s="231"/>
      <c r="B354" s="232"/>
      <c r="C354" s="271" t="s">
        <v>335</v>
      </c>
      <c r="D354" s="237"/>
      <c r="E354" s="238"/>
      <c r="F354" s="233"/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136</v>
      </c>
      <c r="AH354" s="214">
        <v>0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">
      <c r="A355" s="231"/>
      <c r="B355" s="232"/>
      <c r="C355" s="271" t="s">
        <v>336</v>
      </c>
      <c r="D355" s="237"/>
      <c r="E355" s="238">
        <v>5.7759999999999998</v>
      </c>
      <c r="F355" s="233"/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136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">
      <c r="A356" s="231"/>
      <c r="B356" s="232"/>
      <c r="C356" s="271" t="s">
        <v>337</v>
      </c>
      <c r="D356" s="237"/>
      <c r="E356" s="238">
        <v>2.5859999999999999</v>
      </c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136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">
      <c r="A357" s="231"/>
      <c r="B357" s="232"/>
      <c r="C357" s="271" t="s">
        <v>338</v>
      </c>
      <c r="D357" s="237"/>
      <c r="E357" s="238">
        <v>1.5</v>
      </c>
      <c r="F357" s="233"/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136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">
      <c r="A358" s="231"/>
      <c r="B358" s="232"/>
      <c r="C358" s="271" t="s">
        <v>339</v>
      </c>
      <c r="D358" s="237"/>
      <c r="E358" s="238">
        <v>4.5</v>
      </c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136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">
      <c r="A359" s="231"/>
      <c r="B359" s="232"/>
      <c r="C359" s="271" t="s">
        <v>340</v>
      </c>
      <c r="D359" s="237"/>
      <c r="E359" s="238">
        <v>1.4550000000000001</v>
      </c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136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">
      <c r="A360" s="231"/>
      <c r="B360" s="232"/>
      <c r="C360" s="272" t="s">
        <v>141</v>
      </c>
      <c r="D360" s="239"/>
      <c r="E360" s="240">
        <v>15.817</v>
      </c>
      <c r="F360" s="233"/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136</v>
      </c>
      <c r="AH360" s="214">
        <v>1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">
      <c r="A361" s="231"/>
      <c r="B361" s="232"/>
      <c r="C361" s="271" t="s">
        <v>341</v>
      </c>
      <c r="D361" s="237"/>
      <c r="E361" s="238"/>
      <c r="F361" s="233"/>
      <c r="G361" s="233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14"/>
      <c r="Z361" s="214"/>
      <c r="AA361" s="214"/>
      <c r="AB361" s="214"/>
      <c r="AC361" s="214"/>
      <c r="AD361" s="214"/>
      <c r="AE361" s="214"/>
      <c r="AF361" s="214"/>
      <c r="AG361" s="214" t="s">
        <v>136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">
      <c r="A362" s="231"/>
      <c r="B362" s="232"/>
      <c r="C362" s="271" t="s">
        <v>342</v>
      </c>
      <c r="D362" s="237"/>
      <c r="E362" s="238">
        <v>-4.2018000000000004</v>
      </c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136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">
      <c r="A363" s="231"/>
      <c r="B363" s="232"/>
      <c r="C363" s="271" t="s">
        <v>343</v>
      </c>
      <c r="D363" s="237"/>
      <c r="E363" s="238">
        <v>-1.68</v>
      </c>
      <c r="F363" s="233"/>
      <c r="G363" s="233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136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">
      <c r="A364" s="231"/>
      <c r="B364" s="232"/>
      <c r="C364" s="271" t="s">
        <v>344</v>
      </c>
      <c r="D364" s="237"/>
      <c r="E364" s="238">
        <v>-10.08</v>
      </c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136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">
      <c r="A365" s="231"/>
      <c r="B365" s="232"/>
      <c r="C365" s="271" t="s">
        <v>345</v>
      </c>
      <c r="D365" s="237"/>
      <c r="E365" s="238">
        <v>-5.46</v>
      </c>
      <c r="F365" s="233"/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136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">
      <c r="A366" s="231"/>
      <c r="B366" s="232"/>
      <c r="C366" s="271" t="s">
        <v>346</v>
      </c>
      <c r="D366" s="237"/>
      <c r="E366" s="238"/>
      <c r="F366" s="233"/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136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">
      <c r="A367" s="231"/>
      <c r="B367" s="232"/>
      <c r="C367" s="271" t="s">
        <v>347</v>
      </c>
      <c r="D367" s="237"/>
      <c r="E367" s="238">
        <v>-7.2</v>
      </c>
      <c r="F367" s="233"/>
      <c r="G367" s="233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136</v>
      </c>
      <c r="AH367" s="214">
        <v>0</v>
      </c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">
      <c r="A368" s="231"/>
      <c r="B368" s="232"/>
      <c r="C368" s="271" t="s">
        <v>348</v>
      </c>
      <c r="D368" s="237"/>
      <c r="E368" s="238">
        <v>-7.6</v>
      </c>
      <c r="F368" s="233"/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136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">
      <c r="A369" s="231"/>
      <c r="B369" s="232"/>
      <c r="C369" s="271" t="s">
        <v>349</v>
      </c>
      <c r="D369" s="237"/>
      <c r="E369" s="238">
        <v>-11.9</v>
      </c>
      <c r="F369" s="233"/>
      <c r="G369" s="233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136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">
      <c r="A370" s="231"/>
      <c r="B370" s="232"/>
      <c r="C370" s="272" t="s">
        <v>141</v>
      </c>
      <c r="D370" s="239"/>
      <c r="E370" s="240">
        <v>-48.1218</v>
      </c>
      <c r="F370" s="233"/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136</v>
      </c>
      <c r="AH370" s="214">
        <v>1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">
      <c r="A371" s="231"/>
      <c r="B371" s="232"/>
      <c r="C371" s="271" t="s">
        <v>350</v>
      </c>
      <c r="D371" s="237"/>
      <c r="E371" s="238"/>
      <c r="F371" s="233"/>
      <c r="G371" s="233"/>
      <c r="H371" s="233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3"/>
      <c r="Y371" s="214"/>
      <c r="Z371" s="214"/>
      <c r="AA371" s="214"/>
      <c r="AB371" s="214"/>
      <c r="AC371" s="214"/>
      <c r="AD371" s="214"/>
      <c r="AE371" s="214"/>
      <c r="AF371" s="214"/>
      <c r="AG371" s="214" t="s">
        <v>136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">
      <c r="A372" s="231"/>
      <c r="B372" s="232"/>
      <c r="C372" s="271" t="s">
        <v>172</v>
      </c>
      <c r="D372" s="237"/>
      <c r="E372" s="238">
        <v>6.8</v>
      </c>
      <c r="F372" s="233"/>
      <c r="G372" s="233"/>
      <c r="H372" s="233"/>
      <c r="I372" s="233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  <c r="X372" s="233"/>
      <c r="Y372" s="214"/>
      <c r="Z372" s="214"/>
      <c r="AA372" s="214"/>
      <c r="AB372" s="214"/>
      <c r="AC372" s="214"/>
      <c r="AD372" s="214"/>
      <c r="AE372" s="214"/>
      <c r="AF372" s="214"/>
      <c r="AG372" s="214" t="s">
        <v>136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">
      <c r="A373" s="231"/>
      <c r="B373" s="232"/>
      <c r="C373" s="271" t="s">
        <v>173</v>
      </c>
      <c r="D373" s="237"/>
      <c r="E373" s="238">
        <v>1.3</v>
      </c>
      <c r="F373" s="233"/>
      <c r="G373" s="233"/>
      <c r="H373" s="233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  <c r="X373" s="233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136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">
      <c r="A374" s="231"/>
      <c r="B374" s="232"/>
      <c r="C374" s="271" t="s">
        <v>174</v>
      </c>
      <c r="D374" s="237"/>
      <c r="E374" s="238">
        <v>2.8</v>
      </c>
      <c r="F374" s="233"/>
      <c r="G374" s="233"/>
      <c r="H374" s="233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136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">
      <c r="A375" s="231"/>
      <c r="B375" s="232"/>
      <c r="C375" s="271" t="s">
        <v>175</v>
      </c>
      <c r="D375" s="237"/>
      <c r="E375" s="238">
        <v>17.100000000000001</v>
      </c>
      <c r="F375" s="233"/>
      <c r="G375" s="233"/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136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">
      <c r="A376" s="231"/>
      <c r="B376" s="232"/>
      <c r="C376" s="271" t="s">
        <v>176</v>
      </c>
      <c r="D376" s="237"/>
      <c r="E376" s="238">
        <v>10.1</v>
      </c>
      <c r="F376" s="233"/>
      <c r="G376" s="233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136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">
      <c r="A377" s="231"/>
      <c r="B377" s="232"/>
      <c r="C377" s="272" t="s">
        <v>141</v>
      </c>
      <c r="D377" s="239"/>
      <c r="E377" s="240">
        <v>38.1</v>
      </c>
      <c r="F377" s="233"/>
      <c r="G377" s="233"/>
      <c r="H377" s="233"/>
      <c r="I377" s="233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  <c r="X377" s="233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136</v>
      </c>
      <c r="AH377" s="214">
        <v>1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">
      <c r="A378" s="250">
        <v>61</v>
      </c>
      <c r="B378" s="251" t="s">
        <v>354</v>
      </c>
      <c r="C378" s="269" t="s">
        <v>355</v>
      </c>
      <c r="D378" s="252" t="s">
        <v>129</v>
      </c>
      <c r="E378" s="253">
        <v>151.5772</v>
      </c>
      <c r="F378" s="254"/>
      <c r="G378" s="255">
        <f>ROUND(E378*F378,2)</f>
        <v>0</v>
      </c>
      <c r="H378" s="254"/>
      <c r="I378" s="255">
        <f>ROUND(E378*H378,2)</f>
        <v>0</v>
      </c>
      <c r="J378" s="254"/>
      <c r="K378" s="255">
        <f>ROUND(E378*J378,2)</f>
        <v>0</v>
      </c>
      <c r="L378" s="255">
        <v>15</v>
      </c>
      <c r="M378" s="255">
        <f>G378*(1+L378/100)</f>
        <v>0</v>
      </c>
      <c r="N378" s="255">
        <v>3.6000000000000002E-4</v>
      </c>
      <c r="O378" s="255">
        <f>ROUND(E378*N378,2)</f>
        <v>0.05</v>
      </c>
      <c r="P378" s="255">
        <v>0</v>
      </c>
      <c r="Q378" s="255">
        <f>ROUND(E378*P378,2)</f>
        <v>0</v>
      </c>
      <c r="R378" s="255"/>
      <c r="S378" s="255" t="s">
        <v>130</v>
      </c>
      <c r="T378" s="256" t="s">
        <v>130</v>
      </c>
      <c r="U378" s="233">
        <v>0.19503999999999999</v>
      </c>
      <c r="V378" s="233">
        <f>ROUND(E378*U378,2)</f>
        <v>29.56</v>
      </c>
      <c r="W378" s="233"/>
      <c r="X378" s="233" t="s">
        <v>131</v>
      </c>
      <c r="Y378" s="214"/>
      <c r="Z378" s="214"/>
      <c r="AA378" s="214"/>
      <c r="AB378" s="214"/>
      <c r="AC378" s="214"/>
      <c r="AD378" s="214"/>
      <c r="AE378" s="214"/>
      <c r="AF378" s="214"/>
      <c r="AG378" s="214" t="s">
        <v>145</v>
      </c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">
      <c r="A379" s="231"/>
      <c r="B379" s="232"/>
      <c r="C379" s="270" t="s">
        <v>356</v>
      </c>
      <c r="D379" s="258"/>
      <c r="E379" s="258"/>
      <c r="F379" s="258"/>
      <c r="G379" s="258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134</v>
      </c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">
      <c r="A380" s="231"/>
      <c r="B380" s="232"/>
      <c r="C380" s="271" t="s">
        <v>135</v>
      </c>
      <c r="D380" s="237"/>
      <c r="E380" s="238"/>
      <c r="F380" s="233"/>
      <c r="G380" s="233"/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136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">
      <c r="A381" s="231"/>
      <c r="B381" s="232"/>
      <c r="C381" s="271" t="s">
        <v>329</v>
      </c>
      <c r="D381" s="237"/>
      <c r="E381" s="238"/>
      <c r="F381" s="233"/>
      <c r="G381" s="233"/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136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">
      <c r="A382" s="231"/>
      <c r="B382" s="232"/>
      <c r="C382" s="271" t="s">
        <v>330</v>
      </c>
      <c r="D382" s="237"/>
      <c r="E382" s="238">
        <v>35.308</v>
      </c>
      <c r="F382" s="233"/>
      <c r="G382" s="233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136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">
      <c r="A383" s="231"/>
      <c r="B383" s="232"/>
      <c r="C383" s="271" t="s">
        <v>331</v>
      </c>
      <c r="D383" s="237"/>
      <c r="E383" s="238">
        <v>12.428000000000001</v>
      </c>
      <c r="F383" s="233"/>
      <c r="G383" s="233"/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14"/>
      <c r="Z383" s="214"/>
      <c r="AA383" s="214"/>
      <c r="AB383" s="214"/>
      <c r="AC383" s="214"/>
      <c r="AD383" s="214"/>
      <c r="AE383" s="214"/>
      <c r="AF383" s="214"/>
      <c r="AG383" s="214" t="s">
        <v>136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">
      <c r="A384" s="231"/>
      <c r="B384" s="232"/>
      <c r="C384" s="271" t="s">
        <v>332</v>
      </c>
      <c r="D384" s="237"/>
      <c r="E384" s="238">
        <v>17.524000000000001</v>
      </c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136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">
      <c r="A385" s="231"/>
      <c r="B385" s="232"/>
      <c r="C385" s="271" t="s">
        <v>333</v>
      </c>
      <c r="D385" s="237"/>
      <c r="E385" s="238">
        <v>44.381999999999998</v>
      </c>
      <c r="F385" s="233"/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136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">
      <c r="A386" s="231"/>
      <c r="B386" s="232"/>
      <c r="C386" s="271" t="s">
        <v>334</v>
      </c>
      <c r="D386" s="237"/>
      <c r="E386" s="238">
        <v>36.14</v>
      </c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136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">
      <c r="A387" s="231"/>
      <c r="B387" s="232"/>
      <c r="C387" s="272" t="s">
        <v>141</v>
      </c>
      <c r="D387" s="239"/>
      <c r="E387" s="240">
        <v>145.78200000000001</v>
      </c>
      <c r="F387" s="233"/>
      <c r="G387" s="233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136</v>
      </c>
      <c r="AH387" s="214">
        <v>1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">
      <c r="A388" s="231"/>
      <c r="B388" s="232"/>
      <c r="C388" s="271" t="s">
        <v>335</v>
      </c>
      <c r="D388" s="237"/>
      <c r="E388" s="238"/>
      <c r="F388" s="233"/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136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">
      <c r="A389" s="231"/>
      <c r="B389" s="232"/>
      <c r="C389" s="271" t="s">
        <v>336</v>
      </c>
      <c r="D389" s="237"/>
      <c r="E389" s="238">
        <v>5.7759999999999998</v>
      </c>
      <c r="F389" s="233"/>
      <c r="G389" s="233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136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">
      <c r="A390" s="231"/>
      <c r="B390" s="232"/>
      <c r="C390" s="271" t="s">
        <v>337</v>
      </c>
      <c r="D390" s="237"/>
      <c r="E390" s="238">
        <v>2.5859999999999999</v>
      </c>
      <c r="F390" s="233"/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136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">
      <c r="A391" s="231"/>
      <c r="B391" s="232"/>
      <c r="C391" s="271" t="s">
        <v>338</v>
      </c>
      <c r="D391" s="237"/>
      <c r="E391" s="238">
        <v>1.5</v>
      </c>
      <c r="F391" s="233"/>
      <c r="G391" s="233"/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136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">
      <c r="A392" s="231"/>
      <c r="B392" s="232"/>
      <c r="C392" s="271" t="s">
        <v>339</v>
      </c>
      <c r="D392" s="237"/>
      <c r="E392" s="238">
        <v>4.5</v>
      </c>
      <c r="F392" s="233"/>
      <c r="G392" s="233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136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">
      <c r="A393" s="231"/>
      <c r="B393" s="232"/>
      <c r="C393" s="271" t="s">
        <v>340</v>
      </c>
      <c r="D393" s="237"/>
      <c r="E393" s="238">
        <v>1.4550000000000001</v>
      </c>
      <c r="F393" s="233"/>
      <c r="G393" s="233"/>
      <c r="H393" s="233"/>
      <c r="I393" s="233"/>
      <c r="J393" s="233"/>
      <c r="K393" s="233"/>
      <c r="L393" s="233"/>
      <c r="M393" s="233"/>
      <c r="N393" s="233"/>
      <c r="O393" s="233"/>
      <c r="P393" s="233"/>
      <c r="Q393" s="233"/>
      <c r="R393" s="233"/>
      <c r="S393" s="233"/>
      <c r="T393" s="233"/>
      <c r="U393" s="233"/>
      <c r="V393" s="233"/>
      <c r="W393" s="233"/>
      <c r="X393" s="233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136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">
      <c r="A394" s="231"/>
      <c r="B394" s="232"/>
      <c r="C394" s="272" t="s">
        <v>141</v>
      </c>
      <c r="D394" s="239"/>
      <c r="E394" s="240">
        <v>15.817</v>
      </c>
      <c r="F394" s="233"/>
      <c r="G394" s="233"/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14"/>
      <c r="Z394" s="214"/>
      <c r="AA394" s="214"/>
      <c r="AB394" s="214"/>
      <c r="AC394" s="214"/>
      <c r="AD394" s="214"/>
      <c r="AE394" s="214"/>
      <c r="AF394" s="214"/>
      <c r="AG394" s="214" t="s">
        <v>136</v>
      </c>
      <c r="AH394" s="214">
        <v>1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">
      <c r="A395" s="231"/>
      <c r="B395" s="232"/>
      <c r="C395" s="271" t="s">
        <v>341</v>
      </c>
      <c r="D395" s="237"/>
      <c r="E395" s="238"/>
      <c r="F395" s="233"/>
      <c r="G395" s="233"/>
      <c r="H395" s="233"/>
      <c r="I395" s="233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  <c r="X395" s="233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136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">
      <c r="A396" s="231"/>
      <c r="B396" s="232"/>
      <c r="C396" s="271" t="s">
        <v>342</v>
      </c>
      <c r="D396" s="237"/>
      <c r="E396" s="238">
        <v>-4.2018000000000004</v>
      </c>
      <c r="F396" s="233"/>
      <c r="G396" s="233"/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136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">
      <c r="A397" s="231"/>
      <c r="B397" s="232"/>
      <c r="C397" s="271" t="s">
        <v>343</v>
      </c>
      <c r="D397" s="237"/>
      <c r="E397" s="238">
        <v>-1.68</v>
      </c>
      <c r="F397" s="233"/>
      <c r="G397" s="233"/>
      <c r="H397" s="233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  <c r="X397" s="233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136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">
      <c r="A398" s="231"/>
      <c r="B398" s="232"/>
      <c r="C398" s="271" t="s">
        <v>344</v>
      </c>
      <c r="D398" s="237"/>
      <c r="E398" s="238">
        <v>-10.08</v>
      </c>
      <c r="F398" s="233"/>
      <c r="G398" s="233"/>
      <c r="H398" s="233"/>
      <c r="I398" s="233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3"/>
      <c r="W398" s="233"/>
      <c r="X398" s="233"/>
      <c r="Y398" s="214"/>
      <c r="Z398" s="214"/>
      <c r="AA398" s="214"/>
      <c r="AB398" s="214"/>
      <c r="AC398" s="214"/>
      <c r="AD398" s="214"/>
      <c r="AE398" s="214"/>
      <c r="AF398" s="214"/>
      <c r="AG398" s="214" t="s">
        <v>136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">
      <c r="A399" s="231"/>
      <c r="B399" s="232"/>
      <c r="C399" s="271" t="s">
        <v>345</v>
      </c>
      <c r="D399" s="237"/>
      <c r="E399" s="238">
        <v>-5.46</v>
      </c>
      <c r="F399" s="233"/>
      <c r="G399" s="233"/>
      <c r="H399" s="233"/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/>
      <c r="X399" s="233"/>
      <c r="Y399" s="214"/>
      <c r="Z399" s="214"/>
      <c r="AA399" s="214"/>
      <c r="AB399" s="214"/>
      <c r="AC399" s="214"/>
      <c r="AD399" s="214"/>
      <c r="AE399" s="214"/>
      <c r="AF399" s="214"/>
      <c r="AG399" s="214" t="s">
        <v>136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">
      <c r="A400" s="231"/>
      <c r="B400" s="232"/>
      <c r="C400" s="271" t="s">
        <v>346</v>
      </c>
      <c r="D400" s="237"/>
      <c r="E400" s="238"/>
      <c r="F400" s="233"/>
      <c r="G400" s="233"/>
      <c r="H400" s="233"/>
      <c r="I400" s="233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  <c r="X400" s="233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136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">
      <c r="A401" s="231"/>
      <c r="B401" s="232"/>
      <c r="C401" s="271" t="s">
        <v>347</v>
      </c>
      <c r="D401" s="237"/>
      <c r="E401" s="238">
        <v>-7.2</v>
      </c>
      <c r="F401" s="233"/>
      <c r="G401" s="233"/>
      <c r="H401" s="233"/>
      <c r="I401" s="233"/>
      <c r="J401" s="233"/>
      <c r="K401" s="233"/>
      <c r="L401" s="233"/>
      <c r="M401" s="233"/>
      <c r="N401" s="233"/>
      <c r="O401" s="233"/>
      <c r="P401" s="233"/>
      <c r="Q401" s="233"/>
      <c r="R401" s="233"/>
      <c r="S401" s="233"/>
      <c r="T401" s="233"/>
      <c r="U401" s="233"/>
      <c r="V401" s="233"/>
      <c r="W401" s="233"/>
      <c r="X401" s="233"/>
      <c r="Y401" s="214"/>
      <c r="Z401" s="214"/>
      <c r="AA401" s="214"/>
      <c r="AB401" s="214"/>
      <c r="AC401" s="214"/>
      <c r="AD401" s="214"/>
      <c r="AE401" s="214"/>
      <c r="AF401" s="214"/>
      <c r="AG401" s="214" t="s">
        <v>136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">
      <c r="A402" s="231"/>
      <c r="B402" s="232"/>
      <c r="C402" s="271" t="s">
        <v>348</v>
      </c>
      <c r="D402" s="237"/>
      <c r="E402" s="238">
        <v>-7.6</v>
      </c>
      <c r="F402" s="233"/>
      <c r="G402" s="233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136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">
      <c r="A403" s="231"/>
      <c r="B403" s="232"/>
      <c r="C403" s="271" t="s">
        <v>349</v>
      </c>
      <c r="D403" s="237"/>
      <c r="E403" s="238">
        <v>-11.9</v>
      </c>
      <c r="F403" s="233"/>
      <c r="G403" s="233"/>
      <c r="H403" s="233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  <c r="X403" s="233"/>
      <c r="Y403" s="214"/>
      <c r="Z403" s="214"/>
      <c r="AA403" s="214"/>
      <c r="AB403" s="214"/>
      <c r="AC403" s="214"/>
      <c r="AD403" s="214"/>
      <c r="AE403" s="214"/>
      <c r="AF403" s="214"/>
      <c r="AG403" s="214" t="s">
        <v>136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">
      <c r="A404" s="231"/>
      <c r="B404" s="232"/>
      <c r="C404" s="272" t="s">
        <v>141</v>
      </c>
      <c r="D404" s="239"/>
      <c r="E404" s="240">
        <v>-48.1218</v>
      </c>
      <c r="F404" s="233"/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14"/>
      <c r="Z404" s="214"/>
      <c r="AA404" s="214"/>
      <c r="AB404" s="214"/>
      <c r="AC404" s="214"/>
      <c r="AD404" s="214"/>
      <c r="AE404" s="214"/>
      <c r="AF404" s="214"/>
      <c r="AG404" s="214" t="s">
        <v>136</v>
      </c>
      <c r="AH404" s="214">
        <v>1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">
      <c r="A405" s="231"/>
      <c r="B405" s="232"/>
      <c r="C405" s="271" t="s">
        <v>350</v>
      </c>
      <c r="D405" s="237"/>
      <c r="E405" s="238"/>
      <c r="F405" s="233"/>
      <c r="G405" s="233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136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">
      <c r="A406" s="231"/>
      <c r="B406" s="232"/>
      <c r="C406" s="271" t="s">
        <v>172</v>
      </c>
      <c r="D406" s="237"/>
      <c r="E406" s="238">
        <v>6.8</v>
      </c>
      <c r="F406" s="233"/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136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">
      <c r="A407" s="231"/>
      <c r="B407" s="232"/>
      <c r="C407" s="271" t="s">
        <v>173</v>
      </c>
      <c r="D407" s="237"/>
      <c r="E407" s="238">
        <v>1.3</v>
      </c>
      <c r="F407" s="233"/>
      <c r="G407" s="233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  <c r="X407" s="233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136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">
      <c r="A408" s="231"/>
      <c r="B408" s="232"/>
      <c r="C408" s="271" t="s">
        <v>174</v>
      </c>
      <c r="D408" s="237"/>
      <c r="E408" s="238">
        <v>2.8</v>
      </c>
      <c r="F408" s="233"/>
      <c r="G408" s="233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14"/>
      <c r="Z408" s="214"/>
      <c r="AA408" s="214"/>
      <c r="AB408" s="214"/>
      <c r="AC408" s="214"/>
      <c r="AD408" s="214"/>
      <c r="AE408" s="214"/>
      <c r="AF408" s="214"/>
      <c r="AG408" s="214" t="s">
        <v>136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">
      <c r="A409" s="231"/>
      <c r="B409" s="232"/>
      <c r="C409" s="271" t="s">
        <v>175</v>
      </c>
      <c r="D409" s="237"/>
      <c r="E409" s="238">
        <v>17.100000000000001</v>
      </c>
      <c r="F409" s="233"/>
      <c r="G409" s="233"/>
      <c r="H409" s="233"/>
      <c r="I409" s="233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  <c r="X409" s="233"/>
      <c r="Y409" s="214"/>
      <c r="Z409" s="214"/>
      <c r="AA409" s="214"/>
      <c r="AB409" s="214"/>
      <c r="AC409" s="214"/>
      <c r="AD409" s="214"/>
      <c r="AE409" s="214"/>
      <c r="AF409" s="214"/>
      <c r="AG409" s="214" t="s">
        <v>136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">
      <c r="A410" s="231"/>
      <c r="B410" s="232"/>
      <c r="C410" s="271" t="s">
        <v>176</v>
      </c>
      <c r="D410" s="237"/>
      <c r="E410" s="238">
        <v>10.1</v>
      </c>
      <c r="F410" s="233"/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136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">
      <c r="A411" s="231"/>
      <c r="B411" s="232"/>
      <c r="C411" s="272" t="s">
        <v>141</v>
      </c>
      <c r="D411" s="239"/>
      <c r="E411" s="240">
        <v>38.1</v>
      </c>
      <c r="F411" s="233"/>
      <c r="G411" s="233"/>
      <c r="H411" s="233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  <c r="X411" s="233"/>
      <c r="Y411" s="214"/>
      <c r="Z411" s="214"/>
      <c r="AA411" s="214"/>
      <c r="AB411" s="214"/>
      <c r="AC411" s="214"/>
      <c r="AD411" s="214"/>
      <c r="AE411" s="214"/>
      <c r="AF411" s="214"/>
      <c r="AG411" s="214" t="s">
        <v>136</v>
      </c>
      <c r="AH411" s="214">
        <v>1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x14ac:dyDescent="0.2">
      <c r="A412" s="244" t="s">
        <v>125</v>
      </c>
      <c r="B412" s="245" t="s">
        <v>93</v>
      </c>
      <c r="C412" s="268" t="s">
        <v>94</v>
      </c>
      <c r="D412" s="246"/>
      <c r="E412" s="247"/>
      <c r="F412" s="248"/>
      <c r="G412" s="248">
        <f>SUMIF(AG413:AG417,"&lt;&gt;NOR",G413:G417)</f>
        <v>0</v>
      </c>
      <c r="H412" s="248"/>
      <c r="I412" s="248">
        <f>SUM(I413:I417)</f>
        <v>0</v>
      </c>
      <c r="J412" s="248"/>
      <c r="K412" s="248">
        <f>SUM(K413:K417)</f>
        <v>0</v>
      </c>
      <c r="L412" s="248"/>
      <c r="M412" s="248">
        <f>SUM(M413:M417)</f>
        <v>0</v>
      </c>
      <c r="N412" s="248"/>
      <c r="O412" s="248">
        <f>SUM(O413:O417)</f>
        <v>0</v>
      </c>
      <c r="P412" s="248"/>
      <c r="Q412" s="248">
        <f>SUM(Q413:Q417)</f>
        <v>0</v>
      </c>
      <c r="R412" s="248"/>
      <c r="S412" s="248"/>
      <c r="T412" s="249"/>
      <c r="U412" s="243"/>
      <c r="V412" s="243">
        <f>SUM(V413:V417)</f>
        <v>0.1</v>
      </c>
      <c r="W412" s="243"/>
      <c r="X412" s="243"/>
      <c r="AG412" t="s">
        <v>126</v>
      </c>
    </row>
    <row r="413" spans="1:60" ht="22.5" outlineLevel="1" x14ac:dyDescent="0.2">
      <c r="A413" s="250">
        <v>62</v>
      </c>
      <c r="B413" s="251" t="s">
        <v>357</v>
      </c>
      <c r="C413" s="269" t="s">
        <v>358</v>
      </c>
      <c r="D413" s="252" t="s">
        <v>200</v>
      </c>
      <c r="E413" s="253">
        <v>1</v>
      </c>
      <c r="F413" s="254"/>
      <c r="G413" s="255">
        <f>ROUND(E413*F413,2)</f>
        <v>0</v>
      </c>
      <c r="H413" s="254"/>
      <c r="I413" s="255">
        <f>ROUND(E413*H413,2)</f>
        <v>0</v>
      </c>
      <c r="J413" s="254"/>
      <c r="K413" s="255">
        <f>ROUND(E413*J413,2)</f>
        <v>0</v>
      </c>
      <c r="L413" s="255">
        <v>15</v>
      </c>
      <c r="M413" s="255">
        <f>G413*(1+L413/100)</f>
        <v>0</v>
      </c>
      <c r="N413" s="255">
        <v>1.6000000000000001E-4</v>
      </c>
      <c r="O413" s="255">
        <f>ROUND(E413*N413,2)</f>
        <v>0</v>
      </c>
      <c r="P413" s="255">
        <v>0</v>
      </c>
      <c r="Q413" s="255">
        <f>ROUND(E413*P413,2)</f>
        <v>0</v>
      </c>
      <c r="R413" s="255"/>
      <c r="S413" s="255" t="s">
        <v>183</v>
      </c>
      <c r="T413" s="256" t="s">
        <v>201</v>
      </c>
      <c r="U413" s="233">
        <v>9.955E-2</v>
      </c>
      <c r="V413" s="233">
        <f>ROUND(E413*U413,2)</f>
        <v>0.1</v>
      </c>
      <c r="W413" s="233"/>
      <c r="X413" s="233" t="s">
        <v>131</v>
      </c>
      <c r="Y413" s="214"/>
      <c r="Z413" s="214"/>
      <c r="AA413" s="214"/>
      <c r="AB413" s="214"/>
      <c r="AC413" s="214"/>
      <c r="AD413" s="214"/>
      <c r="AE413" s="214"/>
      <c r="AF413" s="214"/>
      <c r="AG413" s="214" t="s">
        <v>132</v>
      </c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ht="22.5" outlineLevel="1" x14ac:dyDescent="0.2">
      <c r="A414" s="231"/>
      <c r="B414" s="232"/>
      <c r="C414" s="270" t="s">
        <v>202</v>
      </c>
      <c r="D414" s="258"/>
      <c r="E414" s="258"/>
      <c r="F414" s="258"/>
      <c r="G414" s="258"/>
      <c r="H414" s="233"/>
      <c r="I414" s="233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  <c r="X414" s="233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134</v>
      </c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57" t="str">
        <f>C414</f>
        <v>Kompletní dodávka a montáž včetně uvedení do provozu, prostupů, zaškolení, seřízení, zkoušek dle příslušných ČSN a dalších pomocných prací a zednických přípomocí</v>
      </c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">
      <c r="A415" s="231"/>
      <c r="B415" s="232"/>
      <c r="C415" s="276" t="s">
        <v>359</v>
      </c>
      <c r="D415" s="234"/>
      <c r="E415" s="235"/>
      <c r="F415" s="236"/>
      <c r="G415" s="236"/>
      <c r="H415" s="233"/>
      <c r="I415" s="233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  <c r="X415" s="233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134</v>
      </c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ht="22.5" outlineLevel="1" x14ac:dyDescent="0.2">
      <c r="A416" s="231"/>
      <c r="B416" s="232"/>
      <c r="C416" s="273" t="s">
        <v>360</v>
      </c>
      <c r="D416" s="259"/>
      <c r="E416" s="259"/>
      <c r="F416" s="259"/>
      <c r="G416" s="259"/>
      <c r="H416" s="233"/>
      <c r="I416" s="233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  <c r="X416" s="233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134</v>
      </c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57" t="str">
        <f>C416</f>
        <v>Odstranění stávajících, světel, vypínačů, zásuvek. Nové nové zásuvky, vypínače, příprava pro přisazená stropní svítidla.</v>
      </c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">
      <c r="A417" s="231"/>
      <c r="B417" s="232"/>
      <c r="C417" s="273" t="s">
        <v>361</v>
      </c>
      <c r="D417" s="259"/>
      <c r="E417" s="259"/>
      <c r="F417" s="259"/>
      <c r="G417" s="259"/>
      <c r="H417" s="233"/>
      <c r="I417" s="233"/>
      <c r="J417" s="233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  <c r="U417" s="233"/>
      <c r="V417" s="233"/>
      <c r="W417" s="233"/>
      <c r="X417" s="233"/>
      <c r="Y417" s="214"/>
      <c r="Z417" s="214"/>
      <c r="AA417" s="214"/>
      <c r="AB417" s="214"/>
      <c r="AC417" s="214"/>
      <c r="AD417" s="214"/>
      <c r="AE417" s="214"/>
      <c r="AF417" s="214"/>
      <c r="AG417" s="214" t="s">
        <v>134</v>
      </c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x14ac:dyDescent="0.2">
      <c r="A418" s="244" t="s">
        <v>125</v>
      </c>
      <c r="B418" s="245" t="s">
        <v>95</v>
      </c>
      <c r="C418" s="268" t="s">
        <v>96</v>
      </c>
      <c r="D418" s="246"/>
      <c r="E418" s="247"/>
      <c r="F418" s="248"/>
      <c r="G418" s="248">
        <f>SUMIF(AG419:AG426,"&lt;&gt;NOR",G419:G426)</f>
        <v>0</v>
      </c>
      <c r="H418" s="248"/>
      <c r="I418" s="248">
        <f>SUM(I419:I426)</f>
        <v>0</v>
      </c>
      <c r="J418" s="248"/>
      <c r="K418" s="248">
        <f>SUM(K419:K426)</f>
        <v>0</v>
      </c>
      <c r="L418" s="248"/>
      <c r="M418" s="248">
        <f>SUM(M419:M426)</f>
        <v>0</v>
      </c>
      <c r="N418" s="248"/>
      <c r="O418" s="248">
        <f>SUM(O419:O426)</f>
        <v>0</v>
      </c>
      <c r="P418" s="248"/>
      <c r="Q418" s="248">
        <f>SUM(Q419:Q426)</f>
        <v>0</v>
      </c>
      <c r="R418" s="248"/>
      <c r="S418" s="248"/>
      <c r="T418" s="249"/>
      <c r="U418" s="243"/>
      <c r="V418" s="243">
        <f>SUM(V419:V426)</f>
        <v>5.21</v>
      </c>
      <c r="W418" s="243"/>
      <c r="X418" s="243"/>
      <c r="AG418" t="s">
        <v>126</v>
      </c>
    </row>
    <row r="419" spans="1:60" outlineLevel="1" x14ac:dyDescent="0.2">
      <c r="A419" s="260">
        <v>63</v>
      </c>
      <c r="B419" s="261" t="s">
        <v>362</v>
      </c>
      <c r="C419" s="274" t="s">
        <v>363</v>
      </c>
      <c r="D419" s="262" t="s">
        <v>195</v>
      </c>
      <c r="E419" s="263">
        <v>1.44143</v>
      </c>
      <c r="F419" s="264"/>
      <c r="G419" s="265">
        <f>ROUND(E419*F419,2)</f>
        <v>0</v>
      </c>
      <c r="H419" s="264"/>
      <c r="I419" s="265">
        <f>ROUND(E419*H419,2)</f>
        <v>0</v>
      </c>
      <c r="J419" s="264"/>
      <c r="K419" s="265">
        <f>ROUND(E419*J419,2)</f>
        <v>0</v>
      </c>
      <c r="L419" s="265">
        <v>15</v>
      </c>
      <c r="M419" s="265">
        <f>G419*(1+L419/100)</f>
        <v>0</v>
      </c>
      <c r="N419" s="265">
        <v>0</v>
      </c>
      <c r="O419" s="265">
        <f>ROUND(E419*N419,2)</f>
        <v>0</v>
      </c>
      <c r="P419" s="265">
        <v>0</v>
      </c>
      <c r="Q419" s="265">
        <f>ROUND(E419*P419,2)</f>
        <v>0</v>
      </c>
      <c r="R419" s="265"/>
      <c r="S419" s="265" t="s">
        <v>130</v>
      </c>
      <c r="T419" s="266" t="s">
        <v>130</v>
      </c>
      <c r="U419" s="233">
        <v>2.0089999999999999</v>
      </c>
      <c r="V419" s="233">
        <f>ROUND(E419*U419,2)</f>
        <v>2.9</v>
      </c>
      <c r="W419" s="233"/>
      <c r="X419" s="233" t="s">
        <v>364</v>
      </c>
      <c r="Y419" s="214"/>
      <c r="Z419" s="214"/>
      <c r="AA419" s="214"/>
      <c r="AB419" s="214"/>
      <c r="AC419" s="214"/>
      <c r="AD419" s="214"/>
      <c r="AE419" s="214"/>
      <c r="AF419" s="214"/>
      <c r="AG419" s="214" t="s">
        <v>365</v>
      </c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">
      <c r="A420" s="250">
        <v>64</v>
      </c>
      <c r="B420" s="251" t="s">
        <v>366</v>
      </c>
      <c r="C420" s="269" t="s">
        <v>367</v>
      </c>
      <c r="D420" s="252" t="s">
        <v>195</v>
      </c>
      <c r="E420" s="253">
        <v>1.44143</v>
      </c>
      <c r="F420" s="254"/>
      <c r="G420" s="255">
        <f>ROUND(E420*F420,2)</f>
        <v>0</v>
      </c>
      <c r="H420" s="254"/>
      <c r="I420" s="255">
        <f>ROUND(E420*H420,2)</f>
        <v>0</v>
      </c>
      <c r="J420" s="254"/>
      <c r="K420" s="255">
        <f>ROUND(E420*J420,2)</f>
        <v>0</v>
      </c>
      <c r="L420" s="255">
        <v>15</v>
      </c>
      <c r="M420" s="255">
        <f>G420*(1+L420/100)</f>
        <v>0</v>
      </c>
      <c r="N420" s="255">
        <v>0</v>
      </c>
      <c r="O420" s="255">
        <f>ROUND(E420*N420,2)</f>
        <v>0</v>
      </c>
      <c r="P420" s="255">
        <v>0</v>
      </c>
      <c r="Q420" s="255">
        <f>ROUND(E420*P420,2)</f>
        <v>0</v>
      </c>
      <c r="R420" s="255"/>
      <c r="S420" s="255" t="s">
        <v>130</v>
      </c>
      <c r="T420" s="256" t="s">
        <v>130</v>
      </c>
      <c r="U420" s="233">
        <v>0.752</v>
      </c>
      <c r="V420" s="233">
        <f>ROUND(E420*U420,2)</f>
        <v>1.08</v>
      </c>
      <c r="W420" s="233"/>
      <c r="X420" s="233" t="s">
        <v>364</v>
      </c>
      <c r="Y420" s="214"/>
      <c r="Z420" s="214"/>
      <c r="AA420" s="214"/>
      <c r="AB420" s="214"/>
      <c r="AC420" s="214"/>
      <c r="AD420" s="214"/>
      <c r="AE420" s="214"/>
      <c r="AF420" s="214"/>
      <c r="AG420" s="214" t="s">
        <v>365</v>
      </c>
      <c r="AH420" s="214"/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ht="22.5" outlineLevel="1" x14ac:dyDescent="0.2">
      <c r="A421" s="231"/>
      <c r="B421" s="232"/>
      <c r="C421" s="270" t="s">
        <v>368</v>
      </c>
      <c r="D421" s="258"/>
      <c r="E421" s="258"/>
      <c r="F421" s="258"/>
      <c r="G421" s="258"/>
      <c r="H421" s="233"/>
      <c r="I421" s="233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  <c r="X421" s="233"/>
      <c r="Y421" s="214"/>
      <c r="Z421" s="214"/>
      <c r="AA421" s="214"/>
      <c r="AB421" s="214"/>
      <c r="AC421" s="214"/>
      <c r="AD421" s="214"/>
      <c r="AE421" s="214"/>
      <c r="AF421" s="214"/>
      <c r="AG421" s="214" t="s">
        <v>134</v>
      </c>
      <c r="AH421" s="214"/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57" t="str">
        <f>C421</f>
        <v>S naložením suti nebo vybouraných hmot do dopravního prostředku a na jejich vyložením, popřípadě přeložením na normální dopravní prostředek.</v>
      </c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">
      <c r="A422" s="260">
        <v>65</v>
      </c>
      <c r="B422" s="261" t="s">
        <v>369</v>
      </c>
      <c r="C422" s="274" t="s">
        <v>370</v>
      </c>
      <c r="D422" s="262" t="s">
        <v>195</v>
      </c>
      <c r="E422" s="263">
        <v>1.44143</v>
      </c>
      <c r="F422" s="264"/>
      <c r="G422" s="265">
        <f>ROUND(E422*F422,2)</f>
        <v>0</v>
      </c>
      <c r="H422" s="264"/>
      <c r="I422" s="265">
        <f>ROUND(E422*H422,2)</f>
        <v>0</v>
      </c>
      <c r="J422" s="264"/>
      <c r="K422" s="265">
        <f>ROUND(E422*J422,2)</f>
        <v>0</v>
      </c>
      <c r="L422" s="265">
        <v>15</v>
      </c>
      <c r="M422" s="265">
        <f>G422*(1+L422/100)</f>
        <v>0</v>
      </c>
      <c r="N422" s="265">
        <v>0</v>
      </c>
      <c r="O422" s="265">
        <f>ROUND(E422*N422,2)</f>
        <v>0</v>
      </c>
      <c r="P422" s="265">
        <v>0</v>
      </c>
      <c r="Q422" s="265">
        <f>ROUND(E422*P422,2)</f>
        <v>0</v>
      </c>
      <c r="R422" s="265"/>
      <c r="S422" s="265" t="s">
        <v>130</v>
      </c>
      <c r="T422" s="266" t="s">
        <v>130</v>
      </c>
      <c r="U422" s="233">
        <v>0.36</v>
      </c>
      <c r="V422" s="233">
        <f>ROUND(E422*U422,2)</f>
        <v>0.52</v>
      </c>
      <c r="W422" s="233"/>
      <c r="X422" s="233" t="s">
        <v>364</v>
      </c>
      <c r="Y422" s="214"/>
      <c r="Z422" s="214"/>
      <c r="AA422" s="214"/>
      <c r="AB422" s="214"/>
      <c r="AC422" s="214"/>
      <c r="AD422" s="214"/>
      <c r="AE422" s="214"/>
      <c r="AF422" s="214"/>
      <c r="AG422" s="214" t="s">
        <v>365</v>
      </c>
      <c r="AH422" s="214"/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">
      <c r="A423" s="250">
        <v>66</v>
      </c>
      <c r="B423" s="251" t="s">
        <v>371</v>
      </c>
      <c r="C423" s="269" t="s">
        <v>372</v>
      </c>
      <c r="D423" s="252" t="s">
        <v>195</v>
      </c>
      <c r="E423" s="253">
        <v>1.44143</v>
      </c>
      <c r="F423" s="254"/>
      <c r="G423" s="255">
        <f>ROUND(E423*F423,2)</f>
        <v>0</v>
      </c>
      <c r="H423" s="254"/>
      <c r="I423" s="255">
        <f>ROUND(E423*H423,2)</f>
        <v>0</v>
      </c>
      <c r="J423" s="254"/>
      <c r="K423" s="255">
        <f>ROUND(E423*J423,2)</f>
        <v>0</v>
      </c>
      <c r="L423" s="255">
        <v>15</v>
      </c>
      <c r="M423" s="255">
        <f>G423*(1+L423/100)</f>
        <v>0</v>
      </c>
      <c r="N423" s="255">
        <v>0</v>
      </c>
      <c r="O423" s="255">
        <f>ROUND(E423*N423,2)</f>
        <v>0</v>
      </c>
      <c r="P423" s="255">
        <v>0</v>
      </c>
      <c r="Q423" s="255">
        <f>ROUND(E423*P423,2)</f>
        <v>0</v>
      </c>
      <c r="R423" s="255"/>
      <c r="S423" s="255" t="s">
        <v>130</v>
      </c>
      <c r="T423" s="256" t="s">
        <v>130</v>
      </c>
      <c r="U423" s="233">
        <v>0.49</v>
      </c>
      <c r="V423" s="233">
        <f>ROUND(E423*U423,2)</f>
        <v>0.71</v>
      </c>
      <c r="W423" s="233"/>
      <c r="X423" s="233" t="s">
        <v>364</v>
      </c>
      <c r="Y423" s="214"/>
      <c r="Z423" s="214"/>
      <c r="AA423" s="214"/>
      <c r="AB423" s="214"/>
      <c r="AC423" s="214"/>
      <c r="AD423" s="214"/>
      <c r="AE423" s="214"/>
      <c r="AF423" s="214"/>
      <c r="AG423" s="214" t="s">
        <v>365</v>
      </c>
      <c r="AH423" s="214"/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">
      <c r="A424" s="231"/>
      <c r="B424" s="232"/>
      <c r="C424" s="270" t="s">
        <v>373</v>
      </c>
      <c r="D424" s="258"/>
      <c r="E424" s="258"/>
      <c r="F424" s="258"/>
      <c r="G424" s="258"/>
      <c r="H424" s="233"/>
      <c r="I424" s="233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3"/>
      <c r="V424" s="233"/>
      <c r="W424" s="233"/>
      <c r="X424" s="233"/>
      <c r="Y424" s="214"/>
      <c r="Z424" s="214"/>
      <c r="AA424" s="214"/>
      <c r="AB424" s="214"/>
      <c r="AC424" s="214"/>
      <c r="AD424" s="214"/>
      <c r="AE424" s="214"/>
      <c r="AF424" s="214"/>
      <c r="AG424" s="214" t="s">
        <v>134</v>
      </c>
      <c r="AH424" s="214"/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">
      <c r="A425" s="260">
        <v>67</v>
      </c>
      <c r="B425" s="261" t="s">
        <v>374</v>
      </c>
      <c r="C425" s="274" t="s">
        <v>375</v>
      </c>
      <c r="D425" s="262" t="s">
        <v>195</v>
      </c>
      <c r="E425" s="263">
        <v>27.387129999999999</v>
      </c>
      <c r="F425" s="264"/>
      <c r="G425" s="265">
        <f>ROUND(E425*F425,2)</f>
        <v>0</v>
      </c>
      <c r="H425" s="264"/>
      <c r="I425" s="265">
        <f>ROUND(E425*H425,2)</f>
        <v>0</v>
      </c>
      <c r="J425" s="264"/>
      <c r="K425" s="265">
        <f>ROUND(E425*J425,2)</f>
        <v>0</v>
      </c>
      <c r="L425" s="265">
        <v>15</v>
      </c>
      <c r="M425" s="265">
        <f>G425*(1+L425/100)</f>
        <v>0</v>
      </c>
      <c r="N425" s="265">
        <v>0</v>
      </c>
      <c r="O425" s="265">
        <f>ROUND(E425*N425,2)</f>
        <v>0</v>
      </c>
      <c r="P425" s="265">
        <v>0</v>
      </c>
      <c r="Q425" s="265">
        <f>ROUND(E425*P425,2)</f>
        <v>0</v>
      </c>
      <c r="R425" s="265"/>
      <c r="S425" s="265" t="s">
        <v>130</v>
      </c>
      <c r="T425" s="266" t="s">
        <v>130</v>
      </c>
      <c r="U425" s="233">
        <v>0</v>
      </c>
      <c r="V425" s="233">
        <f>ROUND(E425*U425,2)</f>
        <v>0</v>
      </c>
      <c r="W425" s="233"/>
      <c r="X425" s="233" t="s">
        <v>364</v>
      </c>
      <c r="Y425" s="214"/>
      <c r="Z425" s="214"/>
      <c r="AA425" s="214"/>
      <c r="AB425" s="214"/>
      <c r="AC425" s="214"/>
      <c r="AD425" s="214"/>
      <c r="AE425" s="214"/>
      <c r="AF425" s="214"/>
      <c r="AG425" s="214" t="s">
        <v>365</v>
      </c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">
      <c r="A426" s="260">
        <v>68</v>
      </c>
      <c r="B426" s="261" t="s">
        <v>376</v>
      </c>
      <c r="C426" s="274" t="s">
        <v>377</v>
      </c>
      <c r="D426" s="262" t="s">
        <v>195</v>
      </c>
      <c r="E426" s="263">
        <v>1.44143</v>
      </c>
      <c r="F426" s="264"/>
      <c r="G426" s="265">
        <f>ROUND(E426*F426,2)</f>
        <v>0</v>
      </c>
      <c r="H426" s="264"/>
      <c r="I426" s="265">
        <f>ROUND(E426*H426,2)</f>
        <v>0</v>
      </c>
      <c r="J426" s="264"/>
      <c r="K426" s="265">
        <f>ROUND(E426*J426,2)</f>
        <v>0</v>
      </c>
      <c r="L426" s="265">
        <v>15</v>
      </c>
      <c r="M426" s="265">
        <f>G426*(1+L426/100)</f>
        <v>0</v>
      </c>
      <c r="N426" s="265">
        <v>0</v>
      </c>
      <c r="O426" s="265">
        <f>ROUND(E426*N426,2)</f>
        <v>0</v>
      </c>
      <c r="P426" s="265">
        <v>0</v>
      </c>
      <c r="Q426" s="265">
        <f>ROUND(E426*P426,2)</f>
        <v>0</v>
      </c>
      <c r="R426" s="265"/>
      <c r="S426" s="265" t="s">
        <v>130</v>
      </c>
      <c r="T426" s="266" t="s">
        <v>130</v>
      </c>
      <c r="U426" s="233">
        <v>0</v>
      </c>
      <c r="V426" s="233">
        <f>ROUND(E426*U426,2)</f>
        <v>0</v>
      </c>
      <c r="W426" s="233"/>
      <c r="X426" s="233" t="s">
        <v>364</v>
      </c>
      <c r="Y426" s="214"/>
      <c r="Z426" s="214"/>
      <c r="AA426" s="214"/>
      <c r="AB426" s="214"/>
      <c r="AC426" s="214"/>
      <c r="AD426" s="214"/>
      <c r="AE426" s="214"/>
      <c r="AF426" s="214"/>
      <c r="AG426" s="214" t="s">
        <v>365</v>
      </c>
      <c r="AH426" s="214"/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x14ac:dyDescent="0.2">
      <c r="A427" s="244" t="s">
        <v>125</v>
      </c>
      <c r="B427" s="245" t="s">
        <v>98</v>
      </c>
      <c r="C427" s="268" t="s">
        <v>30</v>
      </c>
      <c r="D427" s="246"/>
      <c r="E427" s="247"/>
      <c r="F427" s="248"/>
      <c r="G427" s="248">
        <f>SUMIF(AG428:AG432,"&lt;&gt;NOR",G428:G432)</f>
        <v>0</v>
      </c>
      <c r="H427" s="248"/>
      <c r="I427" s="248">
        <f>SUM(I428:I432)</f>
        <v>0</v>
      </c>
      <c r="J427" s="248"/>
      <c r="K427" s="248">
        <f>SUM(K428:K432)</f>
        <v>0</v>
      </c>
      <c r="L427" s="248"/>
      <c r="M427" s="248">
        <f>SUM(M428:M432)</f>
        <v>0</v>
      </c>
      <c r="N427" s="248"/>
      <c r="O427" s="248">
        <f>SUM(O428:O432)</f>
        <v>0</v>
      </c>
      <c r="P427" s="248"/>
      <c r="Q427" s="248">
        <f>SUM(Q428:Q432)</f>
        <v>0</v>
      </c>
      <c r="R427" s="248"/>
      <c r="S427" s="248"/>
      <c r="T427" s="249"/>
      <c r="U427" s="243"/>
      <c r="V427" s="243">
        <f>SUM(V428:V432)</f>
        <v>0</v>
      </c>
      <c r="W427" s="243"/>
      <c r="X427" s="243"/>
      <c r="AG427" t="s">
        <v>126</v>
      </c>
    </row>
    <row r="428" spans="1:60" outlineLevel="1" x14ac:dyDescent="0.2">
      <c r="A428" s="250">
        <v>69</v>
      </c>
      <c r="B428" s="251" t="s">
        <v>378</v>
      </c>
      <c r="C428" s="269" t="s">
        <v>379</v>
      </c>
      <c r="D428" s="252" t="s">
        <v>380</v>
      </c>
      <c r="E428" s="253">
        <v>1</v>
      </c>
      <c r="F428" s="254"/>
      <c r="G428" s="255">
        <f>ROUND(E428*F428,2)</f>
        <v>0</v>
      </c>
      <c r="H428" s="254"/>
      <c r="I428" s="255">
        <f>ROUND(E428*H428,2)</f>
        <v>0</v>
      </c>
      <c r="J428" s="254"/>
      <c r="K428" s="255">
        <f>ROUND(E428*J428,2)</f>
        <v>0</v>
      </c>
      <c r="L428" s="255">
        <v>15</v>
      </c>
      <c r="M428" s="255">
        <f>G428*(1+L428/100)</f>
        <v>0</v>
      </c>
      <c r="N428" s="255">
        <v>0</v>
      </c>
      <c r="O428" s="255">
        <f>ROUND(E428*N428,2)</f>
        <v>0</v>
      </c>
      <c r="P428" s="255">
        <v>0</v>
      </c>
      <c r="Q428" s="255">
        <f>ROUND(E428*P428,2)</f>
        <v>0</v>
      </c>
      <c r="R428" s="255"/>
      <c r="S428" s="255" t="s">
        <v>130</v>
      </c>
      <c r="T428" s="256" t="s">
        <v>201</v>
      </c>
      <c r="U428" s="233">
        <v>0</v>
      </c>
      <c r="V428" s="233">
        <f>ROUND(E428*U428,2)</f>
        <v>0</v>
      </c>
      <c r="W428" s="233"/>
      <c r="X428" s="233" t="s">
        <v>381</v>
      </c>
      <c r="Y428" s="214"/>
      <c r="Z428" s="214"/>
      <c r="AA428" s="214"/>
      <c r="AB428" s="214"/>
      <c r="AC428" s="214"/>
      <c r="AD428" s="214"/>
      <c r="AE428" s="214"/>
      <c r="AF428" s="214"/>
      <c r="AG428" s="214" t="s">
        <v>382</v>
      </c>
      <c r="AH428" s="214"/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ht="22.5" outlineLevel="1" x14ac:dyDescent="0.2">
      <c r="A429" s="231"/>
      <c r="B429" s="232"/>
      <c r="C429" s="270" t="s">
        <v>383</v>
      </c>
      <c r="D429" s="258"/>
      <c r="E429" s="258"/>
      <c r="F429" s="258"/>
      <c r="G429" s="258"/>
      <c r="H429" s="233"/>
      <c r="I429" s="233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  <c r="X429" s="233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134</v>
      </c>
      <c r="AH429" s="214"/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57" t="str">
        <f>C429</f>
        <v>Náklady zhotovitele, související s prováděním zkoušek a revizí předepsaných technickými normami nebo objednatelem a které jsou pro provedení díla nezbytné.</v>
      </c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">
      <c r="A430" s="231"/>
      <c r="B430" s="232"/>
      <c r="C430" s="276" t="s">
        <v>359</v>
      </c>
      <c r="D430" s="234"/>
      <c r="E430" s="235"/>
      <c r="F430" s="236"/>
      <c r="G430" s="236"/>
      <c r="H430" s="233"/>
      <c r="I430" s="233"/>
      <c r="J430" s="233"/>
      <c r="K430" s="233"/>
      <c r="L430" s="233"/>
      <c r="M430" s="233"/>
      <c r="N430" s="233"/>
      <c r="O430" s="233"/>
      <c r="P430" s="233"/>
      <c r="Q430" s="233"/>
      <c r="R430" s="233"/>
      <c r="S430" s="233"/>
      <c r="T430" s="233"/>
      <c r="U430" s="233"/>
      <c r="V430" s="233"/>
      <c r="W430" s="233"/>
      <c r="X430" s="233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134</v>
      </c>
      <c r="AH430" s="214"/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">
      <c r="A431" s="231"/>
      <c r="B431" s="232"/>
      <c r="C431" s="273" t="s">
        <v>384</v>
      </c>
      <c r="D431" s="259"/>
      <c r="E431" s="259"/>
      <c r="F431" s="259"/>
      <c r="G431" s="259"/>
      <c r="H431" s="233"/>
      <c r="I431" s="233"/>
      <c r="J431" s="233"/>
      <c r="K431" s="233"/>
      <c r="L431" s="233"/>
      <c r="M431" s="233"/>
      <c r="N431" s="233"/>
      <c r="O431" s="233"/>
      <c r="P431" s="233"/>
      <c r="Q431" s="233"/>
      <c r="R431" s="233"/>
      <c r="S431" s="233"/>
      <c r="T431" s="233"/>
      <c r="U431" s="233"/>
      <c r="V431" s="233"/>
      <c r="W431" s="233"/>
      <c r="X431" s="233"/>
      <c r="Y431" s="214"/>
      <c r="Z431" s="214"/>
      <c r="AA431" s="214"/>
      <c r="AB431" s="214"/>
      <c r="AC431" s="214"/>
      <c r="AD431" s="214"/>
      <c r="AE431" s="214"/>
      <c r="AF431" s="214"/>
      <c r="AG431" s="214" t="s">
        <v>134</v>
      </c>
      <c r="AH431" s="214"/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">
      <c r="A432" s="231"/>
      <c r="B432" s="232"/>
      <c r="C432" s="273" t="s">
        <v>385</v>
      </c>
      <c r="D432" s="259"/>
      <c r="E432" s="259"/>
      <c r="F432" s="259"/>
      <c r="G432" s="259"/>
      <c r="H432" s="233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  <c r="X432" s="233"/>
      <c r="Y432" s="214"/>
      <c r="Z432" s="214"/>
      <c r="AA432" s="214"/>
      <c r="AB432" s="214"/>
      <c r="AC432" s="214"/>
      <c r="AD432" s="214"/>
      <c r="AE432" s="214"/>
      <c r="AF432" s="214"/>
      <c r="AG432" s="214" t="s">
        <v>134</v>
      </c>
      <c r="AH432" s="214"/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33" x14ac:dyDescent="0.2">
      <c r="A433" s="3"/>
      <c r="B433" s="4"/>
      <c r="C433" s="277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AE433">
        <v>15</v>
      </c>
      <c r="AF433">
        <v>21</v>
      </c>
      <c r="AG433" t="s">
        <v>112</v>
      </c>
    </row>
    <row r="434" spans="1:33" x14ac:dyDescent="0.2">
      <c r="A434" s="217"/>
      <c r="B434" s="218" t="s">
        <v>31</v>
      </c>
      <c r="C434" s="278"/>
      <c r="D434" s="219"/>
      <c r="E434" s="220"/>
      <c r="F434" s="220"/>
      <c r="G434" s="267">
        <f>G8+G33+G38+G47+G72+G90+G92+G98+G104+G118+G171+G203+G241+G286+G297+G412+G418+G427</f>
        <v>0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AE434">
        <f>SUMIF(L7:L432,AE433,G7:G432)</f>
        <v>0</v>
      </c>
      <c r="AF434">
        <f>SUMIF(L7:L432,AF433,G7:G432)</f>
        <v>0</v>
      </c>
      <c r="AG434" t="s">
        <v>386</v>
      </c>
    </row>
    <row r="435" spans="1:33" x14ac:dyDescent="0.2">
      <c r="A435" s="3"/>
      <c r="B435" s="4"/>
      <c r="C435" s="277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33" x14ac:dyDescent="0.2">
      <c r="A436" s="3"/>
      <c r="B436" s="4"/>
      <c r="C436" s="277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33" x14ac:dyDescent="0.2">
      <c r="A437" s="221" t="s">
        <v>387</v>
      </c>
      <c r="B437" s="221"/>
      <c r="C437" s="279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33" x14ac:dyDescent="0.2">
      <c r="A438" s="222"/>
      <c r="B438" s="223"/>
      <c r="C438" s="280"/>
      <c r="D438" s="223"/>
      <c r="E438" s="223"/>
      <c r="F438" s="223"/>
      <c r="G438" s="22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AG438" t="s">
        <v>388</v>
      </c>
    </row>
    <row r="439" spans="1:33" x14ac:dyDescent="0.2">
      <c r="A439" s="225"/>
      <c r="B439" s="226"/>
      <c r="C439" s="281"/>
      <c r="D439" s="226"/>
      <c r="E439" s="226"/>
      <c r="F439" s="226"/>
      <c r="G439" s="227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33" x14ac:dyDescent="0.2">
      <c r="A440" s="225"/>
      <c r="B440" s="226"/>
      <c r="C440" s="281"/>
      <c r="D440" s="226"/>
      <c r="E440" s="226"/>
      <c r="F440" s="226"/>
      <c r="G440" s="227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33" x14ac:dyDescent="0.2">
      <c r="A441" s="225"/>
      <c r="B441" s="226"/>
      <c r="C441" s="281"/>
      <c r="D441" s="226"/>
      <c r="E441" s="226"/>
      <c r="F441" s="226"/>
      <c r="G441" s="227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33" x14ac:dyDescent="0.2">
      <c r="A442" s="228"/>
      <c r="B442" s="229"/>
      <c r="C442" s="282"/>
      <c r="D442" s="229"/>
      <c r="E442" s="229"/>
      <c r="F442" s="229"/>
      <c r="G442" s="230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33" x14ac:dyDescent="0.2">
      <c r="A443" s="3"/>
      <c r="B443" s="4"/>
      <c r="C443" s="277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33" x14ac:dyDescent="0.2">
      <c r="C444" s="283"/>
      <c r="D444" s="10"/>
      <c r="AG444" t="s">
        <v>389</v>
      </c>
    </row>
    <row r="445" spans="1:33" x14ac:dyDescent="0.2">
      <c r="D445" s="10"/>
    </row>
    <row r="446" spans="1:33" x14ac:dyDescent="0.2">
      <c r="D446" s="10"/>
    </row>
    <row r="447" spans="1:33" x14ac:dyDescent="0.2">
      <c r="D447" s="10"/>
    </row>
    <row r="448" spans="1:33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9">
    <mergeCell ref="C432:G432"/>
    <mergeCell ref="C416:G416"/>
    <mergeCell ref="C417:G417"/>
    <mergeCell ref="C421:G421"/>
    <mergeCell ref="C424:G424"/>
    <mergeCell ref="C429:G429"/>
    <mergeCell ref="C431:G431"/>
    <mergeCell ref="C193:G193"/>
    <mergeCell ref="C243:G243"/>
    <mergeCell ref="C288:G288"/>
    <mergeCell ref="C345:G345"/>
    <mergeCell ref="C379:G379"/>
    <mergeCell ref="C414:G414"/>
    <mergeCell ref="C41:G41"/>
    <mergeCell ref="C49:G49"/>
    <mergeCell ref="C94:G94"/>
    <mergeCell ref="C100:G100"/>
    <mergeCell ref="C151:G151"/>
    <mergeCell ref="C152:G152"/>
    <mergeCell ref="A1:G1"/>
    <mergeCell ref="C2:G2"/>
    <mergeCell ref="C3:G3"/>
    <mergeCell ref="C4:G4"/>
    <mergeCell ref="A437:C437"/>
    <mergeCell ref="A438:G442"/>
    <mergeCell ref="C10:G10"/>
    <mergeCell ref="C18:G18"/>
    <mergeCell ref="C27:G27"/>
    <mergeCell ref="C40:G4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21 - 08 21 - 08.1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'21 - 08 21 - 08.1 Pol'!Názvy_tisku</vt:lpstr>
      <vt:lpstr>oadresa</vt:lpstr>
      <vt:lpstr>Stavba!Objednatel</vt:lpstr>
      <vt:lpstr>Stavba!Objekt</vt:lpstr>
      <vt:lpstr>'21 - 08 21 - 08.1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Michal Mikulik</cp:lastModifiedBy>
  <cp:lastPrinted>2019-03-19T12:27:02Z</cp:lastPrinted>
  <dcterms:created xsi:type="dcterms:W3CDTF">2009-04-08T07:15:50Z</dcterms:created>
  <dcterms:modified xsi:type="dcterms:W3CDTF">2021-10-06T18:08:59Z</dcterms:modified>
</cp:coreProperties>
</file>