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360" windowWidth="17955" windowHeight="115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list'!$G$2</definedName>
    <definedName name="MJ">'Krycí list'!$G$5</definedName>
    <definedName name="Mont">'Rekapitulace'!$H$25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'Položky'!$A$1:$G$292</definedName>
    <definedName name="_xlnm.Print_Area" localSheetId="1">'Rekapitulace'!$A$1:$I$39</definedName>
    <definedName name="PocetMJ">'Krycí list'!$G$6</definedName>
    <definedName name="Poznamka">'Krycí list'!$B$37</definedName>
    <definedName name="Projektant">'Krycí list'!$C$8</definedName>
    <definedName name="PSV">'Rekapitulace'!$F$25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52511"/>
</workbook>
</file>

<file path=xl/sharedStrings.xml><?xml version="1.0" encoding="utf-8"?>
<sst xmlns="http://schemas.openxmlformats.org/spreadsheetml/2006/main" count="835" uniqueCount="513">
  <si>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</si>
  <si>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</si>
  <si>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</si>
  <si>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</si>
  <si>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</si>
  <si>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</si>
  <si>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</si>
  <si>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</si>
  <si>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</si>
  <si>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</si>
  <si>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</si>
  <si>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</si>
  <si>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</si>
  <si>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</si>
  <si>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</si>
  <si>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</si>
  <si>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</si>
  <si>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</si>
  <si>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</si>
  <si>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</si>
  <si>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</si>
  <si>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</si>
  <si>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</si>
  <si>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</si>
  <si>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</si>
  <si>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</si>
  <si>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</si>
  <si>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</si>
  <si>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</si>
  <si>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</si>
  <si>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</si>
  <si>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</si>
  <si>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</si>
  <si>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</si>
  <si>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</si>
  <si>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</si>
  <si>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</si>
  <si>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</si>
  <si>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</si>
  <si>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</si>
  <si>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</si>
  <si>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</si>
  <si>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</si>
  <si>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</si>
  <si>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</si>
  <si>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</si>
  <si>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</si>
  <si>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</si>
  <si>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</si>
  <si>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</si>
  <si>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</si>
  <si>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</si>
  <si>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</si>
  <si>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</si>
  <si>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</si>
  <si>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</si>
  <si>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</si>
  <si>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</si>
  <si>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</si>
  <si>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</si>
  <si>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</si>
  <si>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</si>
  <si>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</si>
  <si>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</si>
  <si>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</si>
  <si>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</si>
  <si>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</si>
  <si>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</si>
  <si>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</si>
  <si>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</si>
  <si>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</si>
  <si>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</si>
  <si>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</si>
  <si>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</si>
  <si>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</si>
  <si>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</si>
  <si>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</si>
  <si>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N180/01/22</t>
  </si>
  <si>
    <t>ul.Hoppova - oprava parku</t>
  </si>
  <si>
    <t>OP 01</t>
  </si>
  <si>
    <t>oprava parčíku vč zeleně</t>
  </si>
  <si>
    <t>oprava pochůzných ploch a sadové úpravy</t>
  </si>
  <si>
    <t>0</t>
  </si>
  <si>
    <t>Přípravné a pomocné práce</t>
  </si>
  <si>
    <t>110001112R00</t>
  </si>
  <si>
    <t>Vytyčení inženýrských sítí v upravovaných částech a dotčeného okolí před zahájením prací</t>
  </si>
  <si>
    <t>kpl</t>
  </si>
  <si>
    <t>110001113R00</t>
  </si>
  <si>
    <t>Výškové zaměření současných rozhodujících výškových úrovní</t>
  </si>
  <si>
    <t>Zemní práce a asanace</t>
  </si>
  <si>
    <t>113106121RTR</t>
  </si>
  <si>
    <t xml:space="preserve">Rozebrání dlažeb z betonových dlaždic na sucho </t>
  </si>
  <si>
    <t>m2</t>
  </si>
  <si>
    <t>betonová dlažba 30x30x25¨cm:63</t>
  </si>
  <si>
    <t>113107113R00</t>
  </si>
  <si>
    <t>Odstranění podkladu pl. 200 m2, tl. do 30 cm směs kameniva a zeminy strojně</t>
  </si>
  <si>
    <t>pro poj.plochu ze žul.kostek:67</t>
  </si>
  <si>
    <t>113107113RT1</t>
  </si>
  <si>
    <t>Odstranění podkladu pl. 200 m2,kam+zemina tl.22 cm plocha pro pěšiny z bet.obrubníků</t>
  </si>
  <si>
    <t>šířka mezery  1 cm:55</t>
  </si>
  <si>
    <t>dtto ale          3 cm:86</t>
  </si>
  <si>
    <t>pěšina z obr.100/10/25:4</t>
  </si>
  <si>
    <t>trojúhelníkové plochy/mezera 1 cm/:13</t>
  </si>
  <si>
    <t>zkrývka pro mlatovou plochu:37</t>
  </si>
  <si>
    <t>113107124R00</t>
  </si>
  <si>
    <t xml:space="preserve">Odstranění podkladu zemina a kámen drcený tl.40 cm </t>
  </si>
  <si>
    <t>pro pojezd ze žul kostek:8</t>
  </si>
  <si>
    <t>113107222RAC</t>
  </si>
  <si>
    <t>Odstranění asfaltbet.krytu ABS tl.10 cm nad 200 m2 bez nakládání a odvozu na skládku</t>
  </si>
  <si>
    <t>113107223R00</t>
  </si>
  <si>
    <t>Odstranění podkladu nad 200 m2,kam+zemina tl.25 cm plocha pod česaný beton-pěšina(strojně)</t>
  </si>
  <si>
    <t>113107830R00</t>
  </si>
  <si>
    <t>Odstranění podkladu nad 200 m2,kam.drcené tl.30 cm strojně</t>
  </si>
  <si>
    <t>podklad pod bet.blažbou tl.30 cm:63</t>
  </si>
  <si>
    <t>podklad pod asf.povrchem:673</t>
  </si>
  <si>
    <t>113202111R00</t>
  </si>
  <si>
    <t>Vytrhání obrub z krajníků nebo obrubníků stojatých záhonové obrubníky vč.bet.podkladu</t>
  </si>
  <si>
    <t>m</t>
  </si>
  <si>
    <t>132201101R00</t>
  </si>
  <si>
    <t xml:space="preserve">Hloubení rýh šířky do 60 cm v hor.3 do 100 m3 </t>
  </si>
  <si>
    <t>m3</t>
  </si>
  <si>
    <t>vyvýšený záhon z pohled.betonu-výkop základů(ručně):(((0,45+10,5+4+10)*0,25)*2)*0,6</t>
  </si>
  <si>
    <t>132201211R00</t>
  </si>
  <si>
    <t>Hloubení rýh š.do 200 cm hor.3 do 100 m3,STROJNĚ zimoviště pro drobné živočichy</t>
  </si>
  <si>
    <t>nad terenem 50 cm:2*0,8*1</t>
  </si>
  <si>
    <t>139601102R00</t>
  </si>
  <si>
    <t>Ruční výkop jam, rýh a šachet v hornině tř. 3 výkop patek pro ocel.paravan</t>
  </si>
  <si>
    <t>(0,30*0,3*0,7)*4</t>
  </si>
  <si>
    <t>162201102R00</t>
  </si>
  <si>
    <t xml:space="preserve">Vodorovné přemístění výkopku z hor.1-4 do 50 m </t>
  </si>
  <si>
    <t>ostatní:67*0,3+195*0,22+233,3*0,25</t>
  </si>
  <si>
    <t>vyvýš.záhon a zimoviště:7,485+1,6</t>
  </si>
  <si>
    <t>výkop pro ocel paravan:8*0,4</t>
  </si>
  <si>
    <t>dtto patky:0,252</t>
  </si>
  <si>
    <t>162701105R00</t>
  </si>
  <si>
    <t>Vodorovné přemístění výkopku z hor.1-4 do 10000 m odvoz přebytečné zeminy na skládku</t>
  </si>
  <si>
    <t>5m3 ponechat na stavbě pro zpětné dosypy:133,862-5</t>
  </si>
  <si>
    <t>171204111R00</t>
  </si>
  <si>
    <t xml:space="preserve">Ulozeni výkopku vč poplatku na skládku </t>
  </si>
  <si>
    <t>174101102R00</t>
  </si>
  <si>
    <t>Zásyp ruční se zhutněním -zpětný dosyp protříděnou zeminou</t>
  </si>
  <si>
    <t>11</t>
  </si>
  <si>
    <t>Přípravné práce,asanace stromů a keřů</t>
  </si>
  <si>
    <t>111212112R00</t>
  </si>
  <si>
    <t>Odstranění nevhod. dřevin výšky do 1m, svah do 1:2 s odklizením a složením na hromady do 50 m</t>
  </si>
  <si>
    <t>111212131R00</t>
  </si>
  <si>
    <t xml:space="preserve">Odstranění dřevin výš.nad 1m, svah 1:5, s pařezem </t>
  </si>
  <si>
    <t>keře jehličnaté výška do 2,5 m:14</t>
  </si>
  <si>
    <t>keře listnaté výška do 1,5 m:18</t>
  </si>
  <si>
    <t>s odklizením dřeviny do 50 m nebos naložením na :</t>
  </si>
  <si>
    <t>dopravní prostředek:</t>
  </si>
  <si>
    <t>111251111R00</t>
  </si>
  <si>
    <t>Drcení ořezaných keřů s odvozem dřevní drtě do 20 km a se složením</t>
  </si>
  <si>
    <t>14*0,1*18*0,05+16*0,6+7*0,25</t>
  </si>
  <si>
    <t>112201102R00</t>
  </si>
  <si>
    <t xml:space="preserve">Odstranění pařezů pod úrovní, o průměru 30 - 50 cm </t>
  </si>
  <si>
    <t>kus</t>
  </si>
  <si>
    <t>161201399R0T</t>
  </si>
  <si>
    <t>Dřevní hmota drcená odvoz do spalovny do vzdálenosti 3 km</t>
  </si>
  <si>
    <t>štěpka z prřezů:0,2</t>
  </si>
  <si>
    <t>původní pařezy:0,65</t>
  </si>
  <si>
    <t>162301421R00</t>
  </si>
  <si>
    <t xml:space="preserve">Vodorovné přemístění pařezů  D 30 cm do 5000 m </t>
  </si>
  <si>
    <t>181309999RT</t>
  </si>
  <si>
    <t xml:space="preserve">Poplatek za spalovnu dřeviny </t>
  </si>
  <si>
    <t>26,95+3*0,15</t>
  </si>
  <si>
    <t>184805311R00</t>
  </si>
  <si>
    <t xml:space="preserve">Řez koruny stromu pěstitelský - menší stromy </t>
  </si>
  <si>
    <t>184805314R00</t>
  </si>
  <si>
    <t xml:space="preserve">Řez koruny stromu arboristický  - vzrostlé stromy </t>
  </si>
  <si>
    <t>RZ,RL cca 0,25m3 dřeviny strom- štěpka:12</t>
  </si>
  <si>
    <t>900      RT1</t>
  </si>
  <si>
    <t>Hzs - nezmeřitelné práce   čl.17-1a Práce v tarifní třídě 4</t>
  </si>
  <si>
    <t>h</t>
  </si>
  <si>
    <t>12</t>
  </si>
  <si>
    <t>Stromy</t>
  </si>
  <si>
    <t>183101110RTR</t>
  </si>
  <si>
    <t>Vyzvednutí stávajícího mladého stromu,průměr balu do 50 cm pro opětné osazení</t>
  </si>
  <si>
    <t>183101115R00</t>
  </si>
  <si>
    <t>Hloub. jamek bez výměny půdy do 0,4 m3, svah 1:5 a rovina</t>
  </si>
  <si>
    <t>184102115R00</t>
  </si>
  <si>
    <t>Výsadba dřevin s balem D do 60 cm, v rovině a svahu 1:5</t>
  </si>
  <si>
    <t>184202112R00</t>
  </si>
  <si>
    <t xml:space="preserve">Ukotvení dřeviny kůly D do 10 cm, dl. do 3 m </t>
  </si>
  <si>
    <t>184804111R00</t>
  </si>
  <si>
    <t>Ochrana dřevin před okusem zvěří z rákosu v rovině a svahu až do 1 : 5</t>
  </si>
  <si>
    <t>184921093R00</t>
  </si>
  <si>
    <t>Mulčování rostlin tl. do 0,1 m rovina a svah 1:5 kůra</t>
  </si>
  <si>
    <t>185804312R00</t>
  </si>
  <si>
    <t xml:space="preserve">Zalití rostlin vodou plochy nad 20 m2 </t>
  </si>
  <si>
    <t>80l/strom:21*0,08</t>
  </si>
  <si>
    <t>185851111R00</t>
  </si>
  <si>
    <t xml:space="preserve">Dovoz vody pro zálivku rostlin do 6 km </t>
  </si>
  <si>
    <t>nezatříděno</t>
  </si>
  <si>
    <t>Zeolit(doplnění s kondicionerem do výsadbového substrátu)</t>
  </si>
  <si>
    <t>kg</t>
  </si>
  <si>
    <t>3kg/strom:21*3</t>
  </si>
  <si>
    <t xml:space="preserve">Údržba dřevin po dobu 60 měsíců </t>
  </si>
  <si>
    <t xml:space="preserve">Dodávka hnojivé tablety k výsadbě </t>
  </si>
  <si>
    <t>15 ks/strom:21*15</t>
  </si>
  <si>
    <t xml:space="preserve">půdní kondicioner -  250g/strom </t>
  </si>
  <si>
    <t>21*0,25</t>
  </si>
  <si>
    <t xml:space="preserve">Dodávka a uložení zálivkového vaku </t>
  </si>
  <si>
    <t>0261</t>
  </si>
  <si>
    <t>Carpinus betulus  /OK 12 - 14 cm/</t>
  </si>
  <si>
    <t>0262</t>
  </si>
  <si>
    <t>Prunus x yedoensis /OK 12 - 14 cm/</t>
  </si>
  <si>
    <t>05217500R</t>
  </si>
  <si>
    <t>Kůl ke kotvení dřevin do D 10 cm délka 2,5m</t>
  </si>
  <si>
    <t>3 ks/strom:21*3</t>
  </si>
  <si>
    <t>103911001</t>
  </si>
  <si>
    <t>Mulčovací štěpka (do 0,1m3/strom) vč dopravy</t>
  </si>
  <si>
    <t>21*0,07</t>
  </si>
  <si>
    <t>709213401</t>
  </si>
  <si>
    <t>chránička z bambusu/rákos</t>
  </si>
  <si>
    <t>13</t>
  </si>
  <si>
    <t>Keře</t>
  </si>
  <si>
    <t>183101112R00</t>
  </si>
  <si>
    <t>Hloub. jamek bez výměny půdy do 0,02 m3, svah 1:5 a rovina</t>
  </si>
  <si>
    <t>183205111R0T</t>
  </si>
  <si>
    <t>Založení záhonu  s doplněním zahr.substrátu pro Hortenzie(kompost 50 kg/m2)</t>
  </si>
  <si>
    <t>narytím :72</t>
  </si>
  <si>
    <t>184102111R00</t>
  </si>
  <si>
    <t>Výsadba dřevin s balem D do 20 cm, v rovině a svah do 1:5 se zalitím</t>
  </si>
  <si>
    <t>184202111R00</t>
  </si>
  <si>
    <t>Ukotvení dřeviny kůly D do 10 cm, dl. do 2 m pro habrovou linii</t>
  </si>
  <si>
    <t>vzdálenost kůlů 3 m od sebe(15m):6</t>
  </si>
  <si>
    <t>184921094R01</t>
  </si>
  <si>
    <t>Mulčování rostlin tl. do 0,07 m, svah do 1:5 a rovina</t>
  </si>
  <si>
    <t>0,08m2/rostlina:151*0,8</t>
  </si>
  <si>
    <t>5l/rostlina:151*0,005</t>
  </si>
  <si>
    <t>767912150U0A</t>
  </si>
  <si>
    <t>Mtž  kotevní lanko ocelové ke kůlům (6 ks) 2x nad sebou</t>
  </si>
  <si>
    <t>15*2*1,1</t>
  </si>
  <si>
    <t>184004725R02</t>
  </si>
  <si>
    <t xml:space="preserve">Zeolit doplnění zeminy pro hortenzie </t>
  </si>
  <si>
    <t>1kg/m2:72*1</t>
  </si>
  <si>
    <t>31118112020</t>
  </si>
  <si>
    <t xml:space="preserve">Napínací prvky - očka Pzn  do D 15 mm - </t>
  </si>
  <si>
    <t>6*2*2</t>
  </si>
  <si>
    <t xml:space="preserve">Frakce zeolit přidat do ornice při rozprostření </t>
  </si>
  <si>
    <t>1kg/m2:072</t>
  </si>
  <si>
    <t xml:space="preserve">Ostatní montážní a spojovací materiál </t>
  </si>
  <si>
    <t xml:space="preserve">Údržba keřů po dobu 60 měsíců </t>
  </si>
  <si>
    <t>1ks/rostlina:151*1</t>
  </si>
  <si>
    <t>0263</t>
  </si>
  <si>
    <t>Amelanchier lamarckii / V 60 - 80 cm/</t>
  </si>
  <si>
    <t>0264</t>
  </si>
  <si>
    <t>Mespilus germanica /V 80 - 100cm/</t>
  </si>
  <si>
    <t>0265</t>
  </si>
  <si>
    <t>Hydrangea paniculata"Limelight" / V 40 - 60 cm/</t>
  </si>
  <si>
    <t>0266</t>
  </si>
  <si>
    <t>Hydrangea paniculata"PINKY WINKY" / V 40 - 60 cm/</t>
  </si>
  <si>
    <t>0267</t>
  </si>
  <si>
    <t>Carpinus betulus  /v 125 - 150 cm/</t>
  </si>
  <si>
    <t>05217220</t>
  </si>
  <si>
    <t>Kotevní kůl  D 8 cm délka 2m</t>
  </si>
  <si>
    <t>3m od sebe(15 m):6</t>
  </si>
  <si>
    <t>10311101</t>
  </si>
  <si>
    <t>Kompost dodávka vč dopravy</t>
  </si>
  <si>
    <t>t</t>
  </si>
  <si>
    <t>50 kg/m2:121*0,050</t>
  </si>
  <si>
    <t>103911002</t>
  </si>
  <si>
    <t>Kůra mulčovací v.č. dovozu(borka)</t>
  </si>
  <si>
    <t>tl.0,07 m/záhon 121m2/:121*0,07</t>
  </si>
  <si>
    <t>314520512</t>
  </si>
  <si>
    <t>Lanko ocelové  D 4 mm</t>
  </si>
  <si>
    <t>14</t>
  </si>
  <si>
    <t>Trávník</t>
  </si>
  <si>
    <t>111104111R00</t>
  </si>
  <si>
    <t>Pokosení trávníku rovina ,svah do 1:5, odvoz 20 km 2x pokos</t>
  </si>
  <si>
    <t>2023*2</t>
  </si>
  <si>
    <t>180402111R00</t>
  </si>
  <si>
    <t xml:space="preserve">Založení trávníku parkového výsevem v rovině </t>
  </si>
  <si>
    <t>182001121R00</t>
  </si>
  <si>
    <t>Plošná úprava terénu, nerovnosti do 15 cm v rovině po frézování starého drnu</t>
  </si>
  <si>
    <t>183403151R00</t>
  </si>
  <si>
    <t xml:space="preserve">Obdělání půdy smykováním, v rovině a svahu 1:5 </t>
  </si>
  <si>
    <t>100% výměry:2023</t>
  </si>
  <si>
    <t>183403161R00</t>
  </si>
  <si>
    <t xml:space="preserve">Obdělání půdy válením, v rovině a svahu 1:5 </t>
  </si>
  <si>
    <t>183403213R00</t>
  </si>
  <si>
    <t xml:space="preserve">Obdělání půdy frézováním starého drnu </t>
  </si>
  <si>
    <t>2023</t>
  </si>
  <si>
    <t>00572407</t>
  </si>
  <si>
    <t>Směs travní do sucha  12g/m2</t>
  </si>
  <si>
    <t>2023*0,012</t>
  </si>
  <si>
    <t>15</t>
  </si>
  <si>
    <t>Cibuloviny</t>
  </si>
  <si>
    <t>183204113R00</t>
  </si>
  <si>
    <t xml:space="preserve">Výsadba cibulí nebo hlíz prostokořenných </t>
  </si>
  <si>
    <t>0268</t>
  </si>
  <si>
    <t>Narcissus poeticus</t>
  </si>
  <si>
    <t>0269</t>
  </si>
  <si>
    <t>Scilla siberica</t>
  </si>
  <si>
    <t>0270</t>
  </si>
  <si>
    <t>Narcissus "Snow Board"</t>
  </si>
  <si>
    <t>16</t>
  </si>
  <si>
    <t>Vyvýšené záhony-výsadba trvalek</t>
  </si>
  <si>
    <t>183204112R00</t>
  </si>
  <si>
    <t>Výsadba trvalek prostokořenných do připravené půdy se zalitím</t>
  </si>
  <si>
    <t>02611</t>
  </si>
  <si>
    <t>Helleborus niger</t>
  </si>
  <si>
    <t>02612</t>
  </si>
  <si>
    <t>Phlox paniculata Adessa White</t>
  </si>
  <si>
    <t>02613</t>
  </si>
  <si>
    <t>Geranium"Rozanne"</t>
  </si>
  <si>
    <t>02614</t>
  </si>
  <si>
    <t>Sesleria nitida</t>
  </si>
  <si>
    <t>02615</t>
  </si>
  <si>
    <t>Calamintha nepeta</t>
  </si>
  <si>
    <t>02616</t>
  </si>
  <si>
    <t>Linum perenne</t>
  </si>
  <si>
    <t>02617</t>
  </si>
  <si>
    <t>Gaura lindheimeri"Whirling Butterfies"</t>
  </si>
  <si>
    <t>02618</t>
  </si>
  <si>
    <t>Paeonia lactiflora Duchesse du Numour</t>
  </si>
  <si>
    <t>02619</t>
  </si>
  <si>
    <t>Sedum telephium Alba</t>
  </si>
  <si>
    <t>02620</t>
  </si>
  <si>
    <t>Dianthus barbatus Barbini Red</t>
  </si>
  <si>
    <t>02621</t>
  </si>
  <si>
    <t>Echinacea pupurea Baby Swan White</t>
  </si>
  <si>
    <t>02622</t>
  </si>
  <si>
    <t>Gypsophila paniculata Festival White</t>
  </si>
  <si>
    <t>02623</t>
  </si>
  <si>
    <t>Lavandula angustifolia Muenstead Strain</t>
  </si>
  <si>
    <t>02624</t>
  </si>
  <si>
    <t>Allium tuberosa</t>
  </si>
  <si>
    <t>10364200</t>
  </si>
  <si>
    <t>Ornice do zvýšených záhonů</t>
  </si>
  <si>
    <t>10371510</t>
  </si>
  <si>
    <t>Substrát zahradnický</t>
  </si>
  <si>
    <t>2</t>
  </si>
  <si>
    <t>Vyvýšený záhon - stavební práce</t>
  </si>
  <si>
    <t>274313611R00</t>
  </si>
  <si>
    <t>Beton základových pasů prostý C 16/20 (B 20) do výkopu</t>
  </si>
  <si>
    <t>základek vyvýšeného záhonu:(25*0,25*0,6)*2</t>
  </si>
  <si>
    <t>274351291R00</t>
  </si>
  <si>
    <t xml:space="preserve">Montáž bednění stěn pohledových </t>
  </si>
  <si>
    <t>vyvýšený záhon:0,45*50*2</t>
  </si>
  <si>
    <t>274351292R00</t>
  </si>
  <si>
    <t xml:space="preserve">Odstranění bednění stěn pohledových </t>
  </si>
  <si>
    <t>274361315R00</t>
  </si>
  <si>
    <t>Výztuž  D do 12mm, ocel 10 425-třmínky pohledový beton-vyvýšený záhon</t>
  </si>
  <si>
    <t>40kg/m3:03,375*0,04</t>
  </si>
  <si>
    <t>274361921RT2</t>
  </si>
  <si>
    <t>Výztuž základových pasů ze svařovaných sítí svařovanou sítí - drát 5,0  oka 100/100</t>
  </si>
  <si>
    <t>základová pás:50*0,55*0,004</t>
  </si>
  <si>
    <t>pohledový beton:50*0,42*0,004</t>
  </si>
  <si>
    <t>311321411R00</t>
  </si>
  <si>
    <t>Železobeton nadzákladových zdí C 25/30  (B 30) pohledový beton vyvýšeného záhonu</t>
  </si>
  <si>
    <t>tl.stěny 15 cm:(25*2*0,15)*0,45</t>
  </si>
  <si>
    <t>564801200U00</t>
  </si>
  <si>
    <t xml:space="preserve">Podklad základu štěrkodrti 10cm </t>
  </si>
  <si>
    <t>(25*2)*0,25</t>
  </si>
  <si>
    <t>711491172RTZ</t>
  </si>
  <si>
    <t>Uložení geotextilie - vč dodávky materiálu (150g/m,100% syntetika)</t>
  </si>
  <si>
    <t>18,4*1,1</t>
  </si>
  <si>
    <t>28375821X</t>
  </si>
  <si>
    <t>Deska z lehč. polystyrénu tl.10 mm  vč osazení na vnitřní stranu vyvýšeného záhonu</t>
  </si>
  <si>
    <t>13,20*1,05</t>
  </si>
  <si>
    <t>22</t>
  </si>
  <si>
    <t>Patky</t>
  </si>
  <si>
    <t>275311125U00</t>
  </si>
  <si>
    <t xml:space="preserve">Základ patka prostý beton C16/20 </t>
  </si>
  <si>
    <t>patky pro uložení paravanu:(0,3*0,3*0,5)*4</t>
  </si>
  <si>
    <t>46</t>
  </si>
  <si>
    <t>Zpevněné plochy</t>
  </si>
  <si>
    <t>271532213U00</t>
  </si>
  <si>
    <t>Násyp základ kamenivo hrubé 8-16mm pojezd tl.10 cm</t>
  </si>
  <si>
    <t>8*0,1</t>
  </si>
  <si>
    <t>273321611R0W</t>
  </si>
  <si>
    <t xml:space="preserve">Česaný beton-úprava povrchu C 25/30 </t>
  </si>
  <si>
    <t>tl.150 mm:233,3*0,15</t>
  </si>
  <si>
    <t>273361921RT4</t>
  </si>
  <si>
    <t>Výztuž základových desek ze svařovaných sítí svařovanou sítí - drát 6,0  oka 100/100</t>
  </si>
  <si>
    <t>(233,3*0,004)*1,03</t>
  </si>
  <si>
    <t>274351215R00</t>
  </si>
  <si>
    <t xml:space="preserve">Bednění stěn česaný beton - zřízení </t>
  </si>
  <si>
    <t>117*2*0,15</t>
  </si>
  <si>
    <t>274351216R00</t>
  </si>
  <si>
    <t xml:space="preserve">Bednění stěn česaný beton - odstranění </t>
  </si>
  <si>
    <t>464571115R00</t>
  </si>
  <si>
    <t xml:space="preserve">mlatová plocha  na podkladu štěrkodrti tl.180 mm </t>
  </si>
  <si>
    <t>561121111R00</t>
  </si>
  <si>
    <t>Hutnění upravené podloží na 30MPa plocha ze žul.kostek a ostatní plochy</t>
  </si>
  <si>
    <t>67+233,3+37+55+85+4+13</t>
  </si>
  <si>
    <t>pojezd:8</t>
  </si>
  <si>
    <t>564231111R00</t>
  </si>
  <si>
    <t xml:space="preserve">Podklad ze štěrkopísku po zhutnění tloušťky 10 cm </t>
  </si>
  <si>
    <t>plocha pod bet.obrubníky ulož.na plocho:55+86+4+13</t>
  </si>
  <si>
    <t>plocha pod česaný beton:233,3</t>
  </si>
  <si>
    <t>patka paravanu:0,3*0,3*4</t>
  </si>
  <si>
    <t>564251116R00</t>
  </si>
  <si>
    <t xml:space="preserve">Podklad ze štěrkopísku po zhutnění tloušťky 21 cm </t>
  </si>
  <si>
    <t>564721110RT2</t>
  </si>
  <si>
    <t>Podklad z kameniva drceného vel. 4 - 8 mm,tl. 4 cm Prosívka</t>
  </si>
  <si>
    <t>pojezdová plocha z žulových kostek:67</t>
  </si>
  <si>
    <t>plocha pod bet.obrubníky uložené na plocho:55+86+4+13</t>
  </si>
  <si>
    <t>564801300R00</t>
  </si>
  <si>
    <t>Podklad komunikací štěrkodrti 16cm pojezd ze žul.kostek</t>
  </si>
  <si>
    <t>Vyskládání zimoviště z lom.kamene neupraveného tříděného z terenu</t>
  </si>
  <si>
    <t>velikost délka 200 cm,šíře 80 cm hloubky 100cm:2*0,8*1,5</t>
  </si>
  <si>
    <t>výška nad terenem 50 cm:</t>
  </si>
  <si>
    <t>5</t>
  </si>
  <si>
    <t>Pojezdová plocha ze žulových kostek</t>
  </si>
  <si>
    <t>591241111R00</t>
  </si>
  <si>
    <t>Kladení dlažby žulové kostky, lože z prosívky s vyplněním spar a osetím travní směsí</t>
  </si>
  <si>
    <t>591241111R0T</t>
  </si>
  <si>
    <t>Kladení dlažby žulové kostky,lože z prosívky pojezd</t>
  </si>
  <si>
    <t>599441111R00</t>
  </si>
  <si>
    <t xml:space="preserve">Vyplnění spár dlažby </t>
  </si>
  <si>
    <t>67*0,012</t>
  </si>
  <si>
    <t>58380120</t>
  </si>
  <si>
    <t>Kostka dlažební drobná žulová 5m2/1t 5 m2/1T</t>
  </si>
  <si>
    <t>T</t>
  </si>
  <si>
    <t>13,4*1,03</t>
  </si>
  <si>
    <t>pojezdová část 8m2:1,6*1,03</t>
  </si>
  <si>
    <t>91</t>
  </si>
  <si>
    <t>Doplňující práce -pěšiny z obrubníků</t>
  </si>
  <si>
    <t>překrytí bet.lože proti vysychání trávníku:45</t>
  </si>
  <si>
    <t>917411111RT2</t>
  </si>
  <si>
    <t>Osaz. stoj. obrub. kam. bez opěry, lože kam.těžené včetně kamen. obrubníku délka 1m</t>
  </si>
  <si>
    <t>zapuštěné do země cca 50 cm(budou sloužit jako:12</t>
  </si>
  <si>
    <t>psí záchodky):</t>
  </si>
  <si>
    <t>vč.výkopku a zasypání po osazení:</t>
  </si>
  <si>
    <t>917712111RTP</t>
  </si>
  <si>
    <t>Osazení ležat. obrub. bet. bez opěr, lože z kamen. včetně obrubníku  100/8/25</t>
  </si>
  <si>
    <t>4 ks do 1m2 s mezerou 1 cm:55*4</t>
  </si>
  <si>
    <t>Pěšina z bet.obrubníků na ležato:</t>
  </si>
  <si>
    <t>917712111RTX</t>
  </si>
  <si>
    <t>Osazení ležat. obrub. bet. bez opěr, lože z kamen. včetně obrubnímu 100/08/25</t>
  </si>
  <si>
    <t>mezera mezi obrubníky 3cm:344-38</t>
  </si>
  <si>
    <t>917732111RT5</t>
  </si>
  <si>
    <t>Osazení ležat. obrub. bet. bez opěr, lože z B 12,5 včetně obrubníku  - 100/10/25</t>
  </si>
  <si>
    <t>4 ks do 1m2  s mezerou 1 cm:4*4</t>
  </si>
  <si>
    <t>zřízení trojúhelníkových ploch z bet.obrubníků:13*4</t>
  </si>
  <si>
    <t>mezera 1 cm:</t>
  </si>
  <si>
    <t>917862111RT5</t>
  </si>
  <si>
    <t>Osazení stojat. obrub. bet. s opěrou,lože z B 12,5 včetně obrubníku  100/10/25</t>
  </si>
  <si>
    <t>podkladní betonové lože překrýt syntet.geotextilií:45</t>
  </si>
  <si>
    <t>proti vysychání trávníků:</t>
  </si>
  <si>
    <t>918101111R00</t>
  </si>
  <si>
    <t xml:space="preserve">Lože pod obrubníky nebo obruby dlažeb z C12/15 </t>
  </si>
  <si>
    <t>45*0,25*0,3</t>
  </si>
  <si>
    <t>977210 R.pol.</t>
  </si>
  <si>
    <t>Přířezy obrubníků  na požadovanou délku trojúhelníkové plochy</t>
  </si>
  <si>
    <t>95</t>
  </si>
  <si>
    <t>Úklidové práce po ukončení stavby</t>
  </si>
  <si>
    <t>95290R.pol.</t>
  </si>
  <si>
    <t>Vyčištění  objektů po ukončení stavebních prací vč přístupových cest (cena je pouze orientační)</t>
  </si>
  <si>
    <t>96</t>
  </si>
  <si>
    <t>Bourání konstrukcí-demontáže</t>
  </si>
  <si>
    <t>966001212RT1</t>
  </si>
  <si>
    <t xml:space="preserve">Dmtž lavička kotvená šrouby vč patek </t>
  </si>
  <si>
    <t>966001311Rt2</t>
  </si>
  <si>
    <t xml:space="preserve">Dmtž koš zabetonovaný vč patky </t>
  </si>
  <si>
    <t>99</t>
  </si>
  <si>
    <t>Staveništní přesun hmot</t>
  </si>
  <si>
    <t>998222012R00</t>
  </si>
  <si>
    <t xml:space="preserve">Přesun hmot, zpevněné plochy, kryt z kameniva </t>
  </si>
  <si>
    <t>998231311R00</t>
  </si>
  <si>
    <t xml:space="preserve">Přesun hmot pro sadovnické a krajin. úpravy do 5km </t>
  </si>
  <si>
    <t>767</t>
  </si>
  <si>
    <t>Konstrukce zámečnické-mobiliář</t>
  </si>
  <si>
    <t>767 sub.01</t>
  </si>
  <si>
    <t>Lavice  dřevo masiv délka 120 cm trámek 30x35 cm vč osazení do bet.patek</t>
  </si>
  <si>
    <t>767 sub.02</t>
  </si>
  <si>
    <t>Dodávka a osazení typových parkových křesílek vč.spodní stavby</t>
  </si>
  <si>
    <t>767 sub.03</t>
  </si>
  <si>
    <t>Typový odpadkový koš-dodávika vč osazení vč.spodní stavby</t>
  </si>
  <si>
    <t>767 sub.04</t>
  </si>
  <si>
    <t>Dodávka a osazení starých kamenných obrubníků do terenu na plocho vč.spodní stavby</t>
  </si>
  <si>
    <t>délka 1,2 - 2 m:8</t>
  </si>
  <si>
    <t>767 sub.05</t>
  </si>
  <si>
    <t xml:space="preserve">Doprava mobiliř.prvků </t>
  </si>
  <si>
    <t>767998107R00</t>
  </si>
  <si>
    <t>Dodávka a montáž ocel.rámů-paravan ke kontejnerům (tahokov - dodávka viz níže)</t>
  </si>
  <si>
    <t>rám jackel prof 50/50/3 mm -sloupky:(4*2)*4,28*1,05</t>
  </si>
  <si>
    <t>horizont.rám mat.dtto:(1,925*4+1,9*2)*4,28*1,05</t>
  </si>
  <si>
    <t>tahokov SQ/25:(2*1+2+2*1)*3,35*1,05</t>
  </si>
  <si>
    <t>ocel plochá 30/5:((12*2+12*1)*1,21)*1,05</t>
  </si>
  <si>
    <t>spojovací šroub M6/25 vč matic a podložek:2</t>
  </si>
  <si>
    <t>vše v Pzn provedení:</t>
  </si>
  <si>
    <t>767998107RRR</t>
  </si>
  <si>
    <t xml:space="preserve">Tahokov do rámu typ SQ/25 </t>
  </si>
  <si>
    <t>998767201R00</t>
  </si>
  <si>
    <t xml:space="preserve">Přesun hmot pro zámečnické konstr., výšky do 6 m </t>
  </si>
  <si>
    <t>D96</t>
  </si>
  <si>
    <t>Přesuny suti a vybouraných hmot</t>
  </si>
  <si>
    <t>979099141U00</t>
  </si>
  <si>
    <t xml:space="preserve">Skládkovné suť s asfaltem </t>
  </si>
  <si>
    <t>673*0,185</t>
  </si>
  <si>
    <t>979999997R00</t>
  </si>
  <si>
    <t>Poplatek za skládku čistá suť + směs betonu (ceny poplatku jsou pouze orientační)</t>
  </si>
  <si>
    <t>639,148-124,505</t>
  </si>
  <si>
    <t>Zbytkový materiál,kontejnery z dodávek zeleně, baly a ostatní odp.materiál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</si>
  <si>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</si>
  <si>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</si>
  <si>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</si>
  <si>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</si>
  <si>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979086112R00</t>
  </si>
  <si>
    <t xml:space="preserve">Nakládání nebo překládání suti a vybouraných hmot </t>
  </si>
  <si>
    <t>vedlejší náklady</t>
  </si>
  <si>
    <t>Zařízení stavby,provoz a likvidace</t>
  </si>
  <si>
    <t>Zábory,ochrana úzamí prací,poplatky</t>
  </si>
  <si>
    <t>Inženýrská  a koordinační činnost</t>
  </si>
  <si>
    <t>Autorská činnost</t>
  </si>
  <si>
    <t>ostatní náklady</t>
  </si>
  <si>
    <t>dokumentace skut.provedení</t>
  </si>
  <si>
    <t>Geodetické práce-náklady na geodet.práce</t>
  </si>
  <si>
    <t>Ing.Eva Wágnerová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</si>
</sst>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3">
      <selection activeCell="D20" sqref="D2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N180/01/22</v>
      </c>
      <c r="D2" s="5" t="str">
        <f>Rekapitulace!G2</f>
        <v>oprava pochůzných ploch a sadové úpravy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79</v>
      </c>
      <c r="B5" s="16"/>
      <c r="C5" s="17" t="s">
        <v>80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7" t="s">
        <v>512</v>
      </c>
      <c r="D8" s="207"/>
      <c r="E8" s="208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7" t="str">
        <f>Projektant</f>
        <v>Ing.Eva Wágnerová</v>
      </c>
      <c r="D9" s="207"/>
      <c r="E9" s="208"/>
      <c r="F9" s="11"/>
      <c r="G9" s="33"/>
      <c r="H9" s="34"/>
    </row>
    <row r="10" spans="1:8" ht="12.75">
      <c r="A10" s="28" t="s">
        <v>14</v>
      </c>
      <c r="B10" s="11"/>
      <c r="C10" s="207"/>
      <c r="D10" s="207"/>
      <c r="E10" s="207"/>
      <c r="F10" s="35"/>
      <c r="G10" s="36"/>
      <c r="H10" s="37"/>
    </row>
    <row r="11" spans="1:57" ht="13.5" customHeight="1">
      <c r="A11" s="28" t="s">
        <v>15</v>
      </c>
      <c r="B11" s="11"/>
      <c r="C11" s="207"/>
      <c r="D11" s="207"/>
      <c r="E11" s="207"/>
      <c r="F11" s="38" t="s">
        <v>16</v>
      </c>
      <c r="G11" s="39" t="s">
        <v>77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9"/>
      <c r="D12" s="209"/>
      <c r="E12" s="209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Rekapitulace!A30</f>
        <v>vedlejší náklady</v>
      </c>
      <c r="E15" s="57"/>
      <c r="F15" s="58"/>
      <c r="G15" s="55">
        <f>Rekapitulace!I30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Rekapitulace!A31</f>
        <v>Zařízení stavby,provoz a likvidace</v>
      </c>
      <c r="E16" s="59"/>
      <c r="F16" s="60"/>
      <c r="G16" s="55">
        <f>Rekapitulace!I31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 t="str">
        <f>Rekapitulace!A32</f>
        <v>Zábory,ochrana úzamí prací,poplatky</v>
      </c>
      <c r="E17" s="59"/>
      <c r="F17" s="60"/>
      <c r="G17" s="55">
        <f>Rekapitulace!I32</f>
        <v>0</v>
      </c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 t="str">
        <f>Rekapitulace!A33</f>
        <v>Inženýrská  a koordinační činnost</v>
      </c>
      <c r="E18" s="59"/>
      <c r="F18" s="60"/>
      <c r="G18" s="55">
        <f>Rekapitulace!I33</f>
        <v>0</v>
      </c>
    </row>
    <row r="19" spans="1:7" ht="15.95" customHeight="1">
      <c r="A19" s="63" t="s">
        <v>29</v>
      </c>
      <c r="B19" s="54"/>
      <c r="C19" s="55">
        <f>SUM(C15:C18)</f>
        <v>0</v>
      </c>
      <c r="D19" s="8" t="str">
        <f>Rekapitulace!A34</f>
        <v>Autorská činnost</v>
      </c>
      <c r="E19" s="59"/>
      <c r="F19" s="60"/>
      <c r="G19" s="55">
        <f>Rekapitulace!I34</f>
        <v>0</v>
      </c>
    </row>
    <row r="20" spans="1:7" ht="15.95" customHeight="1">
      <c r="A20" s="63"/>
      <c r="B20" s="54"/>
      <c r="C20" s="55"/>
      <c r="D20" s="8" t="str">
        <f>Rekapitulace!A35</f>
        <v>ostatní náklady</v>
      </c>
      <c r="E20" s="59"/>
      <c r="F20" s="60"/>
      <c r="G20" s="55">
        <f>Rekapitulace!I35</f>
        <v>0</v>
      </c>
    </row>
    <row r="21" spans="1:7" ht="15.95" customHeight="1">
      <c r="A21" s="63" t="s">
        <v>30</v>
      </c>
      <c r="B21" s="54"/>
      <c r="C21" s="55">
        <f>HZS</f>
        <v>0</v>
      </c>
      <c r="D21" s="8" t="str">
        <f>Rekapitulace!A36</f>
        <v>dokumentace skut.provedení</v>
      </c>
      <c r="E21" s="59"/>
      <c r="F21" s="60"/>
      <c r="G21" s="55">
        <f>Rekapitulace!I36</f>
        <v>0</v>
      </c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210" t="s">
        <v>33</v>
      </c>
      <c r="B23" s="211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2">
        <f>C23-F32</f>
        <v>0</v>
      </c>
      <c r="G30" s="203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2">
        <f>ROUND(PRODUCT(F30,C31/100),0)</f>
        <v>0</v>
      </c>
      <c r="G31" s="203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2">
        <v>0</v>
      </c>
      <c r="G32" s="203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2">
        <f>ROUND(PRODUCT(F32,C33/100),0)</f>
        <v>0</v>
      </c>
      <c r="G33" s="203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4">
        <f>ROUND(SUM(F30:F33),0)</f>
        <v>0</v>
      </c>
      <c r="G34" s="205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6"/>
      <c r="C37" s="206"/>
      <c r="D37" s="206"/>
      <c r="E37" s="206"/>
      <c r="F37" s="206"/>
      <c r="G37" s="206"/>
      <c r="H37" t="s">
        <v>5</v>
      </c>
    </row>
    <row r="38" spans="1:8" ht="12.75" customHeight="1">
      <c r="A38" s="95"/>
      <c r="B38" s="206"/>
      <c r="C38" s="206"/>
      <c r="D38" s="206"/>
      <c r="E38" s="206"/>
      <c r="F38" s="206"/>
      <c r="G38" s="206"/>
      <c r="H38" t="s">
        <v>5</v>
      </c>
    </row>
    <row r="39" spans="1:8" ht="12.75">
      <c r="A39" s="95"/>
      <c r="B39" s="206"/>
      <c r="C39" s="206"/>
      <c r="D39" s="206"/>
      <c r="E39" s="206"/>
      <c r="F39" s="206"/>
      <c r="G39" s="206"/>
      <c r="H39" t="s">
        <v>5</v>
      </c>
    </row>
    <row r="40" spans="1:8" ht="12.75">
      <c r="A40" s="95"/>
      <c r="B40" s="206"/>
      <c r="C40" s="206"/>
      <c r="D40" s="206"/>
      <c r="E40" s="206"/>
      <c r="F40" s="206"/>
      <c r="G40" s="206"/>
      <c r="H40" t="s">
        <v>5</v>
      </c>
    </row>
    <row r="41" spans="1:8" ht="12.75">
      <c r="A41" s="95"/>
      <c r="B41" s="206"/>
      <c r="C41" s="206"/>
      <c r="D41" s="206"/>
      <c r="E41" s="206"/>
      <c r="F41" s="206"/>
      <c r="G41" s="206"/>
      <c r="H41" t="s">
        <v>5</v>
      </c>
    </row>
    <row r="42" spans="1:8" ht="12.75">
      <c r="A42" s="95"/>
      <c r="B42" s="206"/>
      <c r="C42" s="206"/>
      <c r="D42" s="206"/>
      <c r="E42" s="206"/>
      <c r="F42" s="206"/>
      <c r="G42" s="206"/>
      <c r="H42" t="s">
        <v>5</v>
      </c>
    </row>
    <row r="43" spans="1:8" ht="12.75">
      <c r="A43" s="95"/>
      <c r="B43" s="206"/>
      <c r="C43" s="206"/>
      <c r="D43" s="206"/>
      <c r="E43" s="206"/>
      <c r="F43" s="206"/>
      <c r="G43" s="206"/>
      <c r="H43" t="s">
        <v>5</v>
      </c>
    </row>
    <row r="44" spans="1:8" ht="12.75">
      <c r="A44" s="95"/>
      <c r="B44" s="206"/>
      <c r="C44" s="206"/>
      <c r="D44" s="206"/>
      <c r="E44" s="206"/>
      <c r="F44" s="206"/>
      <c r="G44" s="206"/>
      <c r="H44" t="s">
        <v>5</v>
      </c>
    </row>
    <row r="45" spans="1:8" ht="0.75" customHeight="1">
      <c r="A45" s="95"/>
      <c r="B45" s="206"/>
      <c r="C45" s="206"/>
      <c r="D45" s="206"/>
      <c r="E45" s="206"/>
      <c r="F45" s="206"/>
      <c r="G45" s="206"/>
      <c r="H45" t="s">
        <v>5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workbookViewId="0" topLeftCell="A1">
      <selection activeCell="G13" sqref="G1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48</v>
      </c>
      <c r="B1" s="213"/>
      <c r="C1" s="96" t="str">
        <f>CONCATENATE(cislostavby," ",nazevstavby)</f>
        <v>N180/01/22 ul.Hoppova - oprava parku</v>
      </c>
      <c r="D1" s="97"/>
      <c r="E1" s="98"/>
      <c r="F1" s="97"/>
      <c r="G1" s="99" t="s">
        <v>49</v>
      </c>
      <c r="H1" s="100" t="s">
        <v>77</v>
      </c>
      <c r="I1" s="101"/>
    </row>
    <row r="2" spans="1:9" ht="13.5" thickBot="1">
      <c r="A2" s="214" t="s">
        <v>50</v>
      </c>
      <c r="B2" s="215"/>
      <c r="C2" s="102" t="str">
        <f>CONCATENATE(cisloobjektu," ",nazevobjektu)</f>
        <v>OP 01 oprava parčíku vč zeleně</v>
      </c>
      <c r="D2" s="103"/>
      <c r="E2" s="104"/>
      <c r="F2" s="103"/>
      <c r="G2" s="216" t="s">
        <v>81</v>
      </c>
      <c r="H2" s="217"/>
      <c r="I2" s="218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0</v>
      </c>
      <c r="B7" s="114" t="str">
        <f>Položky!C7</f>
        <v>Přípravné a pomocné práce</v>
      </c>
      <c r="C7" s="65"/>
      <c r="D7" s="115"/>
      <c r="E7" s="198">
        <f>Položky!BA10</f>
        <v>0</v>
      </c>
      <c r="F7" s="199">
        <f>Položky!BB10</f>
        <v>0</v>
      </c>
      <c r="G7" s="199">
        <f>Položky!BC10</f>
        <v>0</v>
      </c>
      <c r="H7" s="199">
        <f>Položky!BD10</f>
        <v>0</v>
      </c>
      <c r="I7" s="200">
        <f>Položky!BE10</f>
        <v>0</v>
      </c>
    </row>
    <row r="8" spans="1:9" s="34" customFormat="1" ht="12.75">
      <c r="A8" s="197" t="str">
        <f>Položky!B11</f>
        <v>1</v>
      </c>
      <c r="B8" s="114" t="str">
        <f>Položky!C11</f>
        <v>Zemní práce a asanace</v>
      </c>
      <c r="C8" s="65"/>
      <c r="D8" s="115"/>
      <c r="E8" s="198">
        <f>Položky!BA45</f>
        <v>0</v>
      </c>
      <c r="F8" s="199">
        <f>Položky!BB45</f>
        <v>0</v>
      </c>
      <c r="G8" s="199">
        <f>Položky!BC45</f>
        <v>0</v>
      </c>
      <c r="H8" s="199">
        <f>Položky!BD45</f>
        <v>0</v>
      </c>
      <c r="I8" s="200">
        <f>Položky!BE45</f>
        <v>0</v>
      </c>
    </row>
    <row r="9" spans="1:9" s="34" customFormat="1" ht="12.75">
      <c r="A9" s="197" t="str">
        <f>Položky!B46</f>
        <v>11</v>
      </c>
      <c r="B9" s="114" t="str">
        <f>Položky!C46</f>
        <v>Přípravné práce,asanace stromů a keřů</v>
      </c>
      <c r="C9" s="65"/>
      <c r="D9" s="115"/>
      <c r="E9" s="198">
        <f>Položky!BA66</f>
        <v>0</v>
      </c>
      <c r="F9" s="199">
        <f>Položky!BB66</f>
        <v>0</v>
      </c>
      <c r="G9" s="199">
        <f>Položky!BC66</f>
        <v>0</v>
      </c>
      <c r="H9" s="199">
        <f>Položky!BD66</f>
        <v>0</v>
      </c>
      <c r="I9" s="200">
        <f>Položky!BE66</f>
        <v>0</v>
      </c>
    </row>
    <row r="10" spans="1:9" s="34" customFormat="1" ht="12.75">
      <c r="A10" s="197" t="str">
        <f>Položky!B67</f>
        <v>12</v>
      </c>
      <c r="B10" s="114" t="str">
        <f>Položky!C67</f>
        <v>Stromy</v>
      </c>
      <c r="C10" s="65"/>
      <c r="D10" s="115"/>
      <c r="E10" s="198">
        <f>Položky!BA92</f>
        <v>0</v>
      </c>
      <c r="F10" s="199">
        <f>Položky!BB92</f>
        <v>0</v>
      </c>
      <c r="G10" s="199">
        <f>Položky!BC92</f>
        <v>0</v>
      </c>
      <c r="H10" s="199">
        <f>Položky!BD92</f>
        <v>0</v>
      </c>
      <c r="I10" s="200">
        <f>Položky!BE92</f>
        <v>0</v>
      </c>
    </row>
    <row r="11" spans="1:9" s="34" customFormat="1" ht="12.75">
      <c r="A11" s="197" t="str">
        <f>Položky!B93</f>
        <v>13</v>
      </c>
      <c r="B11" s="114" t="str">
        <f>Položky!C93</f>
        <v>Keře</v>
      </c>
      <c r="C11" s="65"/>
      <c r="D11" s="115"/>
      <c r="E11" s="198">
        <f>Položky!BA130</f>
        <v>0</v>
      </c>
      <c r="F11" s="199">
        <f>Položky!BB130</f>
        <v>0</v>
      </c>
      <c r="G11" s="199">
        <f>Položky!BC130</f>
        <v>0</v>
      </c>
      <c r="H11" s="199">
        <f>Položky!BD130</f>
        <v>0</v>
      </c>
      <c r="I11" s="200">
        <f>Položky!BE130</f>
        <v>0</v>
      </c>
    </row>
    <row r="12" spans="1:9" s="34" customFormat="1" ht="12.75">
      <c r="A12" s="197" t="str">
        <f>Položky!B131</f>
        <v>14</v>
      </c>
      <c r="B12" s="114" t="str">
        <f>Položky!C131</f>
        <v>Trávník</v>
      </c>
      <c r="C12" s="65"/>
      <c r="D12" s="115"/>
      <c r="E12" s="198">
        <f>Položky!BA143</f>
        <v>0</v>
      </c>
      <c r="F12" s="199">
        <f>Položky!BB143</f>
        <v>0</v>
      </c>
      <c r="G12" s="199">
        <f>Položky!BC143</f>
        <v>0</v>
      </c>
      <c r="H12" s="199">
        <f>Položky!BD143</f>
        <v>0</v>
      </c>
      <c r="I12" s="200">
        <f>Položky!BE143</f>
        <v>0</v>
      </c>
    </row>
    <row r="13" spans="1:9" s="34" customFormat="1" ht="12.75">
      <c r="A13" s="197" t="str">
        <f>Položky!B144</f>
        <v>15</v>
      </c>
      <c r="B13" s="114" t="str">
        <f>Položky!C144</f>
        <v>Cibuloviny</v>
      </c>
      <c r="C13" s="65"/>
      <c r="D13" s="115"/>
      <c r="E13" s="198">
        <f>Položky!BA149</f>
        <v>0</v>
      </c>
      <c r="F13" s="199">
        <f>Položky!BB149</f>
        <v>0</v>
      </c>
      <c r="G13" s="199">
        <f>Položky!BC149</f>
        <v>0</v>
      </c>
      <c r="H13" s="199">
        <f>Položky!BD149</f>
        <v>0</v>
      </c>
      <c r="I13" s="200">
        <f>Položky!BE149</f>
        <v>0</v>
      </c>
    </row>
    <row r="14" spans="1:9" s="34" customFormat="1" ht="12.75">
      <c r="A14" s="197" t="str">
        <f>Položky!B150</f>
        <v>16</v>
      </c>
      <c r="B14" s="114" t="str">
        <f>Položky!C150</f>
        <v>Vyvýšené záhony-výsadba trvalek</v>
      </c>
      <c r="C14" s="65"/>
      <c r="D14" s="115"/>
      <c r="E14" s="198">
        <f>Položky!BA168</f>
        <v>0</v>
      </c>
      <c r="F14" s="199">
        <f>Položky!BB168</f>
        <v>0</v>
      </c>
      <c r="G14" s="199">
        <f>Položky!BC168</f>
        <v>0</v>
      </c>
      <c r="H14" s="199">
        <f>Položky!BD168</f>
        <v>0</v>
      </c>
      <c r="I14" s="200">
        <f>Položky!BE168</f>
        <v>0</v>
      </c>
    </row>
    <row r="15" spans="1:9" s="34" customFormat="1" ht="12.75">
      <c r="A15" s="197" t="str">
        <f>Položky!B169</f>
        <v>2</v>
      </c>
      <c r="B15" s="114" t="str">
        <f>Položky!C169</f>
        <v>Vyvýšený záhon - stavební práce</v>
      </c>
      <c r="C15" s="65"/>
      <c r="D15" s="115"/>
      <c r="E15" s="198">
        <f>Položky!BA188</f>
        <v>0</v>
      </c>
      <c r="F15" s="199">
        <f>Položky!BB188</f>
        <v>0</v>
      </c>
      <c r="G15" s="199">
        <f>Položky!BC188</f>
        <v>0</v>
      </c>
      <c r="H15" s="199">
        <f>Položky!BD188</f>
        <v>0</v>
      </c>
      <c r="I15" s="200">
        <f>Položky!BE188</f>
        <v>0</v>
      </c>
    </row>
    <row r="16" spans="1:9" s="34" customFormat="1" ht="12.75">
      <c r="A16" s="197" t="str">
        <f>Položky!B189</f>
        <v>22</v>
      </c>
      <c r="B16" s="114" t="str">
        <f>Položky!C189</f>
        <v>Patky</v>
      </c>
      <c r="C16" s="65"/>
      <c r="D16" s="115"/>
      <c r="E16" s="198">
        <f>Položky!BA192</f>
        <v>0</v>
      </c>
      <c r="F16" s="199">
        <f>Položky!BB192</f>
        <v>0</v>
      </c>
      <c r="G16" s="199">
        <f>Položky!BC192</f>
        <v>0</v>
      </c>
      <c r="H16" s="199">
        <f>Položky!BD192</f>
        <v>0</v>
      </c>
      <c r="I16" s="200">
        <f>Položky!BE192</f>
        <v>0</v>
      </c>
    </row>
    <row r="17" spans="1:9" s="34" customFormat="1" ht="12.75">
      <c r="A17" s="197" t="str">
        <f>Položky!B193</f>
        <v>46</v>
      </c>
      <c r="B17" s="114" t="str">
        <f>Položky!C193</f>
        <v>Zpevněné plochy</v>
      </c>
      <c r="C17" s="65"/>
      <c r="D17" s="115"/>
      <c r="E17" s="198">
        <f>Položky!BA220</f>
        <v>0</v>
      </c>
      <c r="F17" s="199">
        <f>Položky!BB220</f>
        <v>0</v>
      </c>
      <c r="G17" s="199">
        <f>Položky!BC220</f>
        <v>0</v>
      </c>
      <c r="H17" s="199">
        <f>Položky!BD220</f>
        <v>0</v>
      </c>
      <c r="I17" s="200">
        <f>Položky!BE220</f>
        <v>0</v>
      </c>
    </row>
    <row r="18" spans="1:9" s="34" customFormat="1" ht="12.75">
      <c r="A18" s="197" t="str">
        <f>Položky!B221</f>
        <v>5</v>
      </c>
      <c r="B18" s="114" t="str">
        <f>Položky!C221</f>
        <v>Pojezdová plocha ze žulových kostek</v>
      </c>
      <c r="C18" s="65"/>
      <c r="D18" s="115"/>
      <c r="E18" s="198">
        <f>Položky!BA230</f>
        <v>0</v>
      </c>
      <c r="F18" s="199">
        <f>Položky!BB230</f>
        <v>0</v>
      </c>
      <c r="G18" s="199">
        <f>Položky!BC230</f>
        <v>0</v>
      </c>
      <c r="H18" s="199">
        <f>Položky!BD230</f>
        <v>0</v>
      </c>
      <c r="I18" s="200">
        <f>Položky!BE230</f>
        <v>0</v>
      </c>
    </row>
    <row r="19" spans="1:9" s="34" customFormat="1" ht="12.75">
      <c r="A19" s="197" t="str">
        <f>Položky!B231</f>
        <v>91</v>
      </c>
      <c r="B19" s="114" t="str">
        <f>Položky!C231</f>
        <v>Doplňující práce -pěšiny z obrubníků</v>
      </c>
      <c r="C19" s="65"/>
      <c r="D19" s="115"/>
      <c r="E19" s="198">
        <f>Položky!BA254</f>
        <v>0</v>
      </c>
      <c r="F19" s="199">
        <f>Položky!BB254</f>
        <v>0</v>
      </c>
      <c r="G19" s="199">
        <f>Položky!BC254</f>
        <v>0</v>
      </c>
      <c r="H19" s="199">
        <f>Položky!BD254</f>
        <v>0</v>
      </c>
      <c r="I19" s="200">
        <f>Položky!BE254</f>
        <v>0</v>
      </c>
    </row>
    <row r="20" spans="1:9" s="34" customFormat="1" ht="12.75">
      <c r="A20" s="197" t="str">
        <f>Položky!B255</f>
        <v>95</v>
      </c>
      <c r="B20" s="114" t="str">
        <f>Položky!C255</f>
        <v>Úklidové práce po ukončení stavby</v>
      </c>
      <c r="C20" s="65"/>
      <c r="D20" s="115"/>
      <c r="E20" s="198">
        <f>Položky!BA257</f>
        <v>0</v>
      </c>
      <c r="F20" s="199">
        <f>Položky!BB257</f>
        <v>0</v>
      </c>
      <c r="G20" s="199">
        <f>Položky!BC257</f>
        <v>0</v>
      </c>
      <c r="H20" s="199">
        <f>Položky!BD257</f>
        <v>0</v>
      </c>
      <c r="I20" s="200">
        <f>Položky!BE257</f>
        <v>0</v>
      </c>
    </row>
    <row r="21" spans="1:9" s="34" customFormat="1" ht="12.75">
      <c r="A21" s="197" t="str">
        <f>Položky!B258</f>
        <v>96</v>
      </c>
      <c r="B21" s="114" t="str">
        <f>Položky!C258</f>
        <v>Bourání konstrukcí-demontáže</v>
      </c>
      <c r="C21" s="65"/>
      <c r="D21" s="115"/>
      <c r="E21" s="198">
        <f>Položky!BA261</f>
        <v>0</v>
      </c>
      <c r="F21" s="199">
        <f>Položky!BB261</f>
        <v>0</v>
      </c>
      <c r="G21" s="199">
        <f>Položky!BC261</f>
        <v>0</v>
      </c>
      <c r="H21" s="199">
        <f>Položky!BD261</f>
        <v>0</v>
      </c>
      <c r="I21" s="200">
        <f>Položky!BE261</f>
        <v>0</v>
      </c>
    </row>
    <row r="22" spans="1:9" s="34" customFormat="1" ht="12.75">
      <c r="A22" s="197" t="str">
        <f>Položky!B262</f>
        <v>99</v>
      </c>
      <c r="B22" s="114" t="str">
        <f>Položky!C262</f>
        <v>Staveništní přesun hmot</v>
      </c>
      <c r="C22" s="65"/>
      <c r="D22" s="115"/>
      <c r="E22" s="198">
        <f>Položky!BA265</f>
        <v>0</v>
      </c>
      <c r="F22" s="199">
        <f>Položky!BB265</f>
        <v>0</v>
      </c>
      <c r="G22" s="199">
        <f>Položky!BC265</f>
        <v>0</v>
      </c>
      <c r="H22" s="199">
        <f>Položky!BD265</f>
        <v>0</v>
      </c>
      <c r="I22" s="200">
        <f>Položky!BE265</f>
        <v>0</v>
      </c>
    </row>
    <row r="23" spans="1:9" s="34" customFormat="1" ht="12.75">
      <c r="A23" s="197" t="str">
        <f>Položky!B266</f>
        <v>767</v>
      </c>
      <c r="B23" s="114" t="str">
        <f>Položky!C266</f>
        <v>Konstrukce zámečnické-mobiliář</v>
      </c>
      <c r="C23" s="65"/>
      <c r="D23" s="115"/>
      <c r="E23" s="198">
        <f>Položky!BA282</f>
        <v>0</v>
      </c>
      <c r="F23" s="199">
        <f>Položky!BB282</f>
        <v>0</v>
      </c>
      <c r="G23" s="199">
        <f>Položky!BC282</f>
        <v>0</v>
      </c>
      <c r="H23" s="199">
        <f>Položky!BD282</f>
        <v>0</v>
      </c>
      <c r="I23" s="200">
        <f>Položky!BE282</f>
        <v>0</v>
      </c>
    </row>
    <row r="24" spans="1:9" s="34" customFormat="1" ht="13.5" thickBot="1">
      <c r="A24" s="197" t="str">
        <f>Položky!B283</f>
        <v>D96</v>
      </c>
      <c r="B24" s="114" t="str">
        <f>Položky!C283</f>
        <v>Přesuny suti a vybouraných hmot</v>
      </c>
      <c r="C24" s="65"/>
      <c r="D24" s="115"/>
      <c r="E24" s="198">
        <f>Položky!BA292</f>
        <v>0</v>
      </c>
      <c r="F24" s="199">
        <f>Položky!BB292</f>
        <v>0</v>
      </c>
      <c r="G24" s="199">
        <f>Položky!BC292</f>
        <v>0</v>
      </c>
      <c r="H24" s="199">
        <f>Položky!BD292</f>
        <v>0</v>
      </c>
      <c r="I24" s="200">
        <f>Položky!BE292</f>
        <v>0</v>
      </c>
    </row>
    <row r="25" spans="1:9" s="122" customFormat="1" ht="13.5" thickBot="1">
      <c r="A25" s="116"/>
      <c r="B25" s="117" t="s">
        <v>57</v>
      </c>
      <c r="C25" s="117"/>
      <c r="D25" s="118"/>
      <c r="E25" s="119">
        <f>SUM(E7:E24)</f>
        <v>0</v>
      </c>
      <c r="F25" s="120">
        <f>SUM(F7:F24)</f>
        <v>0</v>
      </c>
      <c r="G25" s="120">
        <f>SUM(G7:G24)</f>
        <v>0</v>
      </c>
      <c r="H25" s="120">
        <f>SUM(H7:H24)</f>
        <v>0</v>
      </c>
      <c r="I25" s="121">
        <f>SUM(I7:I24)</f>
        <v>0</v>
      </c>
    </row>
    <row r="26" spans="1:9" ht="12.75">
      <c r="A26" s="65"/>
      <c r="B26" s="65"/>
      <c r="C26" s="65"/>
      <c r="D26" s="65"/>
      <c r="E26" s="65"/>
      <c r="F26" s="65"/>
      <c r="G26" s="65"/>
      <c r="H26" s="65"/>
      <c r="I26" s="65"/>
    </row>
    <row r="27" spans="1:57" ht="19.5" customHeight="1">
      <c r="A27" s="106" t="s">
        <v>58</v>
      </c>
      <c r="B27" s="106"/>
      <c r="C27" s="106"/>
      <c r="D27" s="106"/>
      <c r="E27" s="106"/>
      <c r="F27" s="106"/>
      <c r="G27" s="123"/>
      <c r="H27" s="106"/>
      <c r="I27" s="106"/>
      <c r="BA27" s="40"/>
      <c r="BB27" s="40"/>
      <c r="BC27" s="40"/>
      <c r="BD27" s="40"/>
      <c r="BE27" s="40"/>
    </row>
    <row r="28" spans="1:9" ht="13.5" thickBo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ht="12.75">
      <c r="A29" s="70" t="s">
        <v>59</v>
      </c>
      <c r="B29" s="71"/>
      <c r="C29" s="71"/>
      <c r="D29" s="124"/>
      <c r="E29" s="125" t="s">
        <v>60</v>
      </c>
      <c r="F29" s="126" t="s">
        <v>61</v>
      </c>
      <c r="G29" s="127" t="s">
        <v>62</v>
      </c>
      <c r="H29" s="128"/>
      <c r="I29" s="129" t="s">
        <v>60</v>
      </c>
    </row>
    <row r="30" spans="1:53" ht="12.75">
      <c r="A30" s="63" t="s">
        <v>504</v>
      </c>
      <c r="B30" s="54"/>
      <c r="C30" s="54"/>
      <c r="D30" s="130"/>
      <c r="E30" s="131"/>
      <c r="F30" s="132"/>
      <c r="G30" s="133">
        <f aca="true" t="shared" si="0" ref="G30:G37">CHOOSE(BA30+1,HSV+PSV,HSV+PSV+Mont,HSV+PSV+Dodavka+Mont,HSV,PSV,Mont,Dodavka,Mont+Dodavka,0)</f>
        <v>0</v>
      </c>
      <c r="H30" s="134"/>
      <c r="I30" s="135">
        <f aca="true" t="shared" si="1" ref="I30:I37">E30+F30*G30/100</f>
        <v>0</v>
      </c>
      <c r="BA30">
        <v>0</v>
      </c>
    </row>
    <row r="31" spans="1:53" ht="12.75">
      <c r="A31" s="63" t="s">
        <v>505</v>
      </c>
      <c r="B31" s="54"/>
      <c r="C31" s="54"/>
      <c r="D31" s="130"/>
      <c r="E31" s="131"/>
      <c r="F31" s="132"/>
      <c r="G31" s="133">
        <f t="shared" si="0"/>
        <v>0</v>
      </c>
      <c r="H31" s="134"/>
      <c r="I31" s="135">
        <f t="shared" si="1"/>
        <v>0</v>
      </c>
      <c r="BA31">
        <v>0</v>
      </c>
    </row>
    <row r="32" spans="1:53" ht="12.75">
      <c r="A32" s="63" t="s">
        <v>506</v>
      </c>
      <c r="B32" s="54"/>
      <c r="C32" s="54"/>
      <c r="D32" s="130"/>
      <c r="E32" s="131"/>
      <c r="F32" s="132"/>
      <c r="G32" s="133">
        <f t="shared" si="0"/>
        <v>0</v>
      </c>
      <c r="H32" s="134"/>
      <c r="I32" s="135">
        <f t="shared" si="1"/>
        <v>0</v>
      </c>
      <c r="BA32">
        <v>0</v>
      </c>
    </row>
    <row r="33" spans="1:53" ht="12.75">
      <c r="A33" s="63" t="s">
        <v>507</v>
      </c>
      <c r="B33" s="54"/>
      <c r="C33" s="54"/>
      <c r="D33" s="130"/>
      <c r="E33" s="131"/>
      <c r="F33" s="132"/>
      <c r="G33" s="133">
        <f t="shared" si="0"/>
        <v>0</v>
      </c>
      <c r="H33" s="134"/>
      <c r="I33" s="135">
        <f t="shared" si="1"/>
        <v>0</v>
      </c>
      <c r="BA33">
        <v>0</v>
      </c>
    </row>
    <row r="34" spans="1:53" ht="12.75">
      <c r="A34" s="63" t="s">
        <v>508</v>
      </c>
      <c r="B34" s="54"/>
      <c r="C34" s="54"/>
      <c r="D34" s="130"/>
      <c r="E34" s="131"/>
      <c r="F34" s="132"/>
      <c r="G34" s="133">
        <f t="shared" si="0"/>
        <v>0</v>
      </c>
      <c r="H34" s="134"/>
      <c r="I34" s="135">
        <f t="shared" si="1"/>
        <v>0</v>
      </c>
      <c r="BA34">
        <v>0</v>
      </c>
    </row>
    <row r="35" spans="1:53" ht="12.75">
      <c r="A35" s="63" t="s">
        <v>509</v>
      </c>
      <c r="B35" s="54"/>
      <c r="C35" s="54"/>
      <c r="D35" s="130"/>
      <c r="E35" s="131"/>
      <c r="F35" s="132"/>
      <c r="G35" s="133">
        <f t="shared" si="0"/>
        <v>0</v>
      </c>
      <c r="H35" s="134"/>
      <c r="I35" s="135">
        <f t="shared" si="1"/>
        <v>0</v>
      </c>
      <c r="BA35">
        <v>0</v>
      </c>
    </row>
    <row r="36" spans="1:53" ht="12.75">
      <c r="A36" s="63" t="s">
        <v>510</v>
      </c>
      <c r="B36" s="54"/>
      <c r="C36" s="54"/>
      <c r="D36" s="130"/>
      <c r="E36" s="131"/>
      <c r="F36" s="132"/>
      <c r="G36" s="133">
        <f t="shared" si="0"/>
        <v>0</v>
      </c>
      <c r="H36" s="134"/>
      <c r="I36" s="135">
        <f t="shared" si="1"/>
        <v>0</v>
      </c>
      <c r="BA36">
        <v>0</v>
      </c>
    </row>
    <row r="37" spans="1:53" ht="12.75">
      <c r="A37" s="63" t="s">
        <v>511</v>
      </c>
      <c r="B37" s="54"/>
      <c r="C37" s="54"/>
      <c r="D37" s="130"/>
      <c r="E37" s="131"/>
      <c r="F37" s="132"/>
      <c r="G37" s="133">
        <f t="shared" si="0"/>
        <v>0</v>
      </c>
      <c r="H37" s="134"/>
      <c r="I37" s="135">
        <f t="shared" si="1"/>
        <v>0</v>
      </c>
      <c r="BA37">
        <v>0</v>
      </c>
    </row>
    <row r="38" spans="1:9" ht="13.5" thickBot="1">
      <c r="A38" s="136"/>
      <c r="B38" s="137" t="s">
        <v>63</v>
      </c>
      <c r="C38" s="138"/>
      <c r="D38" s="139"/>
      <c r="E38" s="140"/>
      <c r="F38" s="141"/>
      <c r="G38" s="141"/>
      <c r="H38" s="219">
        <f>SUM(I30:I37)</f>
        <v>0</v>
      </c>
      <c r="I38" s="220"/>
    </row>
    <row r="40" spans="2:9" ht="12.75">
      <c r="B40" s="122"/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  <row r="87" spans="6:9" ht="12.75">
      <c r="F87" s="142"/>
      <c r="G87" s="143"/>
      <c r="H87" s="143"/>
      <c r="I87" s="144"/>
    </row>
    <row r="88" spans="6:9" ht="12.75">
      <c r="F88" s="142"/>
      <c r="G88" s="143"/>
      <c r="H88" s="143"/>
      <c r="I88" s="144"/>
    </row>
    <row r="89" spans="6:9" ht="12.75">
      <c r="F89" s="142"/>
      <c r="G89" s="143"/>
      <c r="H89" s="143"/>
      <c r="I89" s="144"/>
    </row>
  </sheetData>
  <sheetProtection algorithmName="SHA-512" hashValue="5HOvUps1/91yUT3MMbFStIsAG9U1WxOsQhVdUO8SyGNpKumPyqhJ38K43PIby3z0Fh3STL7vDNgRMSM4C6Spqw==" saltValue="mkAAdeeYAWgOI+ytM4Rwwg==" spinCount="100000" sheet="1" objects="1" scenarios="1"/>
  <mergeCells count="4">
    <mergeCell ref="A1:B1"/>
    <mergeCell ref="A2:B2"/>
    <mergeCell ref="G2:I2"/>
    <mergeCell ref="H38:I3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65"/>
  <sheetViews>
    <sheetView showGridLines="0" showZeros="0" tabSelected="1" workbookViewId="0" topLeftCell="A109">
      <selection activeCell="BC149" sqref="BC149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3" t="s">
        <v>76</v>
      </c>
      <c r="B1" s="223"/>
      <c r="C1" s="223"/>
      <c r="D1" s="223"/>
      <c r="E1" s="223"/>
      <c r="F1" s="223"/>
      <c r="G1" s="223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2" t="s">
        <v>48</v>
      </c>
      <c r="B3" s="213"/>
      <c r="C3" s="96" t="str">
        <f>CONCATENATE(cislostavby," ",nazevstavby)</f>
        <v>N180/01/22 ul.Hoppova - oprava parku</v>
      </c>
      <c r="D3" s="97"/>
      <c r="E3" s="150" t="s">
        <v>64</v>
      </c>
      <c r="F3" s="151" t="str">
        <f>Rekapitulace!H1</f>
        <v>N180/01/22</v>
      </c>
      <c r="G3" s="152"/>
    </row>
    <row r="4" spans="1:7" ht="13.5" thickBot="1">
      <c r="A4" s="224" t="s">
        <v>50</v>
      </c>
      <c r="B4" s="215"/>
      <c r="C4" s="102" t="str">
        <f>CONCATENATE(cisloobjektu," ",nazevobjektu)</f>
        <v>OP 01 oprava parčíku vč zeleně</v>
      </c>
      <c r="D4" s="103"/>
      <c r="E4" s="225" t="str">
        <f>Rekapitulace!G2</f>
        <v>oprava pochůzných ploch a sadové úpravy</v>
      </c>
      <c r="F4" s="226"/>
      <c r="G4" s="227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82</v>
      </c>
      <c r="C7" s="162" t="s">
        <v>83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84</v>
      </c>
      <c r="C8" s="170" t="s">
        <v>85</v>
      </c>
      <c r="D8" s="171" t="s">
        <v>86</v>
      </c>
      <c r="E8" s="172">
        <v>1</v>
      </c>
      <c r="F8" s="172"/>
      <c r="G8" s="173">
        <f>E8*F8</f>
        <v>0</v>
      </c>
      <c r="O8" s="167">
        <v>2</v>
      </c>
      <c r="AA8" s="145">
        <v>1</v>
      </c>
      <c r="AB8" s="145">
        <v>0</v>
      </c>
      <c r="AC8" s="145">
        <v>0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0</v>
      </c>
      <c r="CZ8" s="145">
        <v>0</v>
      </c>
    </row>
    <row r="9" spans="1:104" ht="22.5">
      <c r="A9" s="168">
        <v>2</v>
      </c>
      <c r="B9" s="169" t="s">
        <v>87</v>
      </c>
      <c r="C9" s="170" t="s">
        <v>88</v>
      </c>
      <c r="D9" s="171" t="s">
        <v>86</v>
      </c>
      <c r="E9" s="172">
        <v>1</v>
      </c>
      <c r="F9" s="172"/>
      <c r="G9" s="173">
        <f>E9*F9</f>
        <v>0</v>
      </c>
      <c r="O9" s="167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</v>
      </c>
      <c r="CB9" s="174">
        <v>1</v>
      </c>
      <c r="CZ9" s="145">
        <v>0</v>
      </c>
    </row>
    <row r="10" spans="1:57" ht="12.75">
      <c r="A10" s="181"/>
      <c r="B10" s="182" t="s">
        <v>74</v>
      </c>
      <c r="C10" s="183" t="str">
        <f>CONCATENATE(B7," ",C7)</f>
        <v>0 Přípravné a pomocné práce</v>
      </c>
      <c r="D10" s="184"/>
      <c r="E10" s="185"/>
      <c r="F10" s="186"/>
      <c r="G10" s="187">
        <f>SUM(G7:G9)</f>
        <v>0</v>
      </c>
      <c r="O10" s="167">
        <v>4</v>
      </c>
      <c r="BA10" s="188">
        <f>SUM(BA7:BA9)</f>
        <v>0</v>
      </c>
      <c r="BB10" s="188">
        <f>SUM(BB7:BB9)</f>
        <v>0</v>
      </c>
      <c r="BC10" s="188">
        <f>SUM(BC7:BC9)</f>
        <v>0</v>
      </c>
      <c r="BD10" s="188">
        <f>SUM(BD7:BD9)</f>
        <v>0</v>
      </c>
      <c r="BE10" s="188">
        <f>SUM(BE7:BE9)</f>
        <v>0</v>
      </c>
    </row>
    <row r="11" spans="1:15" ht="12.75">
      <c r="A11" s="160" t="s">
        <v>72</v>
      </c>
      <c r="B11" s="161" t="s">
        <v>73</v>
      </c>
      <c r="C11" s="162" t="s">
        <v>89</v>
      </c>
      <c r="D11" s="163"/>
      <c r="E11" s="164"/>
      <c r="F11" s="164"/>
      <c r="G11" s="165"/>
      <c r="H11" s="166"/>
      <c r="I11" s="166"/>
      <c r="O11" s="167">
        <v>1</v>
      </c>
    </row>
    <row r="12" spans="1:104" ht="12.75">
      <c r="A12" s="168">
        <v>3</v>
      </c>
      <c r="B12" s="169" t="s">
        <v>90</v>
      </c>
      <c r="C12" s="170" t="s">
        <v>91</v>
      </c>
      <c r="D12" s="171" t="s">
        <v>92</v>
      </c>
      <c r="E12" s="172">
        <v>63</v>
      </c>
      <c r="F12" s="172">
        <v>0</v>
      </c>
      <c r="G12" s="173">
        <f>E12*F12</f>
        <v>0</v>
      </c>
      <c r="O12" s="167">
        <v>2</v>
      </c>
      <c r="AA12" s="145">
        <v>1</v>
      </c>
      <c r="AB12" s="145">
        <v>0</v>
      </c>
      <c r="AC12" s="145">
        <v>0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</v>
      </c>
      <c r="CB12" s="174">
        <v>0</v>
      </c>
      <c r="CZ12" s="145">
        <v>0</v>
      </c>
    </row>
    <row r="13" spans="1:15" ht="12.75">
      <c r="A13" s="175"/>
      <c r="B13" s="177"/>
      <c r="C13" s="221" t="s">
        <v>93</v>
      </c>
      <c r="D13" s="222"/>
      <c r="E13" s="178">
        <v>63</v>
      </c>
      <c r="F13" s="179"/>
      <c r="G13" s="180"/>
      <c r="M13" s="176" t="s">
        <v>93</v>
      </c>
      <c r="O13" s="167"/>
    </row>
    <row r="14" spans="1:104" ht="22.5">
      <c r="A14" s="168">
        <v>4</v>
      </c>
      <c r="B14" s="169" t="s">
        <v>94</v>
      </c>
      <c r="C14" s="170" t="s">
        <v>95</v>
      </c>
      <c r="D14" s="171" t="s">
        <v>92</v>
      </c>
      <c r="E14" s="172">
        <v>67</v>
      </c>
      <c r="F14" s="172">
        <v>0</v>
      </c>
      <c r="G14" s="173">
        <f>E14*F14</f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</v>
      </c>
    </row>
    <row r="15" spans="1:15" ht="12.75">
      <c r="A15" s="175"/>
      <c r="B15" s="177"/>
      <c r="C15" s="221" t="s">
        <v>96</v>
      </c>
      <c r="D15" s="222"/>
      <c r="E15" s="178">
        <v>67</v>
      </c>
      <c r="F15" s="179"/>
      <c r="G15" s="180"/>
      <c r="M15" s="176" t="s">
        <v>96</v>
      </c>
      <c r="O15" s="167"/>
    </row>
    <row r="16" spans="1:104" ht="22.5">
      <c r="A16" s="168">
        <v>5</v>
      </c>
      <c r="B16" s="169" t="s">
        <v>97</v>
      </c>
      <c r="C16" s="170" t="s">
        <v>98</v>
      </c>
      <c r="D16" s="171" t="s">
        <v>92</v>
      </c>
      <c r="E16" s="172">
        <v>195</v>
      </c>
      <c r="F16" s="172">
        <v>0</v>
      </c>
      <c r="G16" s="173">
        <f>E16*F16</f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4">
        <v>1</v>
      </c>
      <c r="CB16" s="174">
        <v>1</v>
      </c>
      <c r="CZ16" s="145">
        <v>0</v>
      </c>
    </row>
    <row r="17" spans="1:15" ht="12.75">
      <c r="A17" s="175"/>
      <c r="B17" s="177"/>
      <c r="C17" s="221" t="s">
        <v>99</v>
      </c>
      <c r="D17" s="222"/>
      <c r="E17" s="178">
        <v>55</v>
      </c>
      <c r="F17" s="179"/>
      <c r="G17" s="180"/>
      <c r="M17" s="176" t="s">
        <v>99</v>
      </c>
      <c r="O17" s="167"/>
    </row>
    <row r="18" spans="1:15" ht="12.75">
      <c r="A18" s="175"/>
      <c r="B18" s="177"/>
      <c r="C18" s="221" t="s">
        <v>100</v>
      </c>
      <c r="D18" s="222"/>
      <c r="E18" s="178">
        <v>86</v>
      </c>
      <c r="F18" s="179"/>
      <c r="G18" s="180"/>
      <c r="M18" s="176" t="s">
        <v>100</v>
      </c>
      <c r="O18" s="167"/>
    </row>
    <row r="19" spans="1:15" ht="12.75">
      <c r="A19" s="175"/>
      <c r="B19" s="177"/>
      <c r="C19" s="221" t="s">
        <v>101</v>
      </c>
      <c r="D19" s="222"/>
      <c r="E19" s="178">
        <v>4</v>
      </c>
      <c r="F19" s="179"/>
      <c r="G19" s="180"/>
      <c r="M19" s="176" t="s">
        <v>101</v>
      </c>
      <c r="O19" s="167"/>
    </row>
    <row r="20" spans="1:15" ht="12.75">
      <c r="A20" s="175"/>
      <c r="B20" s="177"/>
      <c r="C20" s="221" t="s">
        <v>102</v>
      </c>
      <c r="D20" s="222"/>
      <c r="E20" s="178">
        <v>13</v>
      </c>
      <c r="F20" s="179"/>
      <c r="G20" s="180"/>
      <c r="M20" s="176" t="s">
        <v>102</v>
      </c>
      <c r="O20" s="167"/>
    </row>
    <row r="21" spans="1:15" ht="12.75">
      <c r="A21" s="175"/>
      <c r="B21" s="177"/>
      <c r="C21" s="221" t="s">
        <v>103</v>
      </c>
      <c r="D21" s="222"/>
      <c r="E21" s="178">
        <v>37</v>
      </c>
      <c r="F21" s="179"/>
      <c r="G21" s="180"/>
      <c r="M21" s="176" t="s">
        <v>103</v>
      </c>
      <c r="O21" s="167"/>
    </row>
    <row r="22" spans="1:104" ht="12.75">
      <c r="A22" s="168">
        <v>6</v>
      </c>
      <c r="B22" s="169" t="s">
        <v>104</v>
      </c>
      <c r="C22" s="170" t="s">
        <v>105</v>
      </c>
      <c r="D22" s="171" t="s">
        <v>92</v>
      </c>
      <c r="E22" s="172">
        <v>8</v>
      </c>
      <c r="F22" s="172">
        <v>0</v>
      </c>
      <c r="G22" s="173">
        <f>E22*F22</f>
        <v>0</v>
      </c>
      <c r="O22" s="167">
        <v>2</v>
      </c>
      <c r="AA22" s="145">
        <v>1</v>
      </c>
      <c r="AB22" s="145">
        <v>0</v>
      </c>
      <c r="AC22" s="145">
        <v>0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</v>
      </c>
      <c r="CB22" s="174">
        <v>0</v>
      </c>
      <c r="CZ22" s="145">
        <v>0</v>
      </c>
    </row>
    <row r="23" spans="1:15" ht="12.75">
      <c r="A23" s="175"/>
      <c r="B23" s="177"/>
      <c r="C23" s="221" t="s">
        <v>106</v>
      </c>
      <c r="D23" s="222"/>
      <c r="E23" s="178">
        <v>8</v>
      </c>
      <c r="F23" s="179"/>
      <c r="G23" s="180"/>
      <c r="M23" s="176" t="s">
        <v>106</v>
      </c>
      <c r="O23" s="167"/>
    </row>
    <row r="24" spans="1:104" ht="22.5">
      <c r="A24" s="168">
        <v>7</v>
      </c>
      <c r="B24" s="169" t="s">
        <v>107</v>
      </c>
      <c r="C24" s="170" t="s">
        <v>108</v>
      </c>
      <c r="D24" s="171" t="s">
        <v>92</v>
      </c>
      <c r="E24" s="172">
        <v>673</v>
      </c>
      <c r="F24" s="172">
        <v>0</v>
      </c>
      <c r="G24" s="173">
        <f>E24*F24</f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4">
        <v>1</v>
      </c>
      <c r="CB24" s="174">
        <v>1</v>
      </c>
      <c r="CZ24" s="145">
        <v>0</v>
      </c>
    </row>
    <row r="25" spans="1:104" ht="22.5">
      <c r="A25" s="168">
        <v>8</v>
      </c>
      <c r="B25" s="169" t="s">
        <v>109</v>
      </c>
      <c r="C25" s="170" t="s">
        <v>110</v>
      </c>
      <c r="D25" s="171" t="s">
        <v>92</v>
      </c>
      <c r="E25" s="172">
        <v>233.3</v>
      </c>
      <c r="F25" s="172">
        <v>0</v>
      </c>
      <c r="G25" s="173">
        <f>E25*F25</f>
        <v>0</v>
      </c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4">
        <v>1</v>
      </c>
      <c r="CB25" s="174">
        <v>1</v>
      </c>
      <c r="CZ25" s="145">
        <v>0</v>
      </c>
    </row>
    <row r="26" spans="1:104" ht="22.5">
      <c r="A26" s="168">
        <v>9</v>
      </c>
      <c r="B26" s="169" t="s">
        <v>111</v>
      </c>
      <c r="C26" s="170" t="s">
        <v>112</v>
      </c>
      <c r="D26" s="171" t="s">
        <v>92</v>
      </c>
      <c r="E26" s="172">
        <v>736</v>
      </c>
      <c r="F26" s="172">
        <v>0</v>
      </c>
      <c r="G26" s="173">
        <f>E26*F26</f>
        <v>0</v>
      </c>
      <c r="O26" s="167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1</v>
      </c>
      <c r="CB26" s="174">
        <v>1</v>
      </c>
      <c r="CZ26" s="145">
        <v>0</v>
      </c>
    </row>
    <row r="27" spans="1:15" ht="12.75">
      <c r="A27" s="175"/>
      <c r="B27" s="177"/>
      <c r="C27" s="221" t="s">
        <v>113</v>
      </c>
      <c r="D27" s="222"/>
      <c r="E27" s="178">
        <v>63</v>
      </c>
      <c r="F27" s="179"/>
      <c r="G27" s="180"/>
      <c r="M27" s="176" t="s">
        <v>113</v>
      </c>
      <c r="O27" s="167"/>
    </row>
    <row r="28" spans="1:15" ht="12.75">
      <c r="A28" s="175"/>
      <c r="B28" s="177"/>
      <c r="C28" s="221" t="s">
        <v>114</v>
      </c>
      <c r="D28" s="222"/>
      <c r="E28" s="178">
        <v>673</v>
      </c>
      <c r="F28" s="179"/>
      <c r="G28" s="180"/>
      <c r="M28" s="176" t="s">
        <v>114</v>
      </c>
      <c r="O28" s="167"/>
    </row>
    <row r="29" spans="1:104" ht="22.5">
      <c r="A29" s="168">
        <v>10</v>
      </c>
      <c r="B29" s="169" t="s">
        <v>115</v>
      </c>
      <c r="C29" s="170" t="s">
        <v>116</v>
      </c>
      <c r="D29" s="171" t="s">
        <v>117</v>
      </c>
      <c r="E29" s="172">
        <v>395</v>
      </c>
      <c r="F29" s="172">
        <v>0</v>
      </c>
      <c r="G29" s="173">
        <f>E29*F29</f>
        <v>0</v>
      </c>
      <c r="O29" s="167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4">
        <v>1</v>
      </c>
      <c r="CB29" s="174">
        <v>1</v>
      </c>
      <c r="CZ29" s="145">
        <v>0</v>
      </c>
    </row>
    <row r="30" spans="1:104" ht="12.75">
      <c r="A30" s="168">
        <v>11</v>
      </c>
      <c r="B30" s="169" t="s">
        <v>118</v>
      </c>
      <c r="C30" s="170" t="s">
        <v>119</v>
      </c>
      <c r="D30" s="171" t="s">
        <v>120</v>
      </c>
      <c r="E30" s="172">
        <v>7.485</v>
      </c>
      <c r="F30" s="172">
        <v>0</v>
      </c>
      <c r="G30" s="173">
        <f>E30*F30</f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</v>
      </c>
      <c r="CB30" s="174">
        <v>1</v>
      </c>
      <c r="CZ30" s="145">
        <v>0</v>
      </c>
    </row>
    <row r="31" spans="1:15" ht="22.5">
      <c r="A31" s="175"/>
      <c r="B31" s="177"/>
      <c r="C31" s="221" t="s">
        <v>121</v>
      </c>
      <c r="D31" s="222"/>
      <c r="E31" s="178">
        <v>7.485</v>
      </c>
      <c r="F31" s="179"/>
      <c r="G31" s="180"/>
      <c r="M31" s="176" t="s">
        <v>121</v>
      </c>
      <c r="O31" s="167"/>
    </row>
    <row r="32" spans="1:104" ht="22.5">
      <c r="A32" s="168">
        <v>12</v>
      </c>
      <c r="B32" s="169" t="s">
        <v>122</v>
      </c>
      <c r="C32" s="170" t="s">
        <v>123</v>
      </c>
      <c r="D32" s="171" t="s">
        <v>120</v>
      </c>
      <c r="E32" s="172">
        <v>1.6</v>
      </c>
      <c r="F32" s="172">
        <v>0</v>
      </c>
      <c r="G32" s="173">
        <f>E32*F32</f>
        <v>0</v>
      </c>
      <c r="O32" s="167">
        <v>2</v>
      </c>
      <c r="AA32" s="145">
        <v>1</v>
      </c>
      <c r="AB32" s="145">
        <v>1</v>
      </c>
      <c r="AC32" s="145">
        <v>1</v>
      </c>
      <c r="AZ32" s="145">
        <v>1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4">
        <v>1</v>
      </c>
      <c r="CB32" s="174">
        <v>1</v>
      </c>
      <c r="CZ32" s="145">
        <v>0</v>
      </c>
    </row>
    <row r="33" spans="1:15" ht="12.75">
      <c r="A33" s="175"/>
      <c r="B33" s="177"/>
      <c r="C33" s="221" t="s">
        <v>124</v>
      </c>
      <c r="D33" s="222"/>
      <c r="E33" s="178">
        <v>1.6</v>
      </c>
      <c r="F33" s="179"/>
      <c r="G33" s="180"/>
      <c r="M33" s="176" t="s">
        <v>124</v>
      </c>
      <c r="O33" s="167"/>
    </row>
    <row r="34" spans="1:104" ht="22.5">
      <c r="A34" s="168">
        <v>13</v>
      </c>
      <c r="B34" s="169" t="s">
        <v>125</v>
      </c>
      <c r="C34" s="170" t="s">
        <v>126</v>
      </c>
      <c r="D34" s="171" t="s">
        <v>120</v>
      </c>
      <c r="E34" s="172">
        <v>0.252</v>
      </c>
      <c r="F34" s="172">
        <v>0</v>
      </c>
      <c r="G34" s="173">
        <f>E34*F34</f>
        <v>0</v>
      </c>
      <c r="O34" s="167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1</v>
      </c>
      <c r="CB34" s="174">
        <v>1</v>
      </c>
      <c r="CZ34" s="145">
        <v>0</v>
      </c>
    </row>
    <row r="35" spans="1:15" ht="12.75">
      <c r="A35" s="175"/>
      <c r="B35" s="177"/>
      <c r="C35" s="221" t="s">
        <v>127</v>
      </c>
      <c r="D35" s="222"/>
      <c r="E35" s="178">
        <v>0.252</v>
      </c>
      <c r="F35" s="179"/>
      <c r="G35" s="180"/>
      <c r="M35" s="176" t="s">
        <v>127</v>
      </c>
      <c r="O35" s="167"/>
    </row>
    <row r="36" spans="1:104" ht="12.75">
      <c r="A36" s="168">
        <v>14</v>
      </c>
      <c r="B36" s="169" t="s">
        <v>128</v>
      </c>
      <c r="C36" s="170" t="s">
        <v>129</v>
      </c>
      <c r="D36" s="171" t="s">
        <v>120</v>
      </c>
      <c r="E36" s="172">
        <v>133.862</v>
      </c>
      <c r="F36" s="172">
        <v>0</v>
      </c>
      <c r="G36" s="173">
        <f>E36*F36</f>
        <v>0</v>
      </c>
      <c r="O36" s="167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1</v>
      </c>
      <c r="CZ36" s="145">
        <v>0</v>
      </c>
    </row>
    <row r="37" spans="1:15" ht="12.75">
      <c r="A37" s="175"/>
      <c r="B37" s="177"/>
      <c r="C37" s="221" t="s">
        <v>130</v>
      </c>
      <c r="D37" s="222"/>
      <c r="E37" s="178">
        <v>121.325</v>
      </c>
      <c r="F37" s="179"/>
      <c r="G37" s="180"/>
      <c r="M37" s="176" t="s">
        <v>130</v>
      </c>
      <c r="O37" s="167"/>
    </row>
    <row r="38" spans="1:15" ht="12.75">
      <c r="A38" s="175"/>
      <c r="B38" s="177"/>
      <c r="C38" s="221" t="s">
        <v>131</v>
      </c>
      <c r="D38" s="222"/>
      <c r="E38" s="178">
        <v>9.085</v>
      </c>
      <c r="F38" s="179"/>
      <c r="G38" s="180"/>
      <c r="M38" s="176" t="s">
        <v>131</v>
      </c>
      <c r="O38" s="167"/>
    </row>
    <row r="39" spans="1:15" ht="12.75">
      <c r="A39" s="175"/>
      <c r="B39" s="177"/>
      <c r="C39" s="221" t="s">
        <v>132</v>
      </c>
      <c r="D39" s="222"/>
      <c r="E39" s="178">
        <v>3.2</v>
      </c>
      <c r="F39" s="179"/>
      <c r="G39" s="180"/>
      <c r="M39" s="176" t="s">
        <v>132</v>
      </c>
      <c r="O39" s="167"/>
    </row>
    <row r="40" spans="1:15" ht="12.75">
      <c r="A40" s="175"/>
      <c r="B40" s="177"/>
      <c r="C40" s="221" t="s">
        <v>133</v>
      </c>
      <c r="D40" s="222"/>
      <c r="E40" s="178">
        <v>0.252</v>
      </c>
      <c r="F40" s="179"/>
      <c r="G40" s="180"/>
      <c r="M40" s="176" t="s">
        <v>133</v>
      </c>
      <c r="O40" s="167"/>
    </row>
    <row r="41" spans="1:104" ht="22.5">
      <c r="A41" s="168">
        <v>15</v>
      </c>
      <c r="B41" s="169" t="s">
        <v>134</v>
      </c>
      <c r="C41" s="170" t="s">
        <v>135</v>
      </c>
      <c r="D41" s="171" t="s">
        <v>120</v>
      </c>
      <c r="E41" s="172">
        <v>128.862</v>
      </c>
      <c r="F41" s="172">
        <v>0</v>
      </c>
      <c r="G41" s="173">
        <f>E41*F41</f>
        <v>0</v>
      </c>
      <c r="O41" s="167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</v>
      </c>
      <c r="CB41" s="174">
        <v>1</v>
      </c>
      <c r="CZ41" s="145">
        <v>0</v>
      </c>
    </row>
    <row r="42" spans="1:15" ht="12.75">
      <c r="A42" s="175"/>
      <c r="B42" s="177"/>
      <c r="C42" s="221" t="s">
        <v>136</v>
      </c>
      <c r="D42" s="222"/>
      <c r="E42" s="178">
        <v>128.862</v>
      </c>
      <c r="F42" s="179"/>
      <c r="G42" s="180"/>
      <c r="M42" s="176" t="s">
        <v>136</v>
      </c>
      <c r="O42" s="167"/>
    </row>
    <row r="43" spans="1:104" ht="12.75">
      <c r="A43" s="168">
        <v>16</v>
      </c>
      <c r="B43" s="169" t="s">
        <v>137</v>
      </c>
      <c r="C43" s="170" t="s">
        <v>138</v>
      </c>
      <c r="D43" s="171" t="s">
        <v>120</v>
      </c>
      <c r="E43" s="172">
        <v>128.862</v>
      </c>
      <c r="F43" s="172">
        <v>0</v>
      </c>
      <c r="G43" s="173">
        <f>E43*F43</f>
        <v>0</v>
      </c>
      <c r="O43" s="167">
        <v>2</v>
      </c>
      <c r="AA43" s="145">
        <v>1</v>
      </c>
      <c r="AB43" s="145">
        <v>0</v>
      </c>
      <c r="AC43" s="145">
        <v>0</v>
      </c>
      <c r="AZ43" s="145">
        <v>1</v>
      </c>
      <c r="BA43" s="145">
        <f>IF(AZ43=1,G43,0)</f>
        <v>0</v>
      </c>
      <c r="BB43" s="145">
        <f>IF(AZ43=2,G43,0)</f>
        <v>0</v>
      </c>
      <c r="BC43" s="145">
        <f>IF(AZ43=3,G43,0)</f>
        <v>0</v>
      </c>
      <c r="BD43" s="145">
        <f>IF(AZ43=4,G43,0)</f>
        <v>0</v>
      </c>
      <c r="BE43" s="145">
        <f>IF(AZ43=5,G43,0)</f>
        <v>0</v>
      </c>
      <c r="CA43" s="174">
        <v>1</v>
      </c>
      <c r="CB43" s="174">
        <v>0</v>
      </c>
      <c r="CZ43" s="145">
        <v>0</v>
      </c>
    </row>
    <row r="44" spans="1:104" ht="22.5">
      <c r="A44" s="168">
        <v>17</v>
      </c>
      <c r="B44" s="169" t="s">
        <v>139</v>
      </c>
      <c r="C44" s="170" t="s">
        <v>140</v>
      </c>
      <c r="D44" s="171" t="s">
        <v>120</v>
      </c>
      <c r="E44" s="172">
        <v>5</v>
      </c>
      <c r="F44" s="172">
        <v>0</v>
      </c>
      <c r="G44" s="173">
        <f>E44*F44</f>
        <v>0</v>
      </c>
      <c r="O44" s="167">
        <v>2</v>
      </c>
      <c r="AA44" s="145">
        <v>1</v>
      </c>
      <c r="AB44" s="145">
        <v>1</v>
      </c>
      <c r="AC44" s="145">
        <v>1</v>
      </c>
      <c r="AZ44" s="145">
        <v>1</v>
      </c>
      <c r="BA44" s="145">
        <f>IF(AZ44=1,G44,0)</f>
        <v>0</v>
      </c>
      <c r="BB44" s="145">
        <f>IF(AZ44=2,G44,0)</f>
        <v>0</v>
      </c>
      <c r="BC44" s="145">
        <f>IF(AZ44=3,G44,0)</f>
        <v>0</v>
      </c>
      <c r="BD44" s="145">
        <f>IF(AZ44=4,G44,0)</f>
        <v>0</v>
      </c>
      <c r="BE44" s="145">
        <f>IF(AZ44=5,G44,0)</f>
        <v>0</v>
      </c>
      <c r="CA44" s="174">
        <v>1</v>
      </c>
      <c r="CB44" s="174">
        <v>1</v>
      </c>
      <c r="CZ44" s="145">
        <v>0</v>
      </c>
    </row>
    <row r="45" spans="1:57" ht="12.75">
      <c r="A45" s="181"/>
      <c r="B45" s="182" t="s">
        <v>74</v>
      </c>
      <c r="C45" s="183" t="str">
        <f>CONCATENATE(B11," ",C11)</f>
        <v>1 Zemní práce a asanace</v>
      </c>
      <c r="D45" s="184"/>
      <c r="E45" s="185"/>
      <c r="F45" s="186"/>
      <c r="G45" s="187">
        <f>SUM(G11:G44)</f>
        <v>0</v>
      </c>
      <c r="O45" s="167">
        <v>4</v>
      </c>
      <c r="BA45" s="188">
        <f>SUM(BA11:BA44)</f>
        <v>0</v>
      </c>
      <c r="BB45" s="188">
        <f>SUM(BB11:BB44)</f>
        <v>0</v>
      </c>
      <c r="BC45" s="188">
        <f>SUM(BC11:BC44)</f>
        <v>0</v>
      </c>
      <c r="BD45" s="188">
        <f>SUM(BD11:BD44)</f>
        <v>0</v>
      </c>
      <c r="BE45" s="188">
        <f>SUM(BE11:BE44)</f>
        <v>0</v>
      </c>
    </row>
    <row r="46" spans="1:15" ht="12.75">
      <c r="A46" s="160" t="s">
        <v>72</v>
      </c>
      <c r="B46" s="161" t="s">
        <v>141</v>
      </c>
      <c r="C46" s="162" t="s">
        <v>142</v>
      </c>
      <c r="D46" s="163"/>
      <c r="E46" s="164"/>
      <c r="F46" s="164"/>
      <c r="G46" s="165"/>
      <c r="H46" s="166"/>
      <c r="I46" s="166"/>
      <c r="O46" s="167">
        <v>1</v>
      </c>
    </row>
    <row r="47" spans="1:104" ht="22.5">
      <c r="A47" s="168">
        <v>18</v>
      </c>
      <c r="B47" s="169" t="s">
        <v>143</v>
      </c>
      <c r="C47" s="170" t="s">
        <v>144</v>
      </c>
      <c r="D47" s="171" t="s">
        <v>92</v>
      </c>
      <c r="E47" s="172">
        <v>92</v>
      </c>
      <c r="F47" s="172">
        <v>0</v>
      </c>
      <c r="G47" s="173">
        <f>E47*F47</f>
        <v>0</v>
      </c>
      <c r="O47" s="167">
        <v>2</v>
      </c>
      <c r="AA47" s="145">
        <v>1</v>
      </c>
      <c r="AB47" s="145">
        <v>1</v>
      </c>
      <c r="AC47" s="145">
        <v>1</v>
      </c>
      <c r="AZ47" s="145">
        <v>1</v>
      </c>
      <c r="BA47" s="145">
        <f>IF(AZ47=1,G47,0)</f>
        <v>0</v>
      </c>
      <c r="BB47" s="145">
        <f>IF(AZ47=2,G47,0)</f>
        <v>0</v>
      </c>
      <c r="BC47" s="145">
        <f>IF(AZ47=3,G47,0)</f>
        <v>0</v>
      </c>
      <c r="BD47" s="145">
        <f>IF(AZ47=4,G47,0)</f>
        <v>0</v>
      </c>
      <c r="BE47" s="145">
        <f>IF(AZ47=5,G47,0)</f>
        <v>0</v>
      </c>
      <c r="CA47" s="174">
        <v>1</v>
      </c>
      <c r="CB47" s="174">
        <v>1</v>
      </c>
      <c r="CZ47" s="145">
        <v>0</v>
      </c>
    </row>
    <row r="48" spans="1:104" ht="12.75">
      <c r="A48" s="168">
        <v>19</v>
      </c>
      <c r="B48" s="169" t="s">
        <v>145</v>
      </c>
      <c r="C48" s="170" t="s">
        <v>146</v>
      </c>
      <c r="D48" s="171" t="s">
        <v>92</v>
      </c>
      <c r="E48" s="172">
        <v>32</v>
      </c>
      <c r="F48" s="172">
        <v>0</v>
      </c>
      <c r="G48" s="173">
        <f>E48*F48</f>
        <v>0</v>
      </c>
      <c r="O48" s="167">
        <v>2</v>
      </c>
      <c r="AA48" s="145">
        <v>1</v>
      </c>
      <c r="AB48" s="145">
        <v>1</v>
      </c>
      <c r="AC48" s="145">
        <v>1</v>
      </c>
      <c r="AZ48" s="145">
        <v>1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4">
        <v>1</v>
      </c>
      <c r="CB48" s="174">
        <v>1</v>
      </c>
      <c r="CZ48" s="145">
        <v>0</v>
      </c>
    </row>
    <row r="49" spans="1:15" ht="12.75">
      <c r="A49" s="175"/>
      <c r="B49" s="177"/>
      <c r="C49" s="221" t="s">
        <v>147</v>
      </c>
      <c r="D49" s="222"/>
      <c r="E49" s="178">
        <v>14</v>
      </c>
      <c r="F49" s="179"/>
      <c r="G49" s="180"/>
      <c r="M49" s="176" t="s">
        <v>147</v>
      </c>
      <c r="O49" s="167"/>
    </row>
    <row r="50" spans="1:15" ht="12.75">
      <c r="A50" s="175"/>
      <c r="B50" s="177"/>
      <c r="C50" s="221" t="s">
        <v>148</v>
      </c>
      <c r="D50" s="222"/>
      <c r="E50" s="178">
        <v>18</v>
      </c>
      <c r="F50" s="179"/>
      <c r="G50" s="180"/>
      <c r="M50" s="176" t="s">
        <v>148</v>
      </c>
      <c r="O50" s="167"/>
    </row>
    <row r="51" spans="1:15" ht="12.75">
      <c r="A51" s="175"/>
      <c r="B51" s="177"/>
      <c r="C51" s="221" t="s">
        <v>149</v>
      </c>
      <c r="D51" s="222"/>
      <c r="E51" s="178">
        <v>0</v>
      </c>
      <c r="F51" s="179"/>
      <c r="G51" s="180"/>
      <c r="M51" s="176" t="s">
        <v>149</v>
      </c>
      <c r="O51" s="167"/>
    </row>
    <row r="52" spans="1:15" ht="12.75">
      <c r="A52" s="175"/>
      <c r="B52" s="177"/>
      <c r="C52" s="221" t="s">
        <v>150</v>
      </c>
      <c r="D52" s="222"/>
      <c r="E52" s="178">
        <v>0</v>
      </c>
      <c r="F52" s="179"/>
      <c r="G52" s="180"/>
      <c r="M52" s="176" t="s">
        <v>150</v>
      </c>
      <c r="O52" s="167"/>
    </row>
    <row r="53" spans="1:104" ht="22.5">
      <c r="A53" s="168">
        <v>20</v>
      </c>
      <c r="B53" s="169" t="s">
        <v>151</v>
      </c>
      <c r="C53" s="170" t="s">
        <v>152</v>
      </c>
      <c r="D53" s="171" t="s">
        <v>120</v>
      </c>
      <c r="E53" s="172">
        <v>12.61</v>
      </c>
      <c r="F53" s="172">
        <v>0</v>
      </c>
      <c r="G53" s="173">
        <f>E53*F53</f>
        <v>0</v>
      </c>
      <c r="O53" s="167">
        <v>2</v>
      </c>
      <c r="AA53" s="145">
        <v>1</v>
      </c>
      <c r="AB53" s="145">
        <v>0</v>
      </c>
      <c r="AC53" s="145">
        <v>0</v>
      </c>
      <c r="AZ53" s="145">
        <v>1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4">
        <v>1</v>
      </c>
      <c r="CB53" s="174">
        <v>0</v>
      </c>
      <c r="CZ53" s="145">
        <v>0</v>
      </c>
    </row>
    <row r="54" spans="1:15" ht="12.75">
      <c r="A54" s="175"/>
      <c r="B54" s="177"/>
      <c r="C54" s="221" t="s">
        <v>153</v>
      </c>
      <c r="D54" s="222"/>
      <c r="E54" s="178">
        <v>12.61</v>
      </c>
      <c r="F54" s="179"/>
      <c r="G54" s="180"/>
      <c r="M54" s="176" t="s">
        <v>153</v>
      </c>
      <c r="O54" s="167"/>
    </row>
    <row r="55" spans="1:104" ht="12.75">
      <c r="A55" s="168">
        <v>21</v>
      </c>
      <c r="B55" s="169" t="s">
        <v>154</v>
      </c>
      <c r="C55" s="170" t="s">
        <v>155</v>
      </c>
      <c r="D55" s="171" t="s">
        <v>156</v>
      </c>
      <c r="E55" s="172">
        <v>3</v>
      </c>
      <c r="F55" s="172">
        <v>0</v>
      </c>
      <c r="G55" s="173">
        <f>E55*F55</f>
        <v>0</v>
      </c>
      <c r="O55" s="167">
        <v>2</v>
      </c>
      <c r="AA55" s="145">
        <v>1</v>
      </c>
      <c r="AB55" s="145">
        <v>1</v>
      </c>
      <c r="AC55" s="145">
        <v>1</v>
      </c>
      <c r="AZ55" s="145">
        <v>1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4">
        <v>1</v>
      </c>
      <c r="CB55" s="174">
        <v>1</v>
      </c>
      <c r="CZ55" s="145">
        <v>5E-05</v>
      </c>
    </row>
    <row r="56" spans="1:104" ht="22.5">
      <c r="A56" s="168">
        <v>22</v>
      </c>
      <c r="B56" s="169" t="s">
        <v>157</v>
      </c>
      <c r="C56" s="170" t="s">
        <v>158</v>
      </c>
      <c r="D56" s="171" t="s">
        <v>120</v>
      </c>
      <c r="E56" s="172">
        <v>0.85</v>
      </c>
      <c r="F56" s="172">
        <v>0</v>
      </c>
      <c r="G56" s="173">
        <f>E56*F56</f>
        <v>0</v>
      </c>
      <c r="O56" s="167">
        <v>2</v>
      </c>
      <c r="AA56" s="145">
        <v>1</v>
      </c>
      <c r="AB56" s="145">
        <v>0</v>
      </c>
      <c r="AC56" s="145">
        <v>0</v>
      </c>
      <c r="AZ56" s="145">
        <v>1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</v>
      </c>
      <c r="CB56" s="174">
        <v>0</v>
      </c>
      <c r="CZ56" s="145">
        <v>0</v>
      </c>
    </row>
    <row r="57" spans="1:15" ht="12.75">
      <c r="A57" s="175"/>
      <c r="B57" s="177"/>
      <c r="C57" s="221" t="s">
        <v>159</v>
      </c>
      <c r="D57" s="222"/>
      <c r="E57" s="178">
        <v>0.2</v>
      </c>
      <c r="F57" s="179"/>
      <c r="G57" s="180"/>
      <c r="M57" s="176" t="s">
        <v>159</v>
      </c>
      <c r="O57" s="167"/>
    </row>
    <row r="58" spans="1:15" ht="12.75">
      <c r="A58" s="175"/>
      <c r="B58" s="177"/>
      <c r="C58" s="221" t="s">
        <v>160</v>
      </c>
      <c r="D58" s="222"/>
      <c r="E58" s="178">
        <v>0.65</v>
      </c>
      <c r="F58" s="179"/>
      <c r="G58" s="180"/>
      <c r="M58" s="176" t="s">
        <v>160</v>
      </c>
      <c r="O58" s="167"/>
    </row>
    <row r="59" spans="1:104" ht="12.75">
      <c r="A59" s="168">
        <v>23</v>
      </c>
      <c r="B59" s="169" t="s">
        <v>161</v>
      </c>
      <c r="C59" s="170" t="s">
        <v>162</v>
      </c>
      <c r="D59" s="171" t="s">
        <v>156</v>
      </c>
      <c r="E59" s="172">
        <v>3</v>
      </c>
      <c r="F59" s="172">
        <v>0</v>
      </c>
      <c r="G59" s="173">
        <f>E59*F59</f>
        <v>0</v>
      </c>
      <c r="O59" s="167">
        <v>2</v>
      </c>
      <c r="AA59" s="145">
        <v>1</v>
      </c>
      <c r="AB59" s="145">
        <v>0</v>
      </c>
      <c r="AC59" s="145">
        <v>0</v>
      </c>
      <c r="AZ59" s="145">
        <v>1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74">
        <v>1</v>
      </c>
      <c r="CB59" s="174">
        <v>0</v>
      </c>
      <c r="CZ59" s="145">
        <v>0</v>
      </c>
    </row>
    <row r="60" spans="1:104" ht="12.75">
      <c r="A60" s="168">
        <v>24</v>
      </c>
      <c r="B60" s="169" t="s">
        <v>163</v>
      </c>
      <c r="C60" s="170" t="s">
        <v>164</v>
      </c>
      <c r="D60" s="171" t="s">
        <v>120</v>
      </c>
      <c r="E60" s="172">
        <v>27.4</v>
      </c>
      <c r="F60" s="172">
        <v>0</v>
      </c>
      <c r="G60" s="173">
        <f>E60*F60</f>
        <v>0</v>
      </c>
      <c r="O60" s="167">
        <v>2</v>
      </c>
      <c r="AA60" s="145">
        <v>1</v>
      </c>
      <c r="AB60" s="145">
        <v>0</v>
      </c>
      <c r="AC60" s="145">
        <v>0</v>
      </c>
      <c r="AZ60" s="145">
        <v>1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74">
        <v>1</v>
      </c>
      <c r="CB60" s="174">
        <v>0</v>
      </c>
      <c r="CZ60" s="145">
        <v>0</v>
      </c>
    </row>
    <row r="61" spans="1:15" ht="12.75">
      <c r="A61" s="175"/>
      <c r="B61" s="177"/>
      <c r="C61" s="221" t="s">
        <v>165</v>
      </c>
      <c r="D61" s="222"/>
      <c r="E61" s="178">
        <v>27.4</v>
      </c>
      <c r="F61" s="179"/>
      <c r="G61" s="180"/>
      <c r="M61" s="176" t="s">
        <v>165</v>
      </c>
      <c r="O61" s="167"/>
    </row>
    <row r="62" spans="1:104" ht="12.75">
      <c r="A62" s="168">
        <v>25</v>
      </c>
      <c r="B62" s="169" t="s">
        <v>166</v>
      </c>
      <c r="C62" s="170" t="s">
        <v>167</v>
      </c>
      <c r="D62" s="171" t="s">
        <v>156</v>
      </c>
      <c r="E62" s="172">
        <v>7</v>
      </c>
      <c r="F62" s="172">
        <v>0</v>
      </c>
      <c r="G62" s="173">
        <f>E62*F62</f>
        <v>0</v>
      </c>
      <c r="O62" s="167">
        <v>2</v>
      </c>
      <c r="AA62" s="145">
        <v>1</v>
      </c>
      <c r="AB62" s="145">
        <v>1</v>
      </c>
      <c r="AC62" s="145">
        <v>1</v>
      </c>
      <c r="AZ62" s="145">
        <v>1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1</v>
      </c>
      <c r="CB62" s="174">
        <v>1</v>
      </c>
      <c r="CZ62" s="145">
        <v>0</v>
      </c>
    </row>
    <row r="63" spans="1:104" ht="12.75">
      <c r="A63" s="168">
        <v>26</v>
      </c>
      <c r="B63" s="169" t="s">
        <v>168</v>
      </c>
      <c r="C63" s="170" t="s">
        <v>169</v>
      </c>
      <c r="D63" s="171" t="s">
        <v>156</v>
      </c>
      <c r="E63" s="172">
        <v>12</v>
      </c>
      <c r="F63" s="172">
        <v>0</v>
      </c>
      <c r="G63" s="173">
        <f>E63*F63</f>
        <v>0</v>
      </c>
      <c r="O63" s="167">
        <v>2</v>
      </c>
      <c r="AA63" s="145">
        <v>1</v>
      </c>
      <c r="AB63" s="145">
        <v>1</v>
      </c>
      <c r="AC63" s="145">
        <v>1</v>
      </c>
      <c r="AZ63" s="145">
        <v>1</v>
      </c>
      <c r="BA63" s="145">
        <f>IF(AZ63=1,G63,0)</f>
        <v>0</v>
      </c>
      <c r="BB63" s="145">
        <f>IF(AZ63=2,G63,0)</f>
        <v>0</v>
      </c>
      <c r="BC63" s="145">
        <f>IF(AZ63=3,G63,0)</f>
        <v>0</v>
      </c>
      <c r="BD63" s="145">
        <f>IF(AZ63=4,G63,0)</f>
        <v>0</v>
      </c>
      <c r="BE63" s="145">
        <f>IF(AZ63=5,G63,0)</f>
        <v>0</v>
      </c>
      <c r="CA63" s="174">
        <v>1</v>
      </c>
      <c r="CB63" s="174">
        <v>1</v>
      </c>
      <c r="CZ63" s="145">
        <v>0</v>
      </c>
    </row>
    <row r="64" spans="1:15" ht="12.75">
      <c r="A64" s="175"/>
      <c r="B64" s="177"/>
      <c r="C64" s="221" t="s">
        <v>170</v>
      </c>
      <c r="D64" s="222"/>
      <c r="E64" s="178">
        <v>12</v>
      </c>
      <c r="F64" s="179"/>
      <c r="G64" s="180"/>
      <c r="M64" s="176" t="s">
        <v>170</v>
      </c>
      <c r="O64" s="167"/>
    </row>
    <row r="65" spans="1:104" ht="22.5">
      <c r="A65" s="168">
        <v>27</v>
      </c>
      <c r="B65" s="169" t="s">
        <v>171</v>
      </c>
      <c r="C65" s="170" t="s">
        <v>172</v>
      </c>
      <c r="D65" s="171" t="s">
        <v>173</v>
      </c>
      <c r="E65" s="172">
        <v>6</v>
      </c>
      <c r="F65" s="172">
        <v>0</v>
      </c>
      <c r="G65" s="173">
        <f>E65*F65</f>
        <v>0</v>
      </c>
      <c r="O65" s="167">
        <v>2</v>
      </c>
      <c r="AA65" s="145">
        <v>10</v>
      </c>
      <c r="AB65" s="145">
        <v>0</v>
      </c>
      <c r="AC65" s="145">
        <v>8</v>
      </c>
      <c r="AZ65" s="145">
        <v>5</v>
      </c>
      <c r="BA65" s="145">
        <f>IF(AZ65=1,G65,0)</f>
        <v>0</v>
      </c>
      <c r="BB65" s="145">
        <f>IF(AZ65=2,G65,0)</f>
        <v>0</v>
      </c>
      <c r="BC65" s="145">
        <f>IF(AZ65=3,G65,0)</f>
        <v>0</v>
      </c>
      <c r="BD65" s="145">
        <f>IF(AZ65=4,G65,0)</f>
        <v>0</v>
      </c>
      <c r="BE65" s="145">
        <f>IF(AZ65=5,G65,0)</f>
        <v>0</v>
      </c>
      <c r="CA65" s="174">
        <v>10</v>
      </c>
      <c r="CB65" s="174">
        <v>0</v>
      </c>
      <c r="CZ65" s="145">
        <v>0</v>
      </c>
    </row>
    <row r="66" spans="1:57" ht="12.75">
      <c r="A66" s="181"/>
      <c r="B66" s="182" t="s">
        <v>74</v>
      </c>
      <c r="C66" s="183" t="str">
        <f>CONCATENATE(B46," ",C46)</f>
        <v>11 Přípravné práce,asanace stromů a keřů</v>
      </c>
      <c r="D66" s="184"/>
      <c r="E66" s="185"/>
      <c r="F66" s="186"/>
      <c r="G66" s="187">
        <f>SUM(G46:G65)</f>
        <v>0</v>
      </c>
      <c r="O66" s="167">
        <v>4</v>
      </c>
      <c r="BA66" s="188">
        <f>SUM(BA46:BA65)</f>
        <v>0</v>
      </c>
      <c r="BB66" s="188">
        <f>SUM(BB46:BB65)</f>
        <v>0</v>
      </c>
      <c r="BC66" s="188">
        <f>SUM(BC46:BC65)</f>
        <v>0</v>
      </c>
      <c r="BD66" s="188">
        <f>SUM(BD46:BD65)</f>
        <v>0</v>
      </c>
      <c r="BE66" s="188">
        <f>SUM(BE46:BE65)</f>
        <v>0</v>
      </c>
    </row>
    <row r="67" spans="1:15" ht="12.75">
      <c r="A67" s="160" t="s">
        <v>72</v>
      </c>
      <c r="B67" s="161" t="s">
        <v>174</v>
      </c>
      <c r="C67" s="162" t="s">
        <v>175</v>
      </c>
      <c r="D67" s="163"/>
      <c r="E67" s="164"/>
      <c r="F67" s="164"/>
      <c r="G67" s="165"/>
      <c r="H67" s="166"/>
      <c r="I67" s="166"/>
      <c r="O67" s="167">
        <v>1</v>
      </c>
    </row>
    <row r="68" spans="1:104" ht="22.5">
      <c r="A68" s="168">
        <v>28</v>
      </c>
      <c r="B68" s="169" t="s">
        <v>176</v>
      </c>
      <c r="C68" s="170" t="s">
        <v>177</v>
      </c>
      <c r="D68" s="171" t="s">
        <v>156</v>
      </c>
      <c r="E68" s="172">
        <v>1</v>
      </c>
      <c r="F68" s="172">
        <v>0</v>
      </c>
      <c r="G68" s="173">
        <f aca="true" t="shared" si="0" ref="G68:G74">E68*F68</f>
        <v>0</v>
      </c>
      <c r="O68" s="167">
        <v>2</v>
      </c>
      <c r="AA68" s="145">
        <v>1</v>
      </c>
      <c r="AB68" s="145">
        <v>1</v>
      </c>
      <c r="AC68" s="145">
        <v>1</v>
      </c>
      <c r="AZ68" s="145">
        <v>1</v>
      </c>
      <c r="BA68" s="145">
        <f aca="true" t="shared" si="1" ref="BA68:BA74">IF(AZ68=1,G68,0)</f>
        <v>0</v>
      </c>
      <c r="BB68" s="145">
        <f aca="true" t="shared" si="2" ref="BB68:BB74">IF(AZ68=2,G68,0)</f>
        <v>0</v>
      </c>
      <c r="BC68" s="145">
        <f aca="true" t="shared" si="3" ref="BC68:BC74">IF(AZ68=3,G68,0)</f>
        <v>0</v>
      </c>
      <c r="BD68" s="145">
        <f aca="true" t="shared" si="4" ref="BD68:BD74">IF(AZ68=4,G68,0)</f>
        <v>0</v>
      </c>
      <c r="BE68" s="145">
        <f aca="true" t="shared" si="5" ref="BE68:BE74">IF(AZ68=5,G68,0)</f>
        <v>0</v>
      </c>
      <c r="CA68" s="174">
        <v>1</v>
      </c>
      <c r="CB68" s="174">
        <v>1</v>
      </c>
      <c r="CZ68" s="145">
        <v>0.25</v>
      </c>
    </row>
    <row r="69" spans="1:104" ht="22.5">
      <c r="A69" s="168">
        <v>29</v>
      </c>
      <c r="B69" s="169" t="s">
        <v>178</v>
      </c>
      <c r="C69" s="170" t="s">
        <v>179</v>
      </c>
      <c r="D69" s="171" t="s">
        <v>156</v>
      </c>
      <c r="E69" s="172">
        <v>21</v>
      </c>
      <c r="F69" s="172">
        <v>0</v>
      </c>
      <c r="G69" s="173">
        <f t="shared" si="0"/>
        <v>0</v>
      </c>
      <c r="O69" s="167">
        <v>2</v>
      </c>
      <c r="AA69" s="145">
        <v>1</v>
      </c>
      <c r="AB69" s="145">
        <v>0</v>
      </c>
      <c r="AC69" s="145">
        <v>0</v>
      </c>
      <c r="AZ69" s="145">
        <v>1</v>
      </c>
      <c r="BA69" s="145">
        <f t="shared" si="1"/>
        <v>0</v>
      </c>
      <c r="BB69" s="145">
        <f t="shared" si="2"/>
        <v>0</v>
      </c>
      <c r="BC69" s="145">
        <f t="shared" si="3"/>
        <v>0</v>
      </c>
      <c r="BD69" s="145">
        <f t="shared" si="4"/>
        <v>0</v>
      </c>
      <c r="BE69" s="145">
        <f t="shared" si="5"/>
        <v>0</v>
      </c>
      <c r="CA69" s="174">
        <v>1</v>
      </c>
      <c r="CB69" s="174">
        <v>0</v>
      </c>
      <c r="CZ69" s="145">
        <v>0</v>
      </c>
    </row>
    <row r="70" spans="1:104" ht="22.5">
      <c r="A70" s="168">
        <v>30</v>
      </c>
      <c r="B70" s="169" t="s">
        <v>180</v>
      </c>
      <c r="C70" s="170" t="s">
        <v>181</v>
      </c>
      <c r="D70" s="171" t="s">
        <v>156</v>
      </c>
      <c r="E70" s="172">
        <v>21</v>
      </c>
      <c r="F70" s="172">
        <v>0</v>
      </c>
      <c r="G70" s="173">
        <f t="shared" si="0"/>
        <v>0</v>
      </c>
      <c r="O70" s="167">
        <v>2</v>
      </c>
      <c r="AA70" s="145">
        <v>1</v>
      </c>
      <c r="AB70" s="145">
        <v>1</v>
      </c>
      <c r="AC70" s="145">
        <v>1</v>
      </c>
      <c r="AZ70" s="145">
        <v>1</v>
      </c>
      <c r="BA70" s="145">
        <f t="shared" si="1"/>
        <v>0</v>
      </c>
      <c r="BB70" s="145">
        <f t="shared" si="2"/>
        <v>0</v>
      </c>
      <c r="BC70" s="145">
        <f t="shared" si="3"/>
        <v>0</v>
      </c>
      <c r="BD70" s="145">
        <f t="shared" si="4"/>
        <v>0</v>
      </c>
      <c r="BE70" s="145">
        <f t="shared" si="5"/>
        <v>0</v>
      </c>
      <c r="CA70" s="174">
        <v>1</v>
      </c>
      <c r="CB70" s="174">
        <v>1</v>
      </c>
      <c r="CZ70" s="145">
        <v>0.12</v>
      </c>
    </row>
    <row r="71" spans="1:104" ht="12.75">
      <c r="A71" s="168">
        <v>31</v>
      </c>
      <c r="B71" s="169" t="s">
        <v>182</v>
      </c>
      <c r="C71" s="170" t="s">
        <v>183</v>
      </c>
      <c r="D71" s="171" t="s">
        <v>156</v>
      </c>
      <c r="E71" s="172">
        <v>21</v>
      </c>
      <c r="F71" s="172">
        <v>0</v>
      </c>
      <c r="G71" s="173">
        <f t="shared" si="0"/>
        <v>0</v>
      </c>
      <c r="O71" s="167">
        <v>2</v>
      </c>
      <c r="AA71" s="145">
        <v>1</v>
      </c>
      <c r="AB71" s="145">
        <v>0</v>
      </c>
      <c r="AC71" s="145">
        <v>0</v>
      </c>
      <c r="AZ71" s="145">
        <v>1</v>
      </c>
      <c r="BA71" s="145">
        <f t="shared" si="1"/>
        <v>0</v>
      </c>
      <c r="BB71" s="145">
        <f t="shared" si="2"/>
        <v>0</v>
      </c>
      <c r="BC71" s="145">
        <f t="shared" si="3"/>
        <v>0</v>
      </c>
      <c r="BD71" s="145">
        <f t="shared" si="4"/>
        <v>0</v>
      </c>
      <c r="BE71" s="145">
        <f t="shared" si="5"/>
        <v>0</v>
      </c>
      <c r="CA71" s="174">
        <v>1</v>
      </c>
      <c r="CB71" s="174">
        <v>0</v>
      </c>
      <c r="CZ71" s="145">
        <v>0.00056</v>
      </c>
    </row>
    <row r="72" spans="1:104" ht="22.5">
      <c r="A72" s="168">
        <v>32</v>
      </c>
      <c r="B72" s="169" t="s">
        <v>184</v>
      </c>
      <c r="C72" s="170" t="s">
        <v>185</v>
      </c>
      <c r="D72" s="171" t="s">
        <v>156</v>
      </c>
      <c r="E72" s="172">
        <v>21</v>
      </c>
      <c r="F72" s="172">
        <v>0</v>
      </c>
      <c r="G72" s="173">
        <f t="shared" si="0"/>
        <v>0</v>
      </c>
      <c r="O72" s="167">
        <v>2</v>
      </c>
      <c r="AA72" s="145">
        <v>1</v>
      </c>
      <c r="AB72" s="145">
        <v>1</v>
      </c>
      <c r="AC72" s="145">
        <v>1</v>
      </c>
      <c r="AZ72" s="145">
        <v>1</v>
      </c>
      <c r="BA72" s="145">
        <f t="shared" si="1"/>
        <v>0</v>
      </c>
      <c r="BB72" s="145">
        <f t="shared" si="2"/>
        <v>0</v>
      </c>
      <c r="BC72" s="145">
        <f t="shared" si="3"/>
        <v>0</v>
      </c>
      <c r="BD72" s="145">
        <f t="shared" si="4"/>
        <v>0</v>
      </c>
      <c r="BE72" s="145">
        <f t="shared" si="5"/>
        <v>0</v>
      </c>
      <c r="CA72" s="174">
        <v>1</v>
      </c>
      <c r="CB72" s="174">
        <v>1</v>
      </c>
      <c r="CZ72" s="145">
        <v>0</v>
      </c>
    </row>
    <row r="73" spans="1:104" ht="12.75">
      <c r="A73" s="168">
        <v>33</v>
      </c>
      <c r="B73" s="169" t="s">
        <v>186</v>
      </c>
      <c r="C73" s="170" t="s">
        <v>187</v>
      </c>
      <c r="D73" s="171" t="s">
        <v>92</v>
      </c>
      <c r="E73" s="172">
        <v>21</v>
      </c>
      <c r="F73" s="172">
        <v>0</v>
      </c>
      <c r="G73" s="173">
        <f t="shared" si="0"/>
        <v>0</v>
      </c>
      <c r="O73" s="167">
        <v>2</v>
      </c>
      <c r="AA73" s="145">
        <v>1</v>
      </c>
      <c r="AB73" s="145">
        <v>0</v>
      </c>
      <c r="AC73" s="145">
        <v>0</v>
      </c>
      <c r="AZ73" s="145">
        <v>1</v>
      </c>
      <c r="BA73" s="145">
        <f t="shared" si="1"/>
        <v>0</v>
      </c>
      <c r="BB73" s="145">
        <f t="shared" si="2"/>
        <v>0</v>
      </c>
      <c r="BC73" s="145">
        <f t="shared" si="3"/>
        <v>0</v>
      </c>
      <c r="BD73" s="145">
        <f t="shared" si="4"/>
        <v>0</v>
      </c>
      <c r="BE73" s="145">
        <f t="shared" si="5"/>
        <v>0</v>
      </c>
      <c r="CA73" s="174">
        <v>1</v>
      </c>
      <c r="CB73" s="174">
        <v>0</v>
      </c>
      <c r="CZ73" s="145">
        <v>0</v>
      </c>
    </row>
    <row r="74" spans="1:104" ht="12.75">
      <c r="A74" s="168">
        <v>34</v>
      </c>
      <c r="B74" s="169" t="s">
        <v>188</v>
      </c>
      <c r="C74" s="170" t="s">
        <v>189</v>
      </c>
      <c r="D74" s="171" t="s">
        <v>120</v>
      </c>
      <c r="E74" s="172">
        <v>1.68</v>
      </c>
      <c r="F74" s="172">
        <v>0</v>
      </c>
      <c r="G74" s="173">
        <f t="shared" si="0"/>
        <v>0</v>
      </c>
      <c r="O74" s="167">
        <v>2</v>
      </c>
      <c r="AA74" s="145">
        <v>1</v>
      </c>
      <c r="AB74" s="145">
        <v>1</v>
      </c>
      <c r="AC74" s="145">
        <v>1</v>
      </c>
      <c r="AZ74" s="145">
        <v>1</v>
      </c>
      <c r="BA74" s="145">
        <f t="shared" si="1"/>
        <v>0</v>
      </c>
      <c r="BB74" s="145">
        <f t="shared" si="2"/>
        <v>0</v>
      </c>
      <c r="BC74" s="145">
        <f t="shared" si="3"/>
        <v>0</v>
      </c>
      <c r="BD74" s="145">
        <f t="shared" si="4"/>
        <v>0</v>
      </c>
      <c r="BE74" s="145">
        <f t="shared" si="5"/>
        <v>0</v>
      </c>
      <c r="CA74" s="174">
        <v>1</v>
      </c>
      <c r="CB74" s="174">
        <v>1</v>
      </c>
      <c r="CZ74" s="145">
        <v>0</v>
      </c>
    </row>
    <row r="75" spans="1:15" ht="12.75">
      <c r="A75" s="175"/>
      <c r="B75" s="177"/>
      <c r="C75" s="221" t="s">
        <v>190</v>
      </c>
      <c r="D75" s="222"/>
      <c r="E75" s="178">
        <v>1.68</v>
      </c>
      <c r="F75" s="179"/>
      <c r="G75" s="180"/>
      <c r="M75" s="176" t="s">
        <v>190</v>
      </c>
      <c r="O75" s="167"/>
    </row>
    <row r="76" spans="1:104" ht="12.75">
      <c r="A76" s="168">
        <v>35</v>
      </c>
      <c r="B76" s="169" t="s">
        <v>191</v>
      </c>
      <c r="C76" s="170" t="s">
        <v>192</v>
      </c>
      <c r="D76" s="171" t="s">
        <v>120</v>
      </c>
      <c r="E76" s="172">
        <v>1.68</v>
      </c>
      <c r="F76" s="172">
        <v>0</v>
      </c>
      <c r="G76" s="173">
        <f>E76*F76</f>
        <v>0</v>
      </c>
      <c r="O76" s="167">
        <v>2</v>
      </c>
      <c r="AA76" s="145">
        <v>1</v>
      </c>
      <c r="AB76" s="145">
        <v>1</v>
      </c>
      <c r="AC76" s="145">
        <v>1</v>
      </c>
      <c r="AZ76" s="145">
        <v>1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4">
        <v>1</v>
      </c>
      <c r="CB76" s="174">
        <v>1</v>
      </c>
      <c r="CZ76" s="145">
        <v>0</v>
      </c>
    </row>
    <row r="77" spans="1:104" ht="22.5">
      <c r="A77" s="168">
        <v>36</v>
      </c>
      <c r="B77" s="169" t="s">
        <v>193</v>
      </c>
      <c r="C77" s="170" t="s">
        <v>194</v>
      </c>
      <c r="D77" s="171" t="s">
        <v>195</v>
      </c>
      <c r="E77" s="172">
        <v>63</v>
      </c>
      <c r="F77" s="172">
        <v>0</v>
      </c>
      <c r="G77" s="173">
        <f>E77*F77</f>
        <v>0</v>
      </c>
      <c r="O77" s="167">
        <v>2</v>
      </c>
      <c r="AA77" s="145">
        <v>12</v>
      </c>
      <c r="AB77" s="145">
        <v>0</v>
      </c>
      <c r="AC77" s="145">
        <v>4</v>
      </c>
      <c r="AZ77" s="145">
        <v>1</v>
      </c>
      <c r="BA77" s="145">
        <f>IF(AZ77=1,G77,0)</f>
        <v>0</v>
      </c>
      <c r="BB77" s="145">
        <f>IF(AZ77=2,G77,0)</f>
        <v>0</v>
      </c>
      <c r="BC77" s="145">
        <f>IF(AZ77=3,G77,0)</f>
        <v>0</v>
      </c>
      <c r="BD77" s="145">
        <f>IF(AZ77=4,G77,0)</f>
        <v>0</v>
      </c>
      <c r="BE77" s="145">
        <f>IF(AZ77=5,G77,0)</f>
        <v>0</v>
      </c>
      <c r="CA77" s="174">
        <v>12</v>
      </c>
      <c r="CB77" s="174">
        <v>0</v>
      </c>
      <c r="CZ77" s="145">
        <v>0.001</v>
      </c>
    </row>
    <row r="78" spans="1:15" ht="12.75">
      <c r="A78" s="175"/>
      <c r="B78" s="177"/>
      <c r="C78" s="221" t="s">
        <v>196</v>
      </c>
      <c r="D78" s="222"/>
      <c r="E78" s="178">
        <v>63</v>
      </c>
      <c r="F78" s="179"/>
      <c r="G78" s="180"/>
      <c r="M78" s="176" t="s">
        <v>196</v>
      </c>
      <c r="O78" s="167"/>
    </row>
    <row r="79" spans="1:104" ht="12.75">
      <c r="A79" s="168">
        <v>37</v>
      </c>
      <c r="B79" s="169" t="s">
        <v>193</v>
      </c>
      <c r="C79" s="170" t="s">
        <v>197</v>
      </c>
      <c r="D79" s="171" t="s">
        <v>156</v>
      </c>
      <c r="E79" s="172">
        <v>21</v>
      </c>
      <c r="F79" s="172">
        <v>0</v>
      </c>
      <c r="G79" s="173">
        <f>E79*F79</f>
        <v>0</v>
      </c>
      <c r="O79" s="167">
        <v>2</v>
      </c>
      <c r="AA79" s="145">
        <v>12</v>
      </c>
      <c r="AB79" s="145">
        <v>0</v>
      </c>
      <c r="AC79" s="145">
        <v>1</v>
      </c>
      <c r="AZ79" s="145">
        <v>1</v>
      </c>
      <c r="BA79" s="145">
        <f>IF(AZ79=1,G79,0)</f>
        <v>0</v>
      </c>
      <c r="BB79" s="145">
        <f>IF(AZ79=2,G79,0)</f>
        <v>0</v>
      </c>
      <c r="BC79" s="145">
        <f>IF(AZ79=3,G79,0)</f>
        <v>0</v>
      </c>
      <c r="BD79" s="145">
        <f>IF(AZ79=4,G79,0)</f>
        <v>0</v>
      </c>
      <c r="BE79" s="145">
        <f>IF(AZ79=5,G79,0)</f>
        <v>0</v>
      </c>
      <c r="CA79" s="174">
        <v>12</v>
      </c>
      <c r="CB79" s="174">
        <v>0</v>
      </c>
      <c r="CZ79" s="145">
        <v>0</v>
      </c>
    </row>
    <row r="80" spans="1:104" ht="12.75">
      <c r="A80" s="168">
        <v>38</v>
      </c>
      <c r="B80" s="169" t="s">
        <v>193</v>
      </c>
      <c r="C80" s="170" t="s">
        <v>198</v>
      </c>
      <c r="D80" s="171" t="s">
        <v>156</v>
      </c>
      <c r="E80" s="172">
        <v>315</v>
      </c>
      <c r="F80" s="172">
        <v>0</v>
      </c>
      <c r="G80" s="173">
        <f>E80*F80</f>
        <v>0</v>
      </c>
      <c r="O80" s="167">
        <v>2</v>
      </c>
      <c r="AA80" s="145">
        <v>12</v>
      </c>
      <c r="AB80" s="145">
        <v>0</v>
      </c>
      <c r="AC80" s="145">
        <v>2</v>
      </c>
      <c r="AZ80" s="145">
        <v>1</v>
      </c>
      <c r="BA80" s="145">
        <f>IF(AZ80=1,G80,0)</f>
        <v>0</v>
      </c>
      <c r="BB80" s="145">
        <f>IF(AZ80=2,G80,0)</f>
        <v>0</v>
      </c>
      <c r="BC80" s="145">
        <f>IF(AZ80=3,G80,0)</f>
        <v>0</v>
      </c>
      <c r="BD80" s="145">
        <f>IF(AZ80=4,G80,0)</f>
        <v>0</v>
      </c>
      <c r="BE80" s="145">
        <f>IF(AZ80=5,G80,0)</f>
        <v>0</v>
      </c>
      <c r="CA80" s="174">
        <v>12</v>
      </c>
      <c r="CB80" s="174">
        <v>0</v>
      </c>
      <c r="CZ80" s="145">
        <v>0</v>
      </c>
    </row>
    <row r="81" spans="1:15" ht="12.75">
      <c r="A81" s="175"/>
      <c r="B81" s="177"/>
      <c r="C81" s="221" t="s">
        <v>199</v>
      </c>
      <c r="D81" s="222"/>
      <c r="E81" s="178">
        <v>315</v>
      </c>
      <c r="F81" s="179"/>
      <c r="G81" s="180"/>
      <c r="M81" s="176" t="s">
        <v>199</v>
      </c>
      <c r="O81" s="167"/>
    </row>
    <row r="82" spans="1:104" ht="12.75">
      <c r="A82" s="168">
        <v>39</v>
      </c>
      <c r="B82" s="169" t="s">
        <v>193</v>
      </c>
      <c r="C82" s="170" t="s">
        <v>200</v>
      </c>
      <c r="D82" s="171" t="s">
        <v>195</v>
      </c>
      <c r="E82" s="172">
        <v>5.25</v>
      </c>
      <c r="F82" s="172">
        <v>0</v>
      </c>
      <c r="G82" s="173">
        <f>E82*F82</f>
        <v>0</v>
      </c>
      <c r="O82" s="167">
        <v>2</v>
      </c>
      <c r="AA82" s="145">
        <v>12</v>
      </c>
      <c r="AB82" s="145">
        <v>0</v>
      </c>
      <c r="AC82" s="145">
        <v>3</v>
      </c>
      <c r="AZ82" s="145">
        <v>1</v>
      </c>
      <c r="BA82" s="145">
        <f>IF(AZ82=1,G82,0)</f>
        <v>0</v>
      </c>
      <c r="BB82" s="145">
        <f>IF(AZ82=2,G82,0)</f>
        <v>0</v>
      </c>
      <c r="BC82" s="145">
        <f>IF(AZ82=3,G82,0)</f>
        <v>0</v>
      </c>
      <c r="BD82" s="145">
        <f>IF(AZ82=4,G82,0)</f>
        <v>0</v>
      </c>
      <c r="BE82" s="145">
        <f>IF(AZ82=5,G82,0)</f>
        <v>0</v>
      </c>
      <c r="CA82" s="174">
        <v>12</v>
      </c>
      <c r="CB82" s="174">
        <v>0</v>
      </c>
      <c r="CZ82" s="145">
        <v>0.001</v>
      </c>
    </row>
    <row r="83" spans="1:15" ht="12.75">
      <c r="A83" s="175"/>
      <c r="B83" s="177"/>
      <c r="C83" s="221" t="s">
        <v>201</v>
      </c>
      <c r="D83" s="222"/>
      <c r="E83" s="178">
        <v>5.25</v>
      </c>
      <c r="F83" s="179"/>
      <c r="G83" s="180"/>
      <c r="M83" s="176" t="s">
        <v>201</v>
      </c>
      <c r="O83" s="167"/>
    </row>
    <row r="84" spans="1:104" ht="12.75">
      <c r="A84" s="168">
        <v>40</v>
      </c>
      <c r="B84" s="169" t="s">
        <v>193</v>
      </c>
      <c r="C84" s="170" t="s">
        <v>202</v>
      </c>
      <c r="D84" s="171" t="s">
        <v>156</v>
      </c>
      <c r="E84" s="172">
        <v>21</v>
      </c>
      <c r="F84" s="172">
        <v>0</v>
      </c>
      <c r="G84" s="173">
        <f>E84*F84</f>
        <v>0</v>
      </c>
      <c r="O84" s="167">
        <v>2</v>
      </c>
      <c r="AA84" s="145">
        <v>12</v>
      </c>
      <c r="AB84" s="145">
        <v>0</v>
      </c>
      <c r="AC84" s="145">
        <v>15</v>
      </c>
      <c r="AZ84" s="145">
        <v>1</v>
      </c>
      <c r="BA84" s="145">
        <f>IF(AZ84=1,G84,0)</f>
        <v>0</v>
      </c>
      <c r="BB84" s="145">
        <f>IF(AZ84=2,G84,0)</f>
        <v>0</v>
      </c>
      <c r="BC84" s="145">
        <f>IF(AZ84=3,G84,0)</f>
        <v>0</v>
      </c>
      <c r="BD84" s="145">
        <f>IF(AZ84=4,G84,0)</f>
        <v>0</v>
      </c>
      <c r="BE84" s="145">
        <f>IF(AZ84=5,G84,0)</f>
        <v>0</v>
      </c>
      <c r="CA84" s="174">
        <v>12</v>
      </c>
      <c r="CB84" s="174">
        <v>0</v>
      </c>
      <c r="CZ84" s="145">
        <v>0.02</v>
      </c>
    </row>
    <row r="85" spans="1:104" ht="12.75">
      <c r="A85" s="168">
        <v>41</v>
      </c>
      <c r="B85" s="169" t="s">
        <v>203</v>
      </c>
      <c r="C85" s="170" t="s">
        <v>204</v>
      </c>
      <c r="D85" s="171" t="s">
        <v>156</v>
      </c>
      <c r="E85" s="172">
        <v>4</v>
      </c>
      <c r="F85" s="172">
        <v>0</v>
      </c>
      <c r="G85" s="173">
        <f>E85*F85</f>
        <v>0</v>
      </c>
      <c r="O85" s="167">
        <v>2</v>
      </c>
      <c r="AA85" s="145">
        <v>3</v>
      </c>
      <c r="AB85" s="145">
        <v>1</v>
      </c>
      <c r="AC85" s="145">
        <v>261</v>
      </c>
      <c r="AZ85" s="145">
        <v>1</v>
      </c>
      <c r="BA85" s="145">
        <f>IF(AZ85=1,G85,0)</f>
        <v>0</v>
      </c>
      <c r="BB85" s="145">
        <f>IF(AZ85=2,G85,0)</f>
        <v>0</v>
      </c>
      <c r="BC85" s="145">
        <f>IF(AZ85=3,G85,0)</f>
        <v>0</v>
      </c>
      <c r="BD85" s="145">
        <f>IF(AZ85=4,G85,0)</f>
        <v>0</v>
      </c>
      <c r="BE85" s="145">
        <f>IF(AZ85=5,G85,0)</f>
        <v>0</v>
      </c>
      <c r="CA85" s="174">
        <v>3</v>
      </c>
      <c r="CB85" s="174">
        <v>1</v>
      </c>
      <c r="CZ85" s="145">
        <v>0.004</v>
      </c>
    </row>
    <row r="86" spans="1:104" ht="12.75">
      <c r="A86" s="168">
        <v>42</v>
      </c>
      <c r="B86" s="169" t="s">
        <v>205</v>
      </c>
      <c r="C86" s="170" t="s">
        <v>206</v>
      </c>
      <c r="D86" s="171" t="s">
        <v>156</v>
      </c>
      <c r="E86" s="172">
        <v>16</v>
      </c>
      <c r="F86" s="172">
        <v>0</v>
      </c>
      <c r="G86" s="173">
        <f>E86*F86</f>
        <v>0</v>
      </c>
      <c r="O86" s="167">
        <v>2</v>
      </c>
      <c r="AA86" s="145">
        <v>3</v>
      </c>
      <c r="AB86" s="145">
        <v>1</v>
      </c>
      <c r="AC86" s="145">
        <v>262</v>
      </c>
      <c r="AZ86" s="145">
        <v>1</v>
      </c>
      <c r="BA86" s="145">
        <f>IF(AZ86=1,G86,0)</f>
        <v>0</v>
      </c>
      <c r="BB86" s="145">
        <f>IF(AZ86=2,G86,0)</f>
        <v>0</v>
      </c>
      <c r="BC86" s="145">
        <f>IF(AZ86=3,G86,0)</f>
        <v>0</v>
      </c>
      <c r="BD86" s="145">
        <f>IF(AZ86=4,G86,0)</f>
        <v>0</v>
      </c>
      <c r="BE86" s="145">
        <f>IF(AZ86=5,G86,0)</f>
        <v>0</v>
      </c>
      <c r="CA86" s="174">
        <v>3</v>
      </c>
      <c r="CB86" s="174">
        <v>1</v>
      </c>
      <c r="CZ86" s="145">
        <v>0.006</v>
      </c>
    </row>
    <row r="87" spans="1:104" ht="12.75">
      <c r="A87" s="168">
        <v>43</v>
      </c>
      <c r="B87" s="169" t="s">
        <v>207</v>
      </c>
      <c r="C87" s="170" t="s">
        <v>208</v>
      </c>
      <c r="D87" s="171" t="s">
        <v>156</v>
      </c>
      <c r="E87" s="172">
        <v>63</v>
      </c>
      <c r="F87" s="172">
        <v>0</v>
      </c>
      <c r="G87" s="173">
        <f>E87*F87</f>
        <v>0</v>
      </c>
      <c r="O87" s="167">
        <v>2</v>
      </c>
      <c r="AA87" s="145">
        <v>3</v>
      </c>
      <c r="AB87" s="145">
        <v>1</v>
      </c>
      <c r="AC87" s="145" t="s">
        <v>207</v>
      </c>
      <c r="AZ87" s="145">
        <v>1</v>
      </c>
      <c r="BA87" s="145">
        <f>IF(AZ87=1,G87,0)</f>
        <v>0</v>
      </c>
      <c r="BB87" s="145">
        <f>IF(AZ87=2,G87,0)</f>
        <v>0</v>
      </c>
      <c r="BC87" s="145">
        <f>IF(AZ87=3,G87,0)</f>
        <v>0</v>
      </c>
      <c r="BD87" s="145">
        <f>IF(AZ87=4,G87,0)</f>
        <v>0</v>
      </c>
      <c r="BE87" s="145">
        <f>IF(AZ87=5,G87,0)</f>
        <v>0</v>
      </c>
      <c r="CA87" s="174">
        <v>3</v>
      </c>
      <c r="CB87" s="174">
        <v>1</v>
      </c>
      <c r="CZ87" s="145">
        <v>0.022</v>
      </c>
    </row>
    <row r="88" spans="1:15" ht="12.75">
      <c r="A88" s="175"/>
      <c r="B88" s="177"/>
      <c r="C88" s="221" t="s">
        <v>209</v>
      </c>
      <c r="D88" s="222"/>
      <c r="E88" s="178">
        <v>63</v>
      </c>
      <c r="F88" s="179"/>
      <c r="G88" s="180"/>
      <c r="M88" s="176" t="s">
        <v>209</v>
      </c>
      <c r="O88" s="167"/>
    </row>
    <row r="89" spans="1:104" ht="12.75">
      <c r="A89" s="168">
        <v>44</v>
      </c>
      <c r="B89" s="169" t="s">
        <v>210</v>
      </c>
      <c r="C89" s="170" t="s">
        <v>211</v>
      </c>
      <c r="D89" s="171" t="s">
        <v>120</v>
      </c>
      <c r="E89" s="172">
        <v>1.47</v>
      </c>
      <c r="F89" s="172">
        <v>0</v>
      </c>
      <c r="G89" s="173">
        <f>E89*F89</f>
        <v>0</v>
      </c>
      <c r="O89" s="167">
        <v>2</v>
      </c>
      <c r="AA89" s="145">
        <v>3</v>
      </c>
      <c r="AB89" s="145">
        <v>1</v>
      </c>
      <c r="AC89" s="145">
        <v>103911001</v>
      </c>
      <c r="AZ89" s="145">
        <v>1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4">
        <v>3</v>
      </c>
      <c r="CB89" s="174">
        <v>1</v>
      </c>
      <c r="CZ89" s="145">
        <v>0.6</v>
      </c>
    </row>
    <row r="90" spans="1:15" ht="12.75">
      <c r="A90" s="175"/>
      <c r="B90" s="177"/>
      <c r="C90" s="221" t="s">
        <v>212</v>
      </c>
      <c r="D90" s="222"/>
      <c r="E90" s="178">
        <v>1.47</v>
      </c>
      <c r="F90" s="179"/>
      <c r="G90" s="180"/>
      <c r="M90" s="176" t="s">
        <v>212</v>
      </c>
      <c r="O90" s="167"/>
    </row>
    <row r="91" spans="1:104" ht="12.75">
      <c r="A91" s="168">
        <v>45</v>
      </c>
      <c r="B91" s="169" t="s">
        <v>213</v>
      </c>
      <c r="C91" s="170" t="s">
        <v>214</v>
      </c>
      <c r="D91" s="171" t="s">
        <v>156</v>
      </c>
      <c r="E91" s="172">
        <v>21</v>
      </c>
      <c r="F91" s="172">
        <v>0</v>
      </c>
      <c r="G91" s="173">
        <f>E91*F91</f>
        <v>0</v>
      </c>
      <c r="O91" s="167">
        <v>2</v>
      </c>
      <c r="AA91" s="145">
        <v>3</v>
      </c>
      <c r="AB91" s="145">
        <v>1</v>
      </c>
      <c r="AC91" s="145">
        <v>709213401</v>
      </c>
      <c r="AZ91" s="145">
        <v>1</v>
      </c>
      <c r="BA91" s="145">
        <f>IF(AZ91=1,G91,0)</f>
        <v>0</v>
      </c>
      <c r="BB91" s="145">
        <f>IF(AZ91=2,G91,0)</f>
        <v>0</v>
      </c>
      <c r="BC91" s="145">
        <f>IF(AZ91=3,G91,0)</f>
        <v>0</v>
      </c>
      <c r="BD91" s="145">
        <f>IF(AZ91=4,G91,0)</f>
        <v>0</v>
      </c>
      <c r="BE91" s="145">
        <f>IF(AZ91=5,G91,0)</f>
        <v>0</v>
      </c>
      <c r="CA91" s="174">
        <v>3</v>
      </c>
      <c r="CB91" s="174">
        <v>1</v>
      </c>
      <c r="CZ91" s="145">
        <v>0.001</v>
      </c>
    </row>
    <row r="92" spans="1:57" ht="12.75">
      <c r="A92" s="181"/>
      <c r="B92" s="182" t="s">
        <v>74</v>
      </c>
      <c r="C92" s="183" t="str">
        <f>CONCATENATE(B67," ",C67)</f>
        <v>12 Stromy</v>
      </c>
      <c r="D92" s="184"/>
      <c r="E92" s="185"/>
      <c r="F92" s="186"/>
      <c r="G92" s="187">
        <f>SUM(G67:G91)</f>
        <v>0</v>
      </c>
      <c r="O92" s="167">
        <v>4</v>
      </c>
      <c r="BA92" s="188">
        <f>SUM(BA67:BA91)</f>
        <v>0</v>
      </c>
      <c r="BB92" s="188">
        <f>SUM(BB67:BB91)</f>
        <v>0</v>
      </c>
      <c r="BC92" s="188">
        <f>SUM(BC67:BC91)</f>
        <v>0</v>
      </c>
      <c r="BD92" s="188">
        <f>SUM(BD67:BD91)</f>
        <v>0</v>
      </c>
      <c r="BE92" s="188">
        <f>SUM(BE67:BE91)</f>
        <v>0</v>
      </c>
    </row>
    <row r="93" spans="1:15" ht="12.75">
      <c r="A93" s="160" t="s">
        <v>72</v>
      </c>
      <c r="B93" s="161" t="s">
        <v>215</v>
      </c>
      <c r="C93" s="162" t="s">
        <v>216</v>
      </c>
      <c r="D93" s="163"/>
      <c r="E93" s="164"/>
      <c r="F93" s="164"/>
      <c r="G93" s="165"/>
      <c r="H93" s="166"/>
      <c r="I93" s="166"/>
      <c r="O93" s="167">
        <v>1</v>
      </c>
    </row>
    <row r="94" spans="1:104" ht="22.5">
      <c r="A94" s="168">
        <v>46</v>
      </c>
      <c r="B94" s="169" t="s">
        <v>217</v>
      </c>
      <c r="C94" s="170" t="s">
        <v>218</v>
      </c>
      <c r="D94" s="171" t="s">
        <v>156</v>
      </c>
      <c r="E94" s="172">
        <v>151</v>
      </c>
      <c r="F94" s="172">
        <v>0</v>
      </c>
      <c r="G94" s="173">
        <f>E94*F94</f>
        <v>0</v>
      </c>
      <c r="O94" s="167">
        <v>2</v>
      </c>
      <c r="AA94" s="145">
        <v>1</v>
      </c>
      <c r="AB94" s="145">
        <v>1</v>
      </c>
      <c r="AC94" s="145">
        <v>1</v>
      </c>
      <c r="AZ94" s="145">
        <v>1</v>
      </c>
      <c r="BA94" s="145">
        <f>IF(AZ94=1,G94,0)</f>
        <v>0</v>
      </c>
      <c r="BB94" s="145">
        <f>IF(AZ94=2,G94,0)</f>
        <v>0</v>
      </c>
      <c r="BC94" s="145">
        <f>IF(AZ94=3,G94,0)</f>
        <v>0</v>
      </c>
      <c r="BD94" s="145">
        <f>IF(AZ94=4,G94,0)</f>
        <v>0</v>
      </c>
      <c r="BE94" s="145">
        <f>IF(AZ94=5,G94,0)</f>
        <v>0</v>
      </c>
      <c r="CA94" s="174">
        <v>1</v>
      </c>
      <c r="CB94" s="174">
        <v>1</v>
      </c>
      <c r="CZ94" s="145">
        <v>0</v>
      </c>
    </row>
    <row r="95" spans="1:104" ht="22.5">
      <c r="A95" s="168">
        <v>47</v>
      </c>
      <c r="B95" s="169" t="s">
        <v>219</v>
      </c>
      <c r="C95" s="170" t="s">
        <v>220</v>
      </c>
      <c r="D95" s="171" t="s">
        <v>92</v>
      </c>
      <c r="E95" s="172">
        <v>72</v>
      </c>
      <c r="F95" s="172">
        <v>0</v>
      </c>
      <c r="G95" s="173">
        <f>E95*F95</f>
        <v>0</v>
      </c>
      <c r="O95" s="167">
        <v>2</v>
      </c>
      <c r="AA95" s="145">
        <v>1</v>
      </c>
      <c r="AB95" s="145">
        <v>0</v>
      </c>
      <c r="AC95" s="145">
        <v>0</v>
      </c>
      <c r="AZ95" s="145">
        <v>1</v>
      </c>
      <c r="BA95" s="145">
        <f>IF(AZ95=1,G95,0)</f>
        <v>0</v>
      </c>
      <c r="BB95" s="145">
        <f>IF(AZ95=2,G95,0)</f>
        <v>0</v>
      </c>
      <c r="BC95" s="145">
        <f>IF(AZ95=3,G95,0)</f>
        <v>0</v>
      </c>
      <c r="BD95" s="145">
        <f>IF(AZ95=4,G95,0)</f>
        <v>0</v>
      </c>
      <c r="BE95" s="145">
        <f>IF(AZ95=5,G95,0)</f>
        <v>0</v>
      </c>
      <c r="CA95" s="174">
        <v>1</v>
      </c>
      <c r="CB95" s="174">
        <v>0</v>
      </c>
      <c r="CZ95" s="145">
        <v>0.001</v>
      </c>
    </row>
    <row r="96" spans="1:15" ht="12.75">
      <c r="A96" s="175"/>
      <c r="B96" s="177"/>
      <c r="C96" s="221" t="s">
        <v>221</v>
      </c>
      <c r="D96" s="222"/>
      <c r="E96" s="178">
        <v>72</v>
      </c>
      <c r="F96" s="179"/>
      <c r="G96" s="180"/>
      <c r="M96" s="176" t="s">
        <v>221</v>
      </c>
      <c r="O96" s="167"/>
    </row>
    <row r="97" spans="1:104" ht="22.5">
      <c r="A97" s="168">
        <v>48</v>
      </c>
      <c r="B97" s="169" t="s">
        <v>222</v>
      </c>
      <c r="C97" s="170" t="s">
        <v>223</v>
      </c>
      <c r="D97" s="171" t="s">
        <v>156</v>
      </c>
      <c r="E97" s="172">
        <v>151</v>
      </c>
      <c r="F97" s="172">
        <v>0</v>
      </c>
      <c r="G97" s="173">
        <f>E97*F97</f>
        <v>0</v>
      </c>
      <c r="O97" s="167">
        <v>2</v>
      </c>
      <c r="AA97" s="145">
        <v>1</v>
      </c>
      <c r="AB97" s="145">
        <v>1</v>
      </c>
      <c r="AC97" s="145">
        <v>1</v>
      </c>
      <c r="AZ97" s="145">
        <v>1</v>
      </c>
      <c r="BA97" s="145">
        <f>IF(AZ97=1,G97,0)</f>
        <v>0</v>
      </c>
      <c r="BB97" s="145">
        <f>IF(AZ97=2,G97,0)</f>
        <v>0</v>
      </c>
      <c r="BC97" s="145">
        <f>IF(AZ97=3,G97,0)</f>
        <v>0</v>
      </c>
      <c r="BD97" s="145">
        <f>IF(AZ97=4,G97,0)</f>
        <v>0</v>
      </c>
      <c r="BE97" s="145">
        <f>IF(AZ97=5,G97,0)</f>
        <v>0</v>
      </c>
      <c r="CA97" s="174">
        <v>1</v>
      </c>
      <c r="CB97" s="174">
        <v>1</v>
      </c>
      <c r="CZ97" s="145">
        <v>0</v>
      </c>
    </row>
    <row r="98" spans="1:104" ht="22.5">
      <c r="A98" s="168">
        <v>49</v>
      </c>
      <c r="B98" s="169" t="s">
        <v>224</v>
      </c>
      <c r="C98" s="170" t="s">
        <v>225</v>
      </c>
      <c r="D98" s="171" t="s">
        <v>156</v>
      </c>
      <c r="E98" s="172">
        <v>6</v>
      </c>
      <c r="F98" s="172">
        <v>0</v>
      </c>
      <c r="G98" s="173">
        <f>E98*F98</f>
        <v>0</v>
      </c>
      <c r="O98" s="167">
        <v>2</v>
      </c>
      <c r="AA98" s="145">
        <v>1</v>
      </c>
      <c r="AB98" s="145">
        <v>1</v>
      </c>
      <c r="AC98" s="145">
        <v>1</v>
      </c>
      <c r="AZ98" s="145">
        <v>1</v>
      </c>
      <c r="BA98" s="145">
        <f>IF(AZ98=1,G98,0)</f>
        <v>0</v>
      </c>
      <c r="BB98" s="145">
        <f>IF(AZ98=2,G98,0)</f>
        <v>0</v>
      </c>
      <c r="BC98" s="145">
        <f>IF(AZ98=3,G98,0)</f>
        <v>0</v>
      </c>
      <c r="BD98" s="145">
        <f>IF(AZ98=4,G98,0)</f>
        <v>0</v>
      </c>
      <c r="BE98" s="145">
        <f>IF(AZ98=5,G98,0)</f>
        <v>0</v>
      </c>
      <c r="CA98" s="174">
        <v>1</v>
      </c>
      <c r="CB98" s="174">
        <v>1</v>
      </c>
      <c r="CZ98" s="145">
        <v>0.00045</v>
      </c>
    </row>
    <row r="99" spans="1:15" ht="12.75">
      <c r="A99" s="175"/>
      <c r="B99" s="177"/>
      <c r="C99" s="221" t="s">
        <v>226</v>
      </c>
      <c r="D99" s="222"/>
      <c r="E99" s="178">
        <v>6</v>
      </c>
      <c r="F99" s="179"/>
      <c r="G99" s="180"/>
      <c r="M99" s="176" t="s">
        <v>226</v>
      </c>
      <c r="O99" s="167"/>
    </row>
    <row r="100" spans="1:104" ht="12.75">
      <c r="A100" s="168">
        <v>50</v>
      </c>
      <c r="B100" s="169" t="s">
        <v>227</v>
      </c>
      <c r="C100" s="170" t="s">
        <v>228</v>
      </c>
      <c r="D100" s="171" t="s">
        <v>92</v>
      </c>
      <c r="E100" s="172">
        <v>120.8</v>
      </c>
      <c r="F100" s="172">
        <v>0</v>
      </c>
      <c r="G100" s="173">
        <f>E100*F100</f>
        <v>0</v>
      </c>
      <c r="O100" s="167">
        <v>2</v>
      </c>
      <c r="AA100" s="145">
        <v>1</v>
      </c>
      <c r="AB100" s="145">
        <v>1</v>
      </c>
      <c r="AC100" s="145">
        <v>1</v>
      </c>
      <c r="AZ100" s="145">
        <v>1</v>
      </c>
      <c r="BA100" s="145">
        <f>IF(AZ100=1,G100,0)</f>
        <v>0</v>
      </c>
      <c r="BB100" s="145">
        <f>IF(AZ100=2,G100,0)</f>
        <v>0</v>
      </c>
      <c r="BC100" s="145">
        <f>IF(AZ100=3,G100,0)</f>
        <v>0</v>
      </c>
      <c r="BD100" s="145">
        <f>IF(AZ100=4,G100,0)</f>
        <v>0</v>
      </c>
      <c r="BE100" s="145">
        <f>IF(AZ100=5,G100,0)</f>
        <v>0</v>
      </c>
      <c r="CA100" s="174">
        <v>1</v>
      </c>
      <c r="CB100" s="174">
        <v>1</v>
      </c>
      <c r="CZ100" s="145">
        <v>0</v>
      </c>
    </row>
    <row r="101" spans="1:15" ht="12.75">
      <c r="A101" s="175"/>
      <c r="B101" s="177"/>
      <c r="C101" s="221" t="s">
        <v>229</v>
      </c>
      <c r="D101" s="222"/>
      <c r="E101" s="178">
        <v>120.8</v>
      </c>
      <c r="F101" s="179"/>
      <c r="G101" s="180"/>
      <c r="M101" s="176" t="s">
        <v>229</v>
      </c>
      <c r="O101" s="167"/>
    </row>
    <row r="102" spans="1:104" ht="12.75">
      <c r="A102" s="168">
        <v>51</v>
      </c>
      <c r="B102" s="169" t="s">
        <v>188</v>
      </c>
      <c r="C102" s="170" t="s">
        <v>189</v>
      </c>
      <c r="D102" s="171" t="s">
        <v>120</v>
      </c>
      <c r="E102" s="172">
        <v>0.755</v>
      </c>
      <c r="F102" s="172">
        <v>0</v>
      </c>
      <c r="G102" s="173">
        <f>E102*F102</f>
        <v>0</v>
      </c>
      <c r="O102" s="167">
        <v>2</v>
      </c>
      <c r="AA102" s="145">
        <v>1</v>
      </c>
      <c r="AB102" s="145">
        <v>1</v>
      </c>
      <c r="AC102" s="145">
        <v>1</v>
      </c>
      <c r="AZ102" s="145">
        <v>1</v>
      </c>
      <c r="BA102" s="145">
        <f>IF(AZ102=1,G102,0)</f>
        <v>0</v>
      </c>
      <c r="BB102" s="145">
        <f>IF(AZ102=2,G102,0)</f>
        <v>0</v>
      </c>
      <c r="BC102" s="145">
        <f>IF(AZ102=3,G102,0)</f>
        <v>0</v>
      </c>
      <c r="BD102" s="145">
        <f>IF(AZ102=4,G102,0)</f>
        <v>0</v>
      </c>
      <c r="BE102" s="145">
        <f>IF(AZ102=5,G102,0)</f>
        <v>0</v>
      </c>
      <c r="CA102" s="174">
        <v>1</v>
      </c>
      <c r="CB102" s="174">
        <v>1</v>
      </c>
      <c r="CZ102" s="145">
        <v>0</v>
      </c>
    </row>
    <row r="103" spans="1:15" ht="12.75">
      <c r="A103" s="175"/>
      <c r="B103" s="177"/>
      <c r="C103" s="221" t="s">
        <v>230</v>
      </c>
      <c r="D103" s="222"/>
      <c r="E103" s="178">
        <v>0.755</v>
      </c>
      <c r="F103" s="179"/>
      <c r="G103" s="180"/>
      <c r="M103" s="176" t="s">
        <v>230</v>
      </c>
      <c r="O103" s="167"/>
    </row>
    <row r="104" spans="1:104" ht="12.75">
      <c r="A104" s="168">
        <v>52</v>
      </c>
      <c r="B104" s="169" t="s">
        <v>191</v>
      </c>
      <c r="C104" s="170" t="s">
        <v>192</v>
      </c>
      <c r="D104" s="171" t="s">
        <v>120</v>
      </c>
      <c r="E104" s="172">
        <v>0.755</v>
      </c>
      <c r="F104" s="172">
        <v>0</v>
      </c>
      <c r="G104" s="173">
        <f>E104*F104</f>
        <v>0</v>
      </c>
      <c r="O104" s="167">
        <v>2</v>
      </c>
      <c r="AA104" s="145">
        <v>1</v>
      </c>
      <c r="AB104" s="145">
        <v>1</v>
      </c>
      <c r="AC104" s="145">
        <v>1</v>
      </c>
      <c r="AZ104" s="145">
        <v>1</v>
      </c>
      <c r="BA104" s="145">
        <f>IF(AZ104=1,G104,0)</f>
        <v>0</v>
      </c>
      <c r="BB104" s="145">
        <f>IF(AZ104=2,G104,0)</f>
        <v>0</v>
      </c>
      <c r="BC104" s="145">
        <f>IF(AZ104=3,G104,0)</f>
        <v>0</v>
      </c>
      <c r="BD104" s="145">
        <f>IF(AZ104=4,G104,0)</f>
        <v>0</v>
      </c>
      <c r="BE104" s="145">
        <f>IF(AZ104=5,G104,0)</f>
        <v>0</v>
      </c>
      <c r="CA104" s="174">
        <v>1</v>
      </c>
      <c r="CB104" s="174">
        <v>1</v>
      </c>
      <c r="CZ104" s="145">
        <v>0</v>
      </c>
    </row>
    <row r="105" spans="1:104" ht="22.5">
      <c r="A105" s="168">
        <v>53</v>
      </c>
      <c r="B105" s="169" t="s">
        <v>231</v>
      </c>
      <c r="C105" s="170" t="s">
        <v>232</v>
      </c>
      <c r="D105" s="171" t="s">
        <v>117</v>
      </c>
      <c r="E105" s="172">
        <v>33</v>
      </c>
      <c r="F105" s="172">
        <v>0</v>
      </c>
      <c r="G105" s="173">
        <f>E105*F105</f>
        <v>0</v>
      </c>
      <c r="O105" s="167">
        <v>2</v>
      </c>
      <c r="AA105" s="145">
        <v>1</v>
      </c>
      <c r="AB105" s="145">
        <v>7</v>
      </c>
      <c r="AC105" s="145">
        <v>7</v>
      </c>
      <c r="AZ105" s="145">
        <v>1</v>
      </c>
      <c r="BA105" s="145">
        <f>IF(AZ105=1,G105,0)</f>
        <v>0</v>
      </c>
      <c r="BB105" s="145">
        <f>IF(AZ105=2,G105,0)</f>
        <v>0</v>
      </c>
      <c r="BC105" s="145">
        <f>IF(AZ105=3,G105,0)</f>
        <v>0</v>
      </c>
      <c r="BD105" s="145">
        <f>IF(AZ105=4,G105,0)</f>
        <v>0</v>
      </c>
      <c r="BE105" s="145">
        <f>IF(AZ105=5,G105,0)</f>
        <v>0</v>
      </c>
      <c r="CA105" s="174">
        <v>1</v>
      </c>
      <c r="CB105" s="174">
        <v>7</v>
      </c>
      <c r="CZ105" s="145">
        <v>0</v>
      </c>
    </row>
    <row r="106" spans="1:15" ht="12.75">
      <c r="A106" s="175"/>
      <c r="B106" s="177"/>
      <c r="C106" s="221" t="s">
        <v>233</v>
      </c>
      <c r="D106" s="222"/>
      <c r="E106" s="178">
        <v>33</v>
      </c>
      <c r="F106" s="179"/>
      <c r="G106" s="180"/>
      <c r="M106" s="176" t="s">
        <v>233</v>
      </c>
      <c r="O106" s="167"/>
    </row>
    <row r="107" spans="1:104" ht="12.75">
      <c r="A107" s="168">
        <v>54</v>
      </c>
      <c r="B107" s="169" t="s">
        <v>234</v>
      </c>
      <c r="C107" s="170" t="s">
        <v>235</v>
      </c>
      <c r="D107" s="171" t="s">
        <v>195</v>
      </c>
      <c r="E107" s="172">
        <v>72</v>
      </c>
      <c r="F107" s="172">
        <v>0</v>
      </c>
      <c r="G107" s="173">
        <f>E107*F107</f>
        <v>0</v>
      </c>
      <c r="O107" s="167">
        <v>2</v>
      </c>
      <c r="AA107" s="145">
        <v>12</v>
      </c>
      <c r="AB107" s="145">
        <v>0</v>
      </c>
      <c r="AC107" s="145">
        <v>40</v>
      </c>
      <c r="AZ107" s="145">
        <v>1</v>
      </c>
      <c r="BA107" s="145">
        <f>IF(AZ107=1,G107,0)</f>
        <v>0</v>
      </c>
      <c r="BB107" s="145">
        <f>IF(AZ107=2,G107,0)</f>
        <v>0</v>
      </c>
      <c r="BC107" s="145">
        <f>IF(AZ107=3,G107,0)</f>
        <v>0</v>
      </c>
      <c r="BD107" s="145">
        <f>IF(AZ107=4,G107,0)</f>
        <v>0</v>
      </c>
      <c r="BE107" s="145">
        <f>IF(AZ107=5,G107,0)</f>
        <v>0</v>
      </c>
      <c r="CA107" s="174">
        <v>12</v>
      </c>
      <c r="CB107" s="174">
        <v>0</v>
      </c>
      <c r="CZ107" s="145">
        <v>0.001</v>
      </c>
    </row>
    <row r="108" spans="1:15" ht="12.75">
      <c r="A108" s="175"/>
      <c r="B108" s="177"/>
      <c r="C108" s="221" t="s">
        <v>236</v>
      </c>
      <c r="D108" s="222"/>
      <c r="E108" s="178">
        <v>72</v>
      </c>
      <c r="F108" s="179"/>
      <c r="G108" s="180"/>
      <c r="M108" s="176" t="s">
        <v>236</v>
      </c>
      <c r="O108" s="167"/>
    </row>
    <row r="109" spans="1:104" ht="12.75">
      <c r="A109" s="168">
        <v>55</v>
      </c>
      <c r="B109" s="169" t="s">
        <v>237</v>
      </c>
      <c r="C109" s="170" t="s">
        <v>238</v>
      </c>
      <c r="D109" s="171" t="s">
        <v>156</v>
      </c>
      <c r="E109" s="172">
        <v>24</v>
      </c>
      <c r="F109" s="172">
        <v>0</v>
      </c>
      <c r="G109" s="173">
        <f>E109*F109</f>
        <v>0</v>
      </c>
      <c r="O109" s="167">
        <v>2</v>
      </c>
      <c r="AA109" s="145">
        <v>12</v>
      </c>
      <c r="AB109" s="145">
        <v>0</v>
      </c>
      <c r="AC109" s="145">
        <v>42</v>
      </c>
      <c r="AZ109" s="145">
        <v>1</v>
      </c>
      <c r="BA109" s="145">
        <f>IF(AZ109=1,G109,0)</f>
        <v>0</v>
      </c>
      <c r="BB109" s="145">
        <f>IF(AZ109=2,G109,0)</f>
        <v>0</v>
      </c>
      <c r="BC109" s="145">
        <f>IF(AZ109=3,G109,0)</f>
        <v>0</v>
      </c>
      <c r="BD109" s="145">
        <f>IF(AZ109=4,G109,0)</f>
        <v>0</v>
      </c>
      <c r="BE109" s="145">
        <f>IF(AZ109=5,G109,0)</f>
        <v>0</v>
      </c>
      <c r="CA109" s="174">
        <v>12</v>
      </c>
      <c r="CB109" s="174">
        <v>0</v>
      </c>
      <c r="CZ109" s="145">
        <v>0</v>
      </c>
    </row>
    <row r="110" spans="1:15" ht="12.75">
      <c r="A110" s="175"/>
      <c r="B110" s="177"/>
      <c r="C110" s="221" t="s">
        <v>239</v>
      </c>
      <c r="D110" s="222"/>
      <c r="E110" s="178">
        <v>24</v>
      </c>
      <c r="F110" s="179"/>
      <c r="G110" s="180"/>
      <c r="M110" s="176" t="s">
        <v>239</v>
      </c>
      <c r="O110" s="167"/>
    </row>
    <row r="111" spans="1:104" ht="12.75">
      <c r="A111" s="168">
        <v>56</v>
      </c>
      <c r="B111" s="169" t="s">
        <v>193</v>
      </c>
      <c r="C111" s="170" t="s">
        <v>240</v>
      </c>
      <c r="D111" s="171" t="s">
        <v>195</v>
      </c>
      <c r="E111" s="172">
        <v>72</v>
      </c>
      <c r="F111" s="172">
        <v>0</v>
      </c>
      <c r="G111" s="173">
        <f>E111*F111</f>
        <v>0</v>
      </c>
      <c r="O111" s="167">
        <v>2</v>
      </c>
      <c r="AA111" s="145">
        <v>12</v>
      </c>
      <c r="AB111" s="145">
        <v>0</v>
      </c>
      <c r="AC111" s="145">
        <v>60</v>
      </c>
      <c r="AZ111" s="145">
        <v>1</v>
      </c>
      <c r="BA111" s="145">
        <f>IF(AZ111=1,G111,0)</f>
        <v>0</v>
      </c>
      <c r="BB111" s="145">
        <f>IF(AZ111=2,G111,0)</f>
        <v>0</v>
      </c>
      <c r="BC111" s="145">
        <f>IF(AZ111=3,G111,0)</f>
        <v>0</v>
      </c>
      <c r="BD111" s="145">
        <f>IF(AZ111=4,G111,0)</f>
        <v>0</v>
      </c>
      <c r="BE111" s="145">
        <f>IF(AZ111=5,G111,0)</f>
        <v>0</v>
      </c>
      <c r="CA111" s="174">
        <v>12</v>
      </c>
      <c r="CB111" s="174">
        <v>0</v>
      </c>
      <c r="CZ111" s="145">
        <v>0.001</v>
      </c>
    </row>
    <row r="112" spans="1:15" ht="12.75">
      <c r="A112" s="175"/>
      <c r="B112" s="177"/>
      <c r="C112" s="221" t="s">
        <v>241</v>
      </c>
      <c r="D112" s="222"/>
      <c r="E112" s="178">
        <v>72</v>
      </c>
      <c r="F112" s="179"/>
      <c r="G112" s="180"/>
      <c r="M112" s="176" t="s">
        <v>241</v>
      </c>
      <c r="O112" s="167"/>
    </row>
    <row r="113" spans="1:104" ht="12.75">
      <c r="A113" s="168">
        <v>57</v>
      </c>
      <c r="B113" s="169" t="s">
        <v>193</v>
      </c>
      <c r="C113" s="170" t="s">
        <v>242</v>
      </c>
      <c r="D113" s="171" t="s">
        <v>86</v>
      </c>
      <c r="E113" s="172">
        <v>1</v>
      </c>
      <c r="F113" s="172">
        <v>0</v>
      </c>
      <c r="G113" s="173">
        <f>E113*F113</f>
        <v>0</v>
      </c>
      <c r="O113" s="167">
        <v>2</v>
      </c>
      <c r="AA113" s="145">
        <v>12</v>
      </c>
      <c r="AB113" s="145">
        <v>0</v>
      </c>
      <c r="AC113" s="145">
        <v>43</v>
      </c>
      <c r="AZ113" s="145">
        <v>1</v>
      </c>
      <c r="BA113" s="145">
        <f>IF(AZ113=1,G113,0)</f>
        <v>0</v>
      </c>
      <c r="BB113" s="145">
        <f>IF(AZ113=2,G113,0)</f>
        <v>0</v>
      </c>
      <c r="BC113" s="145">
        <f>IF(AZ113=3,G113,0)</f>
        <v>0</v>
      </c>
      <c r="BD113" s="145">
        <f>IF(AZ113=4,G113,0)</f>
        <v>0</v>
      </c>
      <c r="BE113" s="145">
        <f>IF(AZ113=5,G113,0)</f>
        <v>0</v>
      </c>
      <c r="CA113" s="174">
        <v>12</v>
      </c>
      <c r="CB113" s="174">
        <v>0</v>
      </c>
      <c r="CZ113" s="145">
        <v>0</v>
      </c>
    </row>
    <row r="114" spans="1:104" ht="12.75">
      <c r="A114" s="168">
        <v>58</v>
      </c>
      <c r="B114" s="169" t="s">
        <v>193</v>
      </c>
      <c r="C114" s="170" t="s">
        <v>243</v>
      </c>
      <c r="D114" s="171" t="s">
        <v>156</v>
      </c>
      <c r="E114" s="172">
        <v>151</v>
      </c>
      <c r="F114" s="172">
        <v>0</v>
      </c>
      <c r="G114" s="173">
        <f>E114*F114</f>
        <v>0</v>
      </c>
      <c r="O114" s="167">
        <v>2</v>
      </c>
      <c r="AA114" s="145">
        <v>12</v>
      </c>
      <c r="AB114" s="145">
        <v>0</v>
      </c>
      <c r="AC114" s="145">
        <v>41</v>
      </c>
      <c r="AZ114" s="145">
        <v>1</v>
      </c>
      <c r="BA114" s="145">
        <f>IF(AZ114=1,G114,0)</f>
        <v>0</v>
      </c>
      <c r="BB114" s="145">
        <f>IF(AZ114=2,G114,0)</f>
        <v>0</v>
      </c>
      <c r="BC114" s="145">
        <f>IF(AZ114=3,G114,0)</f>
        <v>0</v>
      </c>
      <c r="BD114" s="145">
        <f>IF(AZ114=4,G114,0)</f>
        <v>0</v>
      </c>
      <c r="BE114" s="145">
        <f>IF(AZ114=5,G114,0)</f>
        <v>0</v>
      </c>
      <c r="CA114" s="174">
        <v>12</v>
      </c>
      <c r="CB114" s="174">
        <v>0</v>
      </c>
      <c r="CZ114" s="145">
        <v>0</v>
      </c>
    </row>
    <row r="115" spans="1:104" ht="12.75">
      <c r="A115" s="168">
        <v>59</v>
      </c>
      <c r="B115" s="169" t="s">
        <v>193</v>
      </c>
      <c r="C115" s="170" t="s">
        <v>198</v>
      </c>
      <c r="D115" s="171" t="s">
        <v>156</v>
      </c>
      <c r="E115" s="172">
        <v>151</v>
      </c>
      <c r="F115" s="172">
        <v>0</v>
      </c>
      <c r="G115" s="173">
        <f>E115*F115</f>
        <v>0</v>
      </c>
      <c r="O115" s="167">
        <v>2</v>
      </c>
      <c r="AA115" s="145">
        <v>12</v>
      </c>
      <c r="AB115" s="145">
        <v>0</v>
      </c>
      <c r="AC115" s="145">
        <v>38</v>
      </c>
      <c r="AZ115" s="145">
        <v>1</v>
      </c>
      <c r="BA115" s="145">
        <f>IF(AZ115=1,G115,0)</f>
        <v>0</v>
      </c>
      <c r="BB115" s="145">
        <f>IF(AZ115=2,G115,0)</f>
        <v>0</v>
      </c>
      <c r="BC115" s="145">
        <f>IF(AZ115=3,G115,0)</f>
        <v>0</v>
      </c>
      <c r="BD115" s="145">
        <f>IF(AZ115=4,G115,0)</f>
        <v>0</v>
      </c>
      <c r="BE115" s="145">
        <f>IF(AZ115=5,G115,0)</f>
        <v>0</v>
      </c>
      <c r="CA115" s="174">
        <v>12</v>
      </c>
      <c r="CB115" s="174">
        <v>0</v>
      </c>
      <c r="CZ115" s="145">
        <v>0</v>
      </c>
    </row>
    <row r="116" spans="1:15" ht="12.75">
      <c r="A116" s="175"/>
      <c r="B116" s="177"/>
      <c r="C116" s="221" t="s">
        <v>244</v>
      </c>
      <c r="D116" s="222"/>
      <c r="E116" s="178">
        <v>151</v>
      </c>
      <c r="F116" s="179"/>
      <c r="G116" s="180"/>
      <c r="M116" s="176" t="s">
        <v>244</v>
      </c>
      <c r="O116" s="167"/>
    </row>
    <row r="117" spans="1:104" ht="12.75">
      <c r="A117" s="168">
        <v>60</v>
      </c>
      <c r="B117" s="169" t="s">
        <v>245</v>
      </c>
      <c r="C117" s="170" t="s">
        <v>246</v>
      </c>
      <c r="D117" s="171" t="s">
        <v>156</v>
      </c>
      <c r="E117" s="172">
        <v>11</v>
      </c>
      <c r="F117" s="172">
        <v>0</v>
      </c>
      <c r="G117" s="173">
        <f aca="true" t="shared" si="6" ref="G117:G122">E117*F117</f>
        <v>0</v>
      </c>
      <c r="O117" s="167">
        <v>2</v>
      </c>
      <c r="AA117" s="145">
        <v>3</v>
      </c>
      <c r="AB117" s="145">
        <v>1</v>
      </c>
      <c r="AC117" s="145">
        <v>263</v>
      </c>
      <c r="AZ117" s="145">
        <v>1</v>
      </c>
      <c r="BA117" s="145">
        <f aca="true" t="shared" si="7" ref="BA117:BA122">IF(AZ117=1,G117,0)</f>
        <v>0</v>
      </c>
      <c r="BB117" s="145">
        <f aca="true" t="shared" si="8" ref="BB117:BB122">IF(AZ117=2,G117,0)</f>
        <v>0</v>
      </c>
      <c r="BC117" s="145">
        <f aca="true" t="shared" si="9" ref="BC117:BC122">IF(AZ117=3,G117,0)</f>
        <v>0</v>
      </c>
      <c r="BD117" s="145">
        <f aca="true" t="shared" si="10" ref="BD117:BD122">IF(AZ117=4,G117,0)</f>
        <v>0</v>
      </c>
      <c r="BE117" s="145">
        <f aca="true" t="shared" si="11" ref="BE117:BE122">IF(AZ117=5,G117,0)</f>
        <v>0</v>
      </c>
      <c r="CA117" s="174">
        <v>3</v>
      </c>
      <c r="CB117" s="174">
        <v>1</v>
      </c>
      <c r="CZ117" s="145">
        <v>0.006</v>
      </c>
    </row>
    <row r="118" spans="1:104" ht="12.75">
      <c r="A118" s="168">
        <v>61</v>
      </c>
      <c r="B118" s="169" t="s">
        <v>247</v>
      </c>
      <c r="C118" s="170" t="s">
        <v>248</v>
      </c>
      <c r="D118" s="171" t="s">
        <v>156</v>
      </c>
      <c r="E118" s="172">
        <v>1</v>
      </c>
      <c r="F118" s="172">
        <v>0</v>
      </c>
      <c r="G118" s="173">
        <f t="shared" si="6"/>
        <v>0</v>
      </c>
      <c r="O118" s="167">
        <v>2</v>
      </c>
      <c r="AA118" s="145">
        <v>3</v>
      </c>
      <c r="AB118" s="145">
        <v>1</v>
      </c>
      <c r="AC118" s="145">
        <v>264</v>
      </c>
      <c r="AZ118" s="145">
        <v>1</v>
      </c>
      <c r="BA118" s="145">
        <f t="shared" si="7"/>
        <v>0</v>
      </c>
      <c r="BB118" s="145">
        <f t="shared" si="8"/>
        <v>0</v>
      </c>
      <c r="BC118" s="145">
        <f t="shared" si="9"/>
        <v>0</v>
      </c>
      <c r="BD118" s="145">
        <f t="shared" si="10"/>
        <v>0</v>
      </c>
      <c r="BE118" s="145">
        <f t="shared" si="11"/>
        <v>0</v>
      </c>
      <c r="CA118" s="174">
        <v>3</v>
      </c>
      <c r="CB118" s="174">
        <v>1</v>
      </c>
      <c r="CZ118" s="145">
        <v>0.0035</v>
      </c>
    </row>
    <row r="119" spans="1:104" ht="12.75">
      <c r="A119" s="168">
        <v>62</v>
      </c>
      <c r="B119" s="169" t="s">
        <v>249</v>
      </c>
      <c r="C119" s="170" t="s">
        <v>250</v>
      </c>
      <c r="D119" s="171" t="s">
        <v>156</v>
      </c>
      <c r="E119" s="172">
        <v>72</v>
      </c>
      <c r="F119" s="172">
        <v>0</v>
      </c>
      <c r="G119" s="173">
        <f t="shared" si="6"/>
        <v>0</v>
      </c>
      <c r="O119" s="167">
        <v>2</v>
      </c>
      <c r="AA119" s="145">
        <v>3</v>
      </c>
      <c r="AB119" s="145">
        <v>1</v>
      </c>
      <c r="AC119" s="145">
        <v>265</v>
      </c>
      <c r="AZ119" s="145">
        <v>1</v>
      </c>
      <c r="BA119" s="145">
        <f t="shared" si="7"/>
        <v>0</v>
      </c>
      <c r="BB119" s="145">
        <f t="shared" si="8"/>
        <v>0</v>
      </c>
      <c r="BC119" s="145">
        <f t="shared" si="9"/>
        <v>0</v>
      </c>
      <c r="BD119" s="145">
        <f t="shared" si="10"/>
        <v>0</v>
      </c>
      <c r="BE119" s="145">
        <f t="shared" si="11"/>
        <v>0</v>
      </c>
      <c r="CA119" s="174">
        <v>3</v>
      </c>
      <c r="CB119" s="174">
        <v>1</v>
      </c>
      <c r="CZ119" s="145">
        <v>0.002</v>
      </c>
    </row>
    <row r="120" spans="1:104" ht="12.75">
      <c r="A120" s="168">
        <v>63</v>
      </c>
      <c r="B120" s="169" t="s">
        <v>251</v>
      </c>
      <c r="C120" s="170" t="s">
        <v>252</v>
      </c>
      <c r="D120" s="171" t="s">
        <v>156</v>
      </c>
      <c r="E120" s="172">
        <v>31</v>
      </c>
      <c r="F120" s="172">
        <v>0</v>
      </c>
      <c r="G120" s="173">
        <f t="shared" si="6"/>
        <v>0</v>
      </c>
      <c r="O120" s="167">
        <v>2</v>
      </c>
      <c r="AA120" s="145">
        <v>3</v>
      </c>
      <c r="AB120" s="145">
        <v>1</v>
      </c>
      <c r="AC120" s="145">
        <v>266</v>
      </c>
      <c r="AZ120" s="145">
        <v>1</v>
      </c>
      <c r="BA120" s="145">
        <f t="shared" si="7"/>
        <v>0</v>
      </c>
      <c r="BB120" s="145">
        <f t="shared" si="8"/>
        <v>0</v>
      </c>
      <c r="BC120" s="145">
        <f t="shared" si="9"/>
        <v>0</v>
      </c>
      <c r="BD120" s="145">
        <f t="shared" si="10"/>
        <v>0</v>
      </c>
      <c r="BE120" s="145">
        <f t="shared" si="11"/>
        <v>0</v>
      </c>
      <c r="CA120" s="174">
        <v>3</v>
      </c>
      <c r="CB120" s="174">
        <v>1</v>
      </c>
      <c r="CZ120" s="145">
        <v>0.002</v>
      </c>
    </row>
    <row r="121" spans="1:104" ht="12.75">
      <c r="A121" s="168">
        <v>64</v>
      </c>
      <c r="B121" s="169" t="s">
        <v>253</v>
      </c>
      <c r="C121" s="170" t="s">
        <v>254</v>
      </c>
      <c r="D121" s="171" t="s">
        <v>156</v>
      </c>
      <c r="E121" s="172">
        <v>36</v>
      </c>
      <c r="F121" s="172">
        <v>0</v>
      </c>
      <c r="G121" s="173">
        <f t="shared" si="6"/>
        <v>0</v>
      </c>
      <c r="O121" s="167">
        <v>2</v>
      </c>
      <c r="AA121" s="145">
        <v>3</v>
      </c>
      <c r="AB121" s="145">
        <v>1</v>
      </c>
      <c r="AC121" s="145">
        <v>267</v>
      </c>
      <c r="AZ121" s="145">
        <v>1</v>
      </c>
      <c r="BA121" s="145">
        <f t="shared" si="7"/>
        <v>0</v>
      </c>
      <c r="BB121" s="145">
        <f t="shared" si="8"/>
        <v>0</v>
      </c>
      <c r="BC121" s="145">
        <f t="shared" si="9"/>
        <v>0</v>
      </c>
      <c r="BD121" s="145">
        <f t="shared" si="10"/>
        <v>0</v>
      </c>
      <c r="BE121" s="145">
        <f t="shared" si="11"/>
        <v>0</v>
      </c>
      <c r="CA121" s="174">
        <v>3</v>
      </c>
      <c r="CB121" s="174">
        <v>1</v>
      </c>
      <c r="CZ121" s="145">
        <v>0.004</v>
      </c>
    </row>
    <row r="122" spans="1:104" ht="12.75">
      <c r="A122" s="168">
        <v>65</v>
      </c>
      <c r="B122" s="169" t="s">
        <v>255</v>
      </c>
      <c r="C122" s="170" t="s">
        <v>256</v>
      </c>
      <c r="D122" s="171" t="s">
        <v>156</v>
      </c>
      <c r="E122" s="172">
        <v>6</v>
      </c>
      <c r="F122" s="172">
        <v>0</v>
      </c>
      <c r="G122" s="173">
        <f t="shared" si="6"/>
        <v>0</v>
      </c>
      <c r="O122" s="167">
        <v>2</v>
      </c>
      <c r="AA122" s="145">
        <v>3</v>
      </c>
      <c r="AB122" s="145">
        <v>1</v>
      </c>
      <c r="AC122" s="145">
        <v>5217220</v>
      </c>
      <c r="AZ122" s="145">
        <v>1</v>
      </c>
      <c r="BA122" s="145">
        <f t="shared" si="7"/>
        <v>0</v>
      </c>
      <c r="BB122" s="145">
        <f t="shared" si="8"/>
        <v>0</v>
      </c>
      <c r="BC122" s="145">
        <f t="shared" si="9"/>
        <v>0</v>
      </c>
      <c r="BD122" s="145">
        <f t="shared" si="10"/>
        <v>0</v>
      </c>
      <c r="BE122" s="145">
        <f t="shared" si="11"/>
        <v>0</v>
      </c>
      <c r="CA122" s="174">
        <v>3</v>
      </c>
      <c r="CB122" s="174">
        <v>1</v>
      </c>
      <c r="CZ122" s="145">
        <v>0.022</v>
      </c>
    </row>
    <row r="123" spans="1:15" ht="12.75">
      <c r="A123" s="175"/>
      <c r="B123" s="177"/>
      <c r="C123" s="221" t="s">
        <v>257</v>
      </c>
      <c r="D123" s="222"/>
      <c r="E123" s="178">
        <v>6</v>
      </c>
      <c r="F123" s="179"/>
      <c r="G123" s="180"/>
      <c r="M123" s="176" t="s">
        <v>257</v>
      </c>
      <c r="O123" s="167"/>
    </row>
    <row r="124" spans="1:104" ht="12.75">
      <c r="A124" s="168">
        <v>66</v>
      </c>
      <c r="B124" s="169" t="s">
        <v>258</v>
      </c>
      <c r="C124" s="170" t="s">
        <v>259</v>
      </c>
      <c r="D124" s="171" t="s">
        <v>260</v>
      </c>
      <c r="E124" s="172">
        <v>6.05</v>
      </c>
      <c r="F124" s="172">
        <v>0</v>
      </c>
      <c r="G124" s="173">
        <f>E124*F124</f>
        <v>0</v>
      </c>
      <c r="O124" s="167">
        <v>2</v>
      </c>
      <c r="AA124" s="145">
        <v>3</v>
      </c>
      <c r="AB124" s="145">
        <v>1</v>
      </c>
      <c r="AC124" s="145">
        <v>10311101</v>
      </c>
      <c r="AZ124" s="145">
        <v>1</v>
      </c>
      <c r="BA124" s="145">
        <f>IF(AZ124=1,G124,0)</f>
        <v>0</v>
      </c>
      <c r="BB124" s="145">
        <f>IF(AZ124=2,G124,0)</f>
        <v>0</v>
      </c>
      <c r="BC124" s="145">
        <f>IF(AZ124=3,G124,0)</f>
        <v>0</v>
      </c>
      <c r="BD124" s="145">
        <f>IF(AZ124=4,G124,0)</f>
        <v>0</v>
      </c>
      <c r="BE124" s="145">
        <f>IF(AZ124=5,G124,0)</f>
        <v>0</v>
      </c>
      <c r="CA124" s="174">
        <v>3</v>
      </c>
      <c r="CB124" s="174">
        <v>1</v>
      </c>
      <c r="CZ124" s="145">
        <v>0.65</v>
      </c>
    </row>
    <row r="125" spans="1:15" ht="12.75">
      <c r="A125" s="175"/>
      <c r="B125" s="177"/>
      <c r="C125" s="221" t="s">
        <v>261</v>
      </c>
      <c r="D125" s="222"/>
      <c r="E125" s="178">
        <v>6.05</v>
      </c>
      <c r="F125" s="179"/>
      <c r="G125" s="180"/>
      <c r="M125" s="176" t="s">
        <v>261</v>
      </c>
      <c r="O125" s="167"/>
    </row>
    <row r="126" spans="1:104" ht="12.75">
      <c r="A126" s="168">
        <v>67</v>
      </c>
      <c r="B126" s="169" t="s">
        <v>262</v>
      </c>
      <c r="C126" s="170" t="s">
        <v>263</v>
      </c>
      <c r="D126" s="171" t="s">
        <v>120</v>
      </c>
      <c r="E126" s="172">
        <v>8.47</v>
      </c>
      <c r="F126" s="172">
        <v>0</v>
      </c>
      <c r="G126" s="173">
        <f>E126*F126</f>
        <v>0</v>
      </c>
      <c r="O126" s="167">
        <v>2</v>
      </c>
      <c r="AA126" s="145">
        <v>3</v>
      </c>
      <c r="AB126" s="145">
        <v>1</v>
      </c>
      <c r="AC126" s="145">
        <v>103911002</v>
      </c>
      <c r="AZ126" s="145">
        <v>1</v>
      </c>
      <c r="BA126" s="145">
        <f>IF(AZ126=1,G126,0)</f>
        <v>0</v>
      </c>
      <c r="BB126" s="145">
        <f>IF(AZ126=2,G126,0)</f>
        <v>0</v>
      </c>
      <c r="BC126" s="145">
        <f>IF(AZ126=3,G126,0)</f>
        <v>0</v>
      </c>
      <c r="BD126" s="145">
        <f>IF(AZ126=4,G126,0)</f>
        <v>0</v>
      </c>
      <c r="BE126" s="145">
        <f>IF(AZ126=5,G126,0)</f>
        <v>0</v>
      </c>
      <c r="CA126" s="174">
        <v>3</v>
      </c>
      <c r="CB126" s="174">
        <v>1</v>
      </c>
      <c r="CZ126" s="145">
        <v>0.55</v>
      </c>
    </row>
    <row r="127" spans="1:15" ht="12.75">
      <c r="A127" s="175"/>
      <c r="B127" s="177"/>
      <c r="C127" s="221" t="s">
        <v>264</v>
      </c>
      <c r="D127" s="222"/>
      <c r="E127" s="178">
        <v>8.47</v>
      </c>
      <c r="F127" s="179"/>
      <c r="G127" s="180"/>
      <c r="M127" s="176" t="s">
        <v>264</v>
      </c>
      <c r="O127" s="167"/>
    </row>
    <row r="128" spans="1:104" ht="12.75">
      <c r="A128" s="168">
        <v>68</v>
      </c>
      <c r="B128" s="169" t="s">
        <v>265</v>
      </c>
      <c r="C128" s="170" t="s">
        <v>266</v>
      </c>
      <c r="D128" s="171" t="s">
        <v>117</v>
      </c>
      <c r="E128" s="172">
        <v>33</v>
      </c>
      <c r="F128" s="172">
        <v>0</v>
      </c>
      <c r="G128" s="173">
        <f>E128*F128</f>
        <v>0</v>
      </c>
      <c r="O128" s="167">
        <v>2</v>
      </c>
      <c r="AA128" s="145">
        <v>3</v>
      </c>
      <c r="AB128" s="145">
        <v>7</v>
      </c>
      <c r="AC128" s="145">
        <v>314520512</v>
      </c>
      <c r="AZ128" s="145">
        <v>1</v>
      </c>
      <c r="BA128" s="145">
        <f>IF(AZ128=1,G128,0)</f>
        <v>0</v>
      </c>
      <c r="BB128" s="145">
        <f>IF(AZ128=2,G128,0)</f>
        <v>0</v>
      </c>
      <c r="BC128" s="145">
        <f>IF(AZ128=3,G128,0)</f>
        <v>0</v>
      </c>
      <c r="BD128" s="145">
        <f>IF(AZ128=4,G128,0)</f>
        <v>0</v>
      </c>
      <c r="BE128" s="145">
        <f>IF(AZ128=5,G128,0)</f>
        <v>0</v>
      </c>
      <c r="CA128" s="174">
        <v>3</v>
      </c>
      <c r="CB128" s="174">
        <v>7</v>
      </c>
      <c r="CZ128" s="145">
        <v>0</v>
      </c>
    </row>
    <row r="129" spans="1:15" ht="12.75">
      <c r="A129" s="175"/>
      <c r="B129" s="177"/>
      <c r="C129" s="221" t="s">
        <v>233</v>
      </c>
      <c r="D129" s="222"/>
      <c r="E129" s="178">
        <v>33</v>
      </c>
      <c r="F129" s="179"/>
      <c r="G129" s="180"/>
      <c r="M129" s="176" t="s">
        <v>233</v>
      </c>
      <c r="O129" s="167"/>
    </row>
    <row r="130" spans="1:57" ht="12.75">
      <c r="A130" s="181"/>
      <c r="B130" s="182" t="s">
        <v>74</v>
      </c>
      <c r="C130" s="183" t="str">
        <f>CONCATENATE(B93," ",C93)</f>
        <v>13 Keře</v>
      </c>
      <c r="D130" s="184"/>
      <c r="E130" s="185"/>
      <c r="F130" s="186"/>
      <c r="G130" s="187">
        <f>SUM(G93:G129)</f>
        <v>0</v>
      </c>
      <c r="O130" s="167">
        <v>4</v>
      </c>
      <c r="BA130" s="188">
        <f>SUM(BA93:BA129)</f>
        <v>0</v>
      </c>
      <c r="BB130" s="188">
        <f>SUM(BB93:BB129)</f>
        <v>0</v>
      </c>
      <c r="BC130" s="188">
        <f>SUM(BC93:BC129)</f>
        <v>0</v>
      </c>
      <c r="BD130" s="188">
        <f>SUM(BD93:BD129)</f>
        <v>0</v>
      </c>
      <c r="BE130" s="188">
        <f>SUM(BE93:BE129)</f>
        <v>0</v>
      </c>
    </row>
    <row r="131" spans="1:15" ht="12.75">
      <c r="A131" s="160" t="s">
        <v>72</v>
      </c>
      <c r="B131" s="161" t="s">
        <v>267</v>
      </c>
      <c r="C131" s="162" t="s">
        <v>268</v>
      </c>
      <c r="D131" s="163"/>
      <c r="E131" s="164"/>
      <c r="F131" s="164"/>
      <c r="G131" s="165"/>
      <c r="H131" s="166"/>
      <c r="I131" s="166"/>
      <c r="O131" s="167">
        <v>1</v>
      </c>
    </row>
    <row r="132" spans="1:104" ht="22.5">
      <c r="A132" s="168">
        <v>69</v>
      </c>
      <c r="B132" s="169" t="s">
        <v>269</v>
      </c>
      <c r="C132" s="170" t="s">
        <v>270</v>
      </c>
      <c r="D132" s="171" t="s">
        <v>92</v>
      </c>
      <c r="E132" s="172">
        <v>4046</v>
      </c>
      <c r="F132" s="172">
        <v>0</v>
      </c>
      <c r="G132" s="173">
        <f>E132*F132</f>
        <v>0</v>
      </c>
      <c r="O132" s="167">
        <v>2</v>
      </c>
      <c r="AA132" s="145">
        <v>1</v>
      </c>
      <c r="AB132" s="145">
        <v>0</v>
      </c>
      <c r="AC132" s="145">
        <v>0</v>
      </c>
      <c r="AZ132" s="145">
        <v>1</v>
      </c>
      <c r="BA132" s="145">
        <f>IF(AZ132=1,G132,0)</f>
        <v>0</v>
      </c>
      <c r="BB132" s="145">
        <f>IF(AZ132=2,G132,0)</f>
        <v>0</v>
      </c>
      <c r="BC132" s="145">
        <f>IF(AZ132=3,G132,0)</f>
        <v>0</v>
      </c>
      <c r="BD132" s="145">
        <f>IF(AZ132=4,G132,0)</f>
        <v>0</v>
      </c>
      <c r="BE132" s="145">
        <f>IF(AZ132=5,G132,0)</f>
        <v>0</v>
      </c>
      <c r="CA132" s="174">
        <v>1</v>
      </c>
      <c r="CB132" s="174">
        <v>0</v>
      </c>
      <c r="CZ132" s="145">
        <v>0</v>
      </c>
    </row>
    <row r="133" spans="1:15" ht="12.75">
      <c r="A133" s="175"/>
      <c r="B133" s="177"/>
      <c r="C133" s="221" t="s">
        <v>271</v>
      </c>
      <c r="D133" s="222"/>
      <c r="E133" s="178">
        <v>4046</v>
      </c>
      <c r="F133" s="179"/>
      <c r="G133" s="180"/>
      <c r="M133" s="176" t="s">
        <v>271</v>
      </c>
      <c r="O133" s="167"/>
    </row>
    <row r="134" spans="1:104" ht="12.75">
      <c r="A134" s="168">
        <v>70</v>
      </c>
      <c r="B134" s="169" t="s">
        <v>272</v>
      </c>
      <c r="C134" s="170" t="s">
        <v>273</v>
      </c>
      <c r="D134" s="171" t="s">
        <v>92</v>
      </c>
      <c r="E134" s="172">
        <v>2023</v>
      </c>
      <c r="F134" s="172">
        <v>0</v>
      </c>
      <c r="G134" s="173">
        <f>E134*F134</f>
        <v>0</v>
      </c>
      <c r="O134" s="167">
        <v>2</v>
      </c>
      <c r="AA134" s="145">
        <v>1</v>
      </c>
      <c r="AB134" s="145">
        <v>1</v>
      </c>
      <c r="AC134" s="145">
        <v>1</v>
      </c>
      <c r="AZ134" s="145">
        <v>1</v>
      </c>
      <c r="BA134" s="145">
        <f>IF(AZ134=1,G134,0)</f>
        <v>0</v>
      </c>
      <c r="BB134" s="145">
        <f>IF(AZ134=2,G134,0)</f>
        <v>0</v>
      </c>
      <c r="BC134" s="145">
        <f>IF(AZ134=3,G134,0)</f>
        <v>0</v>
      </c>
      <c r="BD134" s="145">
        <f>IF(AZ134=4,G134,0)</f>
        <v>0</v>
      </c>
      <c r="BE134" s="145">
        <f>IF(AZ134=5,G134,0)</f>
        <v>0</v>
      </c>
      <c r="CA134" s="174">
        <v>1</v>
      </c>
      <c r="CB134" s="174">
        <v>1</v>
      </c>
      <c r="CZ134" s="145">
        <v>0</v>
      </c>
    </row>
    <row r="135" spans="1:104" ht="22.5">
      <c r="A135" s="168">
        <v>71</v>
      </c>
      <c r="B135" s="169" t="s">
        <v>274</v>
      </c>
      <c r="C135" s="170" t="s">
        <v>275</v>
      </c>
      <c r="D135" s="171" t="s">
        <v>92</v>
      </c>
      <c r="E135" s="172">
        <v>2023</v>
      </c>
      <c r="F135" s="172">
        <v>0</v>
      </c>
      <c r="G135" s="173">
        <f>E135*F135</f>
        <v>0</v>
      </c>
      <c r="O135" s="167">
        <v>2</v>
      </c>
      <c r="AA135" s="145">
        <v>1</v>
      </c>
      <c r="AB135" s="145">
        <v>0</v>
      </c>
      <c r="AC135" s="145">
        <v>0</v>
      </c>
      <c r="AZ135" s="145">
        <v>1</v>
      </c>
      <c r="BA135" s="145">
        <f>IF(AZ135=1,G135,0)</f>
        <v>0</v>
      </c>
      <c r="BB135" s="145">
        <f>IF(AZ135=2,G135,0)</f>
        <v>0</v>
      </c>
      <c r="BC135" s="145">
        <f>IF(AZ135=3,G135,0)</f>
        <v>0</v>
      </c>
      <c r="BD135" s="145">
        <f>IF(AZ135=4,G135,0)</f>
        <v>0</v>
      </c>
      <c r="BE135" s="145">
        <f>IF(AZ135=5,G135,0)</f>
        <v>0</v>
      </c>
      <c r="CA135" s="174">
        <v>1</v>
      </c>
      <c r="CB135" s="174">
        <v>0</v>
      </c>
      <c r="CZ135" s="145">
        <v>0</v>
      </c>
    </row>
    <row r="136" spans="1:104" ht="12.75">
      <c r="A136" s="168">
        <v>72</v>
      </c>
      <c r="B136" s="169" t="s">
        <v>276</v>
      </c>
      <c r="C136" s="170" t="s">
        <v>277</v>
      </c>
      <c r="D136" s="171" t="s">
        <v>92</v>
      </c>
      <c r="E136" s="172">
        <v>2023</v>
      </c>
      <c r="F136" s="172">
        <v>0</v>
      </c>
      <c r="G136" s="173">
        <f>E136*F136</f>
        <v>0</v>
      </c>
      <c r="O136" s="167">
        <v>2</v>
      </c>
      <c r="AA136" s="145">
        <v>1</v>
      </c>
      <c r="AB136" s="145">
        <v>1</v>
      </c>
      <c r="AC136" s="145">
        <v>1</v>
      </c>
      <c r="AZ136" s="145">
        <v>1</v>
      </c>
      <c r="BA136" s="145">
        <f>IF(AZ136=1,G136,0)</f>
        <v>0</v>
      </c>
      <c r="BB136" s="145">
        <f>IF(AZ136=2,G136,0)</f>
        <v>0</v>
      </c>
      <c r="BC136" s="145">
        <f>IF(AZ136=3,G136,0)</f>
        <v>0</v>
      </c>
      <c r="BD136" s="145">
        <f>IF(AZ136=4,G136,0)</f>
        <v>0</v>
      </c>
      <c r="BE136" s="145">
        <f>IF(AZ136=5,G136,0)</f>
        <v>0</v>
      </c>
      <c r="CA136" s="174">
        <v>1</v>
      </c>
      <c r="CB136" s="174">
        <v>1</v>
      </c>
      <c r="CZ136" s="145">
        <v>0</v>
      </c>
    </row>
    <row r="137" spans="1:15" ht="12.75">
      <c r="A137" s="175"/>
      <c r="B137" s="177"/>
      <c r="C137" s="221" t="s">
        <v>278</v>
      </c>
      <c r="D137" s="222"/>
      <c r="E137" s="178">
        <v>2023</v>
      </c>
      <c r="F137" s="179"/>
      <c r="G137" s="180"/>
      <c r="M137" s="176" t="s">
        <v>278</v>
      </c>
      <c r="O137" s="167"/>
    </row>
    <row r="138" spans="1:104" ht="12.75">
      <c r="A138" s="168">
        <v>73</v>
      </c>
      <c r="B138" s="169" t="s">
        <v>279</v>
      </c>
      <c r="C138" s="170" t="s">
        <v>280</v>
      </c>
      <c r="D138" s="171" t="s">
        <v>92</v>
      </c>
      <c r="E138" s="172">
        <v>2023</v>
      </c>
      <c r="F138" s="172">
        <v>0</v>
      </c>
      <c r="G138" s="173">
        <f>E138*F138</f>
        <v>0</v>
      </c>
      <c r="O138" s="167">
        <v>2</v>
      </c>
      <c r="AA138" s="145">
        <v>1</v>
      </c>
      <c r="AB138" s="145">
        <v>1</v>
      </c>
      <c r="AC138" s="145">
        <v>1</v>
      </c>
      <c r="AZ138" s="145">
        <v>1</v>
      </c>
      <c r="BA138" s="145">
        <f>IF(AZ138=1,G138,0)</f>
        <v>0</v>
      </c>
      <c r="BB138" s="145">
        <f>IF(AZ138=2,G138,0)</f>
        <v>0</v>
      </c>
      <c r="BC138" s="145">
        <f>IF(AZ138=3,G138,0)</f>
        <v>0</v>
      </c>
      <c r="BD138" s="145">
        <f>IF(AZ138=4,G138,0)</f>
        <v>0</v>
      </c>
      <c r="BE138" s="145">
        <f>IF(AZ138=5,G138,0)</f>
        <v>0</v>
      </c>
      <c r="CA138" s="174">
        <v>1</v>
      </c>
      <c r="CB138" s="174">
        <v>1</v>
      </c>
      <c r="CZ138" s="145">
        <v>0</v>
      </c>
    </row>
    <row r="139" spans="1:104" ht="12.75">
      <c r="A139" s="168">
        <v>74</v>
      </c>
      <c r="B139" s="169" t="s">
        <v>281</v>
      </c>
      <c r="C139" s="170" t="s">
        <v>282</v>
      </c>
      <c r="D139" s="171" t="s">
        <v>92</v>
      </c>
      <c r="E139" s="172">
        <v>2023</v>
      </c>
      <c r="F139" s="172">
        <v>0</v>
      </c>
      <c r="G139" s="173">
        <f>E139*F139</f>
        <v>0</v>
      </c>
      <c r="O139" s="167">
        <v>2</v>
      </c>
      <c r="AA139" s="145">
        <v>1</v>
      </c>
      <c r="AB139" s="145">
        <v>1</v>
      </c>
      <c r="AC139" s="145">
        <v>1</v>
      </c>
      <c r="AZ139" s="145">
        <v>1</v>
      </c>
      <c r="BA139" s="145">
        <f>IF(AZ139=1,G139,0)</f>
        <v>0</v>
      </c>
      <c r="BB139" s="145">
        <f>IF(AZ139=2,G139,0)</f>
        <v>0</v>
      </c>
      <c r="BC139" s="145">
        <f>IF(AZ139=3,G139,0)</f>
        <v>0</v>
      </c>
      <c r="BD139" s="145">
        <f>IF(AZ139=4,G139,0)</f>
        <v>0</v>
      </c>
      <c r="BE139" s="145">
        <f>IF(AZ139=5,G139,0)</f>
        <v>0</v>
      </c>
      <c r="CA139" s="174">
        <v>1</v>
      </c>
      <c r="CB139" s="174">
        <v>1</v>
      </c>
      <c r="CZ139" s="145">
        <v>0</v>
      </c>
    </row>
    <row r="140" spans="1:15" ht="12.75">
      <c r="A140" s="175"/>
      <c r="B140" s="177"/>
      <c r="C140" s="221" t="s">
        <v>283</v>
      </c>
      <c r="D140" s="222"/>
      <c r="E140" s="178">
        <v>2023</v>
      </c>
      <c r="F140" s="179"/>
      <c r="G140" s="180"/>
      <c r="M140" s="176">
        <v>2023</v>
      </c>
      <c r="O140" s="167"/>
    </row>
    <row r="141" spans="1:104" ht="12.75">
      <c r="A141" s="168">
        <v>75</v>
      </c>
      <c r="B141" s="169" t="s">
        <v>284</v>
      </c>
      <c r="C141" s="170" t="s">
        <v>285</v>
      </c>
      <c r="D141" s="171" t="s">
        <v>195</v>
      </c>
      <c r="E141" s="172">
        <v>24.276</v>
      </c>
      <c r="F141" s="172">
        <v>0</v>
      </c>
      <c r="G141" s="173">
        <f>E141*F141</f>
        <v>0</v>
      </c>
      <c r="O141" s="167">
        <v>2</v>
      </c>
      <c r="AA141" s="145">
        <v>3</v>
      </c>
      <c r="AB141" s="145">
        <v>1</v>
      </c>
      <c r="AC141" s="145">
        <v>572407</v>
      </c>
      <c r="AZ141" s="145">
        <v>1</v>
      </c>
      <c r="BA141" s="145">
        <f>IF(AZ141=1,G141,0)</f>
        <v>0</v>
      </c>
      <c r="BB141" s="145">
        <f>IF(AZ141=2,G141,0)</f>
        <v>0</v>
      </c>
      <c r="BC141" s="145">
        <f>IF(AZ141=3,G141,0)</f>
        <v>0</v>
      </c>
      <c r="BD141" s="145">
        <f>IF(AZ141=4,G141,0)</f>
        <v>0</v>
      </c>
      <c r="BE141" s="145">
        <f>IF(AZ141=5,G141,0)</f>
        <v>0</v>
      </c>
      <c r="CA141" s="174">
        <v>3</v>
      </c>
      <c r="CB141" s="174">
        <v>1</v>
      </c>
      <c r="CZ141" s="145">
        <v>0.001</v>
      </c>
    </row>
    <row r="142" spans="1:15" ht="12.75">
      <c r="A142" s="175"/>
      <c r="B142" s="177"/>
      <c r="C142" s="221" t="s">
        <v>286</v>
      </c>
      <c r="D142" s="222"/>
      <c r="E142" s="178">
        <v>24.276</v>
      </c>
      <c r="F142" s="179"/>
      <c r="G142" s="180"/>
      <c r="M142" s="176" t="s">
        <v>286</v>
      </c>
      <c r="O142" s="167"/>
    </row>
    <row r="143" spans="1:57" ht="12.75">
      <c r="A143" s="181"/>
      <c r="B143" s="182" t="s">
        <v>74</v>
      </c>
      <c r="C143" s="183" t="str">
        <f>CONCATENATE(B131," ",C131)</f>
        <v>14 Trávník</v>
      </c>
      <c r="D143" s="184"/>
      <c r="E143" s="185"/>
      <c r="F143" s="186"/>
      <c r="G143" s="187">
        <f>SUM(G131:G142)</f>
        <v>0</v>
      </c>
      <c r="O143" s="167">
        <v>4</v>
      </c>
      <c r="BA143" s="188">
        <f>SUM(BA131:BA142)</f>
        <v>0</v>
      </c>
      <c r="BB143" s="188">
        <f>SUM(BB131:BB142)</f>
        <v>0</v>
      </c>
      <c r="BC143" s="188">
        <f>SUM(BC131:BC142)</f>
        <v>0</v>
      </c>
      <c r="BD143" s="188">
        <f>SUM(BD131:BD142)</f>
        <v>0</v>
      </c>
      <c r="BE143" s="188">
        <f>SUM(BE131:BE142)</f>
        <v>0</v>
      </c>
    </row>
    <row r="144" spans="1:15" ht="12.75">
      <c r="A144" s="160" t="s">
        <v>72</v>
      </c>
      <c r="B144" s="161" t="s">
        <v>287</v>
      </c>
      <c r="C144" s="162" t="s">
        <v>288</v>
      </c>
      <c r="D144" s="163"/>
      <c r="E144" s="164"/>
      <c r="F144" s="164"/>
      <c r="G144" s="165"/>
      <c r="H144" s="166"/>
      <c r="I144" s="166"/>
      <c r="O144" s="167">
        <v>1</v>
      </c>
    </row>
    <row r="145" spans="1:104" ht="12.75">
      <c r="A145" s="168">
        <v>76</v>
      </c>
      <c r="B145" s="169" t="s">
        <v>289</v>
      </c>
      <c r="C145" s="170" t="s">
        <v>290</v>
      </c>
      <c r="D145" s="171" t="s">
        <v>156</v>
      </c>
      <c r="E145" s="172">
        <v>900</v>
      </c>
      <c r="F145" s="172">
        <v>0</v>
      </c>
      <c r="G145" s="173">
        <f>E145*F145</f>
        <v>0</v>
      </c>
      <c r="O145" s="167">
        <v>2</v>
      </c>
      <c r="AA145" s="145">
        <v>1</v>
      </c>
      <c r="AB145" s="145">
        <v>1</v>
      </c>
      <c r="AC145" s="145">
        <v>1</v>
      </c>
      <c r="AZ145" s="145">
        <v>1</v>
      </c>
      <c r="BA145" s="145">
        <f>IF(AZ145=1,G145,0)</f>
        <v>0</v>
      </c>
      <c r="BB145" s="145">
        <f>IF(AZ145=2,G145,0)</f>
        <v>0</v>
      </c>
      <c r="BC145" s="145">
        <f>IF(AZ145=3,G145,0)</f>
        <v>0</v>
      </c>
      <c r="BD145" s="145">
        <f>IF(AZ145=4,G145,0)</f>
        <v>0</v>
      </c>
      <c r="BE145" s="145">
        <f>IF(AZ145=5,G145,0)</f>
        <v>0</v>
      </c>
      <c r="CA145" s="174">
        <v>1</v>
      </c>
      <c r="CB145" s="174">
        <v>1</v>
      </c>
      <c r="CZ145" s="145">
        <v>0</v>
      </c>
    </row>
    <row r="146" spans="1:104" ht="12.75">
      <c r="A146" s="168">
        <v>77</v>
      </c>
      <c r="B146" s="169" t="s">
        <v>291</v>
      </c>
      <c r="C146" s="170" t="s">
        <v>292</v>
      </c>
      <c r="D146" s="171" t="s">
        <v>156</v>
      </c>
      <c r="E146" s="172">
        <v>100</v>
      </c>
      <c r="F146" s="172">
        <v>0</v>
      </c>
      <c r="G146" s="173">
        <f>E146*F146</f>
        <v>0</v>
      </c>
      <c r="O146" s="167">
        <v>2</v>
      </c>
      <c r="AA146" s="145">
        <v>3</v>
      </c>
      <c r="AB146" s="145">
        <v>1</v>
      </c>
      <c r="AC146" s="145">
        <v>268</v>
      </c>
      <c r="AZ146" s="145">
        <v>1</v>
      </c>
      <c r="BA146" s="145">
        <f>IF(AZ146=1,G146,0)</f>
        <v>0</v>
      </c>
      <c r="BB146" s="145">
        <f>IF(AZ146=2,G146,0)</f>
        <v>0</v>
      </c>
      <c r="BC146" s="145">
        <f>IF(AZ146=3,G146,0)</f>
        <v>0</v>
      </c>
      <c r="BD146" s="145">
        <f>IF(AZ146=4,G146,0)</f>
        <v>0</v>
      </c>
      <c r="BE146" s="145">
        <f>IF(AZ146=5,G146,0)</f>
        <v>0</v>
      </c>
      <c r="CA146" s="174">
        <v>3</v>
      </c>
      <c r="CB146" s="174">
        <v>1</v>
      </c>
      <c r="CZ146" s="145">
        <v>0.0001</v>
      </c>
    </row>
    <row r="147" spans="1:104" ht="12.75">
      <c r="A147" s="168">
        <v>78</v>
      </c>
      <c r="B147" s="169" t="s">
        <v>293</v>
      </c>
      <c r="C147" s="170" t="s">
        <v>294</v>
      </c>
      <c r="D147" s="171" t="s">
        <v>156</v>
      </c>
      <c r="E147" s="172">
        <v>400</v>
      </c>
      <c r="F147" s="172">
        <v>0</v>
      </c>
      <c r="G147" s="173">
        <f>E147*F147</f>
        <v>0</v>
      </c>
      <c r="O147" s="167">
        <v>2</v>
      </c>
      <c r="AA147" s="145">
        <v>3</v>
      </c>
      <c r="AB147" s="145">
        <v>1</v>
      </c>
      <c r="AC147" s="145">
        <v>269</v>
      </c>
      <c r="AZ147" s="145">
        <v>1</v>
      </c>
      <c r="BA147" s="145">
        <f>IF(AZ147=1,G147,0)</f>
        <v>0</v>
      </c>
      <c r="BB147" s="145">
        <f>IF(AZ147=2,G147,0)</f>
        <v>0</v>
      </c>
      <c r="BC147" s="145">
        <f>IF(AZ147=3,G147,0)</f>
        <v>0</v>
      </c>
      <c r="BD147" s="145">
        <f>IF(AZ147=4,G147,0)</f>
        <v>0</v>
      </c>
      <c r="BE147" s="145">
        <f>IF(AZ147=5,G147,0)</f>
        <v>0</v>
      </c>
      <c r="CA147" s="174">
        <v>3</v>
      </c>
      <c r="CB147" s="174">
        <v>1</v>
      </c>
      <c r="CZ147" s="145">
        <v>0.0001</v>
      </c>
    </row>
    <row r="148" spans="1:104" ht="12.75">
      <c r="A148" s="168">
        <v>79</v>
      </c>
      <c r="B148" s="169" t="s">
        <v>295</v>
      </c>
      <c r="C148" s="170" t="s">
        <v>296</v>
      </c>
      <c r="D148" s="171" t="s">
        <v>156</v>
      </c>
      <c r="E148" s="172">
        <v>400</v>
      </c>
      <c r="F148" s="172">
        <v>0</v>
      </c>
      <c r="G148" s="173">
        <f>E148*F148</f>
        <v>0</v>
      </c>
      <c r="O148" s="167">
        <v>2</v>
      </c>
      <c r="AA148" s="145">
        <v>3</v>
      </c>
      <c r="AB148" s="145">
        <v>1</v>
      </c>
      <c r="AC148" s="145">
        <v>270</v>
      </c>
      <c r="AZ148" s="145">
        <v>1</v>
      </c>
      <c r="BA148" s="145">
        <f>IF(AZ148=1,G148,0)</f>
        <v>0</v>
      </c>
      <c r="BB148" s="145">
        <f>IF(AZ148=2,G148,0)</f>
        <v>0</v>
      </c>
      <c r="BC148" s="145">
        <f>IF(AZ148=3,G148,0)</f>
        <v>0</v>
      </c>
      <c r="BD148" s="145">
        <f>IF(AZ148=4,G148,0)</f>
        <v>0</v>
      </c>
      <c r="BE148" s="145">
        <f>IF(AZ148=5,G148,0)</f>
        <v>0</v>
      </c>
      <c r="CA148" s="174">
        <v>3</v>
      </c>
      <c r="CB148" s="174">
        <v>1</v>
      </c>
      <c r="CZ148" s="145">
        <v>0.001</v>
      </c>
    </row>
    <row r="149" spans="1:57" ht="12.75">
      <c r="A149" s="181"/>
      <c r="B149" s="182" t="s">
        <v>74</v>
      </c>
      <c r="C149" s="183" t="str">
        <f>CONCATENATE(B144," ",C144)</f>
        <v>15 Cibuloviny</v>
      </c>
      <c r="D149" s="184"/>
      <c r="E149" s="185"/>
      <c r="F149" s="186"/>
      <c r="G149" s="187">
        <f>SUM(G144:G148)</f>
        <v>0</v>
      </c>
      <c r="O149" s="167">
        <v>4</v>
      </c>
      <c r="BA149" s="188">
        <f>SUM(BA144:BA148)</f>
        <v>0</v>
      </c>
      <c r="BB149" s="188">
        <f>SUM(BB144:BB148)</f>
        <v>0</v>
      </c>
      <c r="BC149" s="188">
        <f>SUM(BC144:BC148)</f>
        <v>0</v>
      </c>
      <c r="BD149" s="188">
        <f>SUM(BD144:BD148)</f>
        <v>0</v>
      </c>
      <c r="BE149" s="188">
        <f>SUM(BE144:BE148)</f>
        <v>0</v>
      </c>
    </row>
    <row r="150" spans="1:15" ht="12.75">
      <c r="A150" s="160" t="s">
        <v>72</v>
      </c>
      <c r="B150" s="161" t="s">
        <v>297</v>
      </c>
      <c r="C150" s="162" t="s">
        <v>298</v>
      </c>
      <c r="D150" s="163"/>
      <c r="E150" s="164"/>
      <c r="F150" s="164"/>
      <c r="G150" s="165"/>
      <c r="H150" s="166"/>
      <c r="I150" s="166"/>
      <c r="O150" s="167">
        <v>1</v>
      </c>
    </row>
    <row r="151" spans="1:104" ht="22.5">
      <c r="A151" s="168">
        <v>80</v>
      </c>
      <c r="B151" s="169" t="s">
        <v>299</v>
      </c>
      <c r="C151" s="170" t="s">
        <v>300</v>
      </c>
      <c r="D151" s="171" t="s">
        <v>156</v>
      </c>
      <c r="E151" s="172">
        <v>153</v>
      </c>
      <c r="F151" s="172">
        <v>0</v>
      </c>
      <c r="G151" s="173">
        <f aca="true" t="shared" si="12" ref="G151:G167">E151*F151</f>
        <v>0</v>
      </c>
      <c r="O151" s="167">
        <v>2</v>
      </c>
      <c r="AA151" s="145">
        <v>1</v>
      </c>
      <c r="AB151" s="145">
        <v>0</v>
      </c>
      <c r="AC151" s="145">
        <v>0</v>
      </c>
      <c r="AZ151" s="145">
        <v>1</v>
      </c>
      <c r="BA151" s="145">
        <f aca="true" t="shared" si="13" ref="BA151:BA167">IF(AZ151=1,G151,0)</f>
        <v>0</v>
      </c>
      <c r="BB151" s="145">
        <f aca="true" t="shared" si="14" ref="BB151:BB167">IF(AZ151=2,G151,0)</f>
        <v>0</v>
      </c>
      <c r="BC151" s="145">
        <f aca="true" t="shared" si="15" ref="BC151:BC167">IF(AZ151=3,G151,0)</f>
        <v>0</v>
      </c>
      <c r="BD151" s="145">
        <f aca="true" t="shared" si="16" ref="BD151:BD167">IF(AZ151=4,G151,0)</f>
        <v>0</v>
      </c>
      <c r="BE151" s="145">
        <f aca="true" t="shared" si="17" ref="BE151:BE167">IF(AZ151=5,G151,0)</f>
        <v>0</v>
      </c>
      <c r="CA151" s="174">
        <v>1</v>
      </c>
      <c r="CB151" s="174">
        <v>0</v>
      </c>
      <c r="CZ151" s="145">
        <v>0</v>
      </c>
    </row>
    <row r="152" spans="1:104" ht="12.75">
      <c r="A152" s="168">
        <v>81</v>
      </c>
      <c r="B152" s="169" t="s">
        <v>301</v>
      </c>
      <c r="C152" s="170" t="s">
        <v>302</v>
      </c>
      <c r="D152" s="171" t="s">
        <v>156</v>
      </c>
      <c r="E152" s="172">
        <v>10</v>
      </c>
      <c r="F152" s="172">
        <v>0</v>
      </c>
      <c r="G152" s="173">
        <f t="shared" si="12"/>
        <v>0</v>
      </c>
      <c r="O152" s="167">
        <v>2</v>
      </c>
      <c r="AA152" s="145">
        <v>3</v>
      </c>
      <c r="AB152" s="145">
        <v>1</v>
      </c>
      <c r="AC152" s="145">
        <v>2611</v>
      </c>
      <c r="AZ152" s="145">
        <v>1</v>
      </c>
      <c r="BA152" s="145">
        <f t="shared" si="13"/>
        <v>0</v>
      </c>
      <c r="BB152" s="145">
        <f t="shared" si="14"/>
        <v>0</v>
      </c>
      <c r="BC152" s="145">
        <f t="shared" si="15"/>
        <v>0</v>
      </c>
      <c r="BD152" s="145">
        <f t="shared" si="16"/>
        <v>0</v>
      </c>
      <c r="BE152" s="145">
        <f t="shared" si="17"/>
        <v>0</v>
      </c>
      <c r="CA152" s="174">
        <v>3</v>
      </c>
      <c r="CB152" s="174">
        <v>1</v>
      </c>
      <c r="CZ152" s="145">
        <v>0.0004</v>
      </c>
    </row>
    <row r="153" spans="1:104" ht="12.75">
      <c r="A153" s="168">
        <v>82</v>
      </c>
      <c r="B153" s="169" t="s">
        <v>303</v>
      </c>
      <c r="C153" s="170" t="s">
        <v>304</v>
      </c>
      <c r="D153" s="171" t="s">
        <v>156</v>
      </c>
      <c r="E153" s="172">
        <v>5</v>
      </c>
      <c r="F153" s="172">
        <v>0</v>
      </c>
      <c r="G153" s="173">
        <f t="shared" si="12"/>
        <v>0</v>
      </c>
      <c r="O153" s="167">
        <v>2</v>
      </c>
      <c r="AA153" s="145">
        <v>3</v>
      </c>
      <c r="AB153" s="145">
        <v>1</v>
      </c>
      <c r="AC153" s="145">
        <v>2612</v>
      </c>
      <c r="AZ153" s="145">
        <v>1</v>
      </c>
      <c r="BA153" s="145">
        <f t="shared" si="13"/>
        <v>0</v>
      </c>
      <c r="BB153" s="145">
        <f t="shared" si="14"/>
        <v>0</v>
      </c>
      <c r="BC153" s="145">
        <f t="shared" si="15"/>
        <v>0</v>
      </c>
      <c r="BD153" s="145">
        <f t="shared" si="16"/>
        <v>0</v>
      </c>
      <c r="BE153" s="145">
        <f t="shared" si="17"/>
        <v>0</v>
      </c>
      <c r="CA153" s="174">
        <v>3</v>
      </c>
      <c r="CB153" s="174">
        <v>1</v>
      </c>
      <c r="CZ153" s="145">
        <v>0.001</v>
      </c>
    </row>
    <row r="154" spans="1:104" ht="12.75">
      <c r="A154" s="168">
        <v>83</v>
      </c>
      <c r="B154" s="169" t="s">
        <v>305</v>
      </c>
      <c r="C154" s="170" t="s">
        <v>306</v>
      </c>
      <c r="D154" s="171" t="s">
        <v>156</v>
      </c>
      <c r="E154" s="172">
        <v>8</v>
      </c>
      <c r="F154" s="172">
        <v>0</v>
      </c>
      <c r="G154" s="173">
        <f t="shared" si="12"/>
        <v>0</v>
      </c>
      <c r="O154" s="167">
        <v>2</v>
      </c>
      <c r="AA154" s="145">
        <v>3</v>
      </c>
      <c r="AB154" s="145">
        <v>1</v>
      </c>
      <c r="AC154" s="145">
        <v>2613</v>
      </c>
      <c r="AZ154" s="145">
        <v>1</v>
      </c>
      <c r="BA154" s="145">
        <f t="shared" si="13"/>
        <v>0</v>
      </c>
      <c r="BB154" s="145">
        <f t="shared" si="14"/>
        <v>0</v>
      </c>
      <c r="BC154" s="145">
        <f t="shared" si="15"/>
        <v>0</v>
      </c>
      <c r="BD154" s="145">
        <f t="shared" si="16"/>
        <v>0</v>
      </c>
      <c r="BE154" s="145">
        <f t="shared" si="17"/>
        <v>0</v>
      </c>
      <c r="CA154" s="174">
        <v>3</v>
      </c>
      <c r="CB154" s="174">
        <v>1</v>
      </c>
      <c r="CZ154" s="145">
        <v>0.001</v>
      </c>
    </row>
    <row r="155" spans="1:104" ht="12.75">
      <c r="A155" s="168">
        <v>84</v>
      </c>
      <c r="B155" s="169" t="s">
        <v>307</v>
      </c>
      <c r="C155" s="170" t="s">
        <v>308</v>
      </c>
      <c r="D155" s="171" t="s">
        <v>156</v>
      </c>
      <c r="E155" s="172">
        <v>30</v>
      </c>
      <c r="F155" s="172">
        <v>0</v>
      </c>
      <c r="G155" s="173">
        <f t="shared" si="12"/>
        <v>0</v>
      </c>
      <c r="O155" s="167">
        <v>2</v>
      </c>
      <c r="AA155" s="145">
        <v>3</v>
      </c>
      <c r="AB155" s="145">
        <v>1</v>
      </c>
      <c r="AC155" s="145">
        <v>2614</v>
      </c>
      <c r="AZ155" s="145">
        <v>1</v>
      </c>
      <c r="BA155" s="145">
        <f t="shared" si="13"/>
        <v>0</v>
      </c>
      <c r="BB155" s="145">
        <f t="shared" si="14"/>
        <v>0</v>
      </c>
      <c r="BC155" s="145">
        <f t="shared" si="15"/>
        <v>0</v>
      </c>
      <c r="BD155" s="145">
        <f t="shared" si="16"/>
        <v>0</v>
      </c>
      <c r="BE155" s="145">
        <f t="shared" si="17"/>
        <v>0</v>
      </c>
      <c r="CA155" s="174">
        <v>3</v>
      </c>
      <c r="CB155" s="174">
        <v>1</v>
      </c>
      <c r="CZ155" s="145">
        <v>0.001</v>
      </c>
    </row>
    <row r="156" spans="1:104" ht="12.75">
      <c r="A156" s="168">
        <v>85</v>
      </c>
      <c r="B156" s="169" t="s">
        <v>309</v>
      </c>
      <c r="C156" s="170" t="s">
        <v>310</v>
      </c>
      <c r="D156" s="171" t="s">
        <v>156</v>
      </c>
      <c r="E156" s="172">
        <v>14</v>
      </c>
      <c r="F156" s="172">
        <v>0</v>
      </c>
      <c r="G156" s="173">
        <f t="shared" si="12"/>
        <v>0</v>
      </c>
      <c r="O156" s="167">
        <v>2</v>
      </c>
      <c r="AA156" s="145">
        <v>3</v>
      </c>
      <c r="AB156" s="145">
        <v>1</v>
      </c>
      <c r="AC156" s="145">
        <v>2615</v>
      </c>
      <c r="AZ156" s="145">
        <v>1</v>
      </c>
      <c r="BA156" s="145">
        <f t="shared" si="13"/>
        <v>0</v>
      </c>
      <c r="BB156" s="145">
        <f t="shared" si="14"/>
        <v>0</v>
      </c>
      <c r="BC156" s="145">
        <f t="shared" si="15"/>
        <v>0</v>
      </c>
      <c r="BD156" s="145">
        <f t="shared" si="16"/>
        <v>0</v>
      </c>
      <c r="BE156" s="145">
        <f t="shared" si="17"/>
        <v>0</v>
      </c>
      <c r="CA156" s="174">
        <v>3</v>
      </c>
      <c r="CB156" s="174">
        <v>1</v>
      </c>
      <c r="CZ156" s="145">
        <v>0.001</v>
      </c>
    </row>
    <row r="157" spans="1:104" ht="12.75">
      <c r="A157" s="168">
        <v>86</v>
      </c>
      <c r="B157" s="169" t="s">
        <v>311</v>
      </c>
      <c r="C157" s="170" t="s">
        <v>312</v>
      </c>
      <c r="D157" s="171" t="s">
        <v>156</v>
      </c>
      <c r="E157" s="172">
        <v>8</v>
      </c>
      <c r="F157" s="172">
        <v>0</v>
      </c>
      <c r="G157" s="173">
        <f t="shared" si="12"/>
        <v>0</v>
      </c>
      <c r="O157" s="167">
        <v>2</v>
      </c>
      <c r="AA157" s="145">
        <v>3</v>
      </c>
      <c r="AB157" s="145">
        <v>1</v>
      </c>
      <c r="AC157" s="145">
        <v>2616</v>
      </c>
      <c r="AZ157" s="145">
        <v>1</v>
      </c>
      <c r="BA157" s="145">
        <f t="shared" si="13"/>
        <v>0</v>
      </c>
      <c r="BB157" s="145">
        <f t="shared" si="14"/>
        <v>0</v>
      </c>
      <c r="BC157" s="145">
        <f t="shared" si="15"/>
        <v>0</v>
      </c>
      <c r="BD157" s="145">
        <f t="shared" si="16"/>
        <v>0</v>
      </c>
      <c r="BE157" s="145">
        <f t="shared" si="17"/>
        <v>0</v>
      </c>
      <c r="CA157" s="174">
        <v>3</v>
      </c>
      <c r="CB157" s="174">
        <v>1</v>
      </c>
      <c r="CZ157" s="145">
        <v>0.001</v>
      </c>
    </row>
    <row r="158" spans="1:104" ht="12.75">
      <c r="A158" s="168">
        <v>87</v>
      </c>
      <c r="B158" s="169" t="s">
        <v>313</v>
      </c>
      <c r="C158" s="170" t="s">
        <v>314</v>
      </c>
      <c r="D158" s="171" t="s">
        <v>156</v>
      </c>
      <c r="E158" s="172">
        <v>6</v>
      </c>
      <c r="F158" s="172">
        <v>0</v>
      </c>
      <c r="G158" s="173">
        <f t="shared" si="12"/>
        <v>0</v>
      </c>
      <c r="O158" s="167">
        <v>2</v>
      </c>
      <c r="AA158" s="145">
        <v>3</v>
      </c>
      <c r="AB158" s="145">
        <v>1</v>
      </c>
      <c r="AC158" s="145">
        <v>2617</v>
      </c>
      <c r="AZ158" s="145">
        <v>1</v>
      </c>
      <c r="BA158" s="145">
        <f t="shared" si="13"/>
        <v>0</v>
      </c>
      <c r="BB158" s="145">
        <f t="shared" si="14"/>
        <v>0</v>
      </c>
      <c r="BC158" s="145">
        <f t="shared" si="15"/>
        <v>0</v>
      </c>
      <c r="BD158" s="145">
        <f t="shared" si="16"/>
        <v>0</v>
      </c>
      <c r="BE158" s="145">
        <f t="shared" si="17"/>
        <v>0</v>
      </c>
      <c r="CA158" s="174">
        <v>3</v>
      </c>
      <c r="CB158" s="174">
        <v>1</v>
      </c>
      <c r="CZ158" s="145">
        <v>0.001</v>
      </c>
    </row>
    <row r="159" spans="1:104" ht="12.75">
      <c r="A159" s="168">
        <v>88</v>
      </c>
      <c r="B159" s="169" t="s">
        <v>315</v>
      </c>
      <c r="C159" s="170" t="s">
        <v>316</v>
      </c>
      <c r="D159" s="171" t="s">
        <v>156</v>
      </c>
      <c r="E159" s="172">
        <v>5</v>
      </c>
      <c r="F159" s="172">
        <v>0</v>
      </c>
      <c r="G159" s="173">
        <f t="shared" si="12"/>
        <v>0</v>
      </c>
      <c r="O159" s="167">
        <v>2</v>
      </c>
      <c r="AA159" s="145">
        <v>3</v>
      </c>
      <c r="AB159" s="145">
        <v>1</v>
      </c>
      <c r="AC159" s="145">
        <v>2618</v>
      </c>
      <c r="AZ159" s="145">
        <v>1</v>
      </c>
      <c r="BA159" s="145">
        <f t="shared" si="13"/>
        <v>0</v>
      </c>
      <c r="BB159" s="145">
        <f t="shared" si="14"/>
        <v>0</v>
      </c>
      <c r="BC159" s="145">
        <f t="shared" si="15"/>
        <v>0</v>
      </c>
      <c r="BD159" s="145">
        <f t="shared" si="16"/>
        <v>0</v>
      </c>
      <c r="BE159" s="145">
        <f t="shared" si="17"/>
        <v>0</v>
      </c>
      <c r="CA159" s="174">
        <v>3</v>
      </c>
      <c r="CB159" s="174">
        <v>1</v>
      </c>
      <c r="CZ159" s="145">
        <v>0.001</v>
      </c>
    </row>
    <row r="160" spans="1:104" ht="12.75">
      <c r="A160" s="168">
        <v>89</v>
      </c>
      <c r="B160" s="169" t="s">
        <v>317</v>
      </c>
      <c r="C160" s="170" t="s">
        <v>318</v>
      </c>
      <c r="D160" s="171" t="s">
        <v>156</v>
      </c>
      <c r="E160" s="172">
        <v>7</v>
      </c>
      <c r="F160" s="172">
        <v>0</v>
      </c>
      <c r="G160" s="173">
        <f t="shared" si="12"/>
        <v>0</v>
      </c>
      <c r="O160" s="167">
        <v>2</v>
      </c>
      <c r="AA160" s="145">
        <v>3</v>
      </c>
      <c r="AB160" s="145">
        <v>1</v>
      </c>
      <c r="AC160" s="145">
        <v>2619</v>
      </c>
      <c r="AZ160" s="145">
        <v>1</v>
      </c>
      <c r="BA160" s="145">
        <f t="shared" si="13"/>
        <v>0</v>
      </c>
      <c r="BB160" s="145">
        <f t="shared" si="14"/>
        <v>0</v>
      </c>
      <c r="BC160" s="145">
        <f t="shared" si="15"/>
        <v>0</v>
      </c>
      <c r="BD160" s="145">
        <f t="shared" si="16"/>
        <v>0</v>
      </c>
      <c r="BE160" s="145">
        <f t="shared" si="17"/>
        <v>0</v>
      </c>
      <c r="CA160" s="174">
        <v>3</v>
      </c>
      <c r="CB160" s="174">
        <v>1</v>
      </c>
      <c r="CZ160" s="145">
        <v>0.001</v>
      </c>
    </row>
    <row r="161" spans="1:104" ht="12.75">
      <c r="A161" s="168">
        <v>90</v>
      </c>
      <c r="B161" s="169" t="s">
        <v>319</v>
      </c>
      <c r="C161" s="170" t="s">
        <v>320</v>
      </c>
      <c r="D161" s="171" t="s">
        <v>156</v>
      </c>
      <c r="E161" s="172">
        <v>12</v>
      </c>
      <c r="F161" s="172">
        <v>0</v>
      </c>
      <c r="G161" s="173">
        <f t="shared" si="12"/>
        <v>0</v>
      </c>
      <c r="O161" s="167">
        <v>2</v>
      </c>
      <c r="AA161" s="145">
        <v>3</v>
      </c>
      <c r="AB161" s="145">
        <v>1</v>
      </c>
      <c r="AC161" s="145">
        <v>2620</v>
      </c>
      <c r="AZ161" s="145">
        <v>1</v>
      </c>
      <c r="BA161" s="145">
        <f t="shared" si="13"/>
        <v>0</v>
      </c>
      <c r="BB161" s="145">
        <f t="shared" si="14"/>
        <v>0</v>
      </c>
      <c r="BC161" s="145">
        <f t="shared" si="15"/>
        <v>0</v>
      </c>
      <c r="BD161" s="145">
        <f t="shared" si="16"/>
        <v>0</v>
      </c>
      <c r="BE161" s="145">
        <f t="shared" si="17"/>
        <v>0</v>
      </c>
      <c r="CA161" s="174">
        <v>3</v>
      </c>
      <c r="CB161" s="174">
        <v>1</v>
      </c>
      <c r="CZ161" s="145">
        <v>0.001</v>
      </c>
    </row>
    <row r="162" spans="1:104" ht="12.75">
      <c r="A162" s="168">
        <v>91</v>
      </c>
      <c r="B162" s="169" t="s">
        <v>321</v>
      </c>
      <c r="C162" s="170" t="s">
        <v>322</v>
      </c>
      <c r="D162" s="171" t="s">
        <v>156</v>
      </c>
      <c r="E162" s="172">
        <v>5</v>
      </c>
      <c r="F162" s="172">
        <v>0</v>
      </c>
      <c r="G162" s="173">
        <f t="shared" si="12"/>
        <v>0</v>
      </c>
      <c r="O162" s="167">
        <v>2</v>
      </c>
      <c r="AA162" s="145">
        <v>3</v>
      </c>
      <c r="AB162" s="145">
        <v>1</v>
      </c>
      <c r="AC162" s="145">
        <v>2621</v>
      </c>
      <c r="AZ162" s="145">
        <v>1</v>
      </c>
      <c r="BA162" s="145">
        <f t="shared" si="13"/>
        <v>0</v>
      </c>
      <c r="BB162" s="145">
        <f t="shared" si="14"/>
        <v>0</v>
      </c>
      <c r="BC162" s="145">
        <f t="shared" si="15"/>
        <v>0</v>
      </c>
      <c r="BD162" s="145">
        <f t="shared" si="16"/>
        <v>0</v>
      </c>
      <c r="BE162" s="145">
        <f t="shared" si="17"/>
        <v>0</v>
      </c>
      <c r="CA162" s="174">
        <v>3</v>
      </c>
      <c r="CB162" s="174">
        <v>1</v>
      </c>
      <c r="CZ162" s="145">
        <v>0.001</v>
      </c>
    </row>
    <row r="163" spans="1:104" ht="12.75">
      <c r="A163" s="168">
        <v>92</v>
      </c>
      <c r="B163" s="169" t="s">
        <v>323</v>
      </c>
      <c r="C163" s="170" t="s">
        <v>324</v>
      </c>
      <c r="D163" s="171" t="s">
        <v>156</v>
      </c>
      <c r="E163" s="172">
        <v>5</v>
      </c>
      <c r="F163" s="172">
        <v>0</v>
      </c>
      <c r="G163" s="173">
        <f t="shared" si="12"/>
        <v>0</v>
      </c>
      <c r="O163" s="167">
        <v>2</v>
      </c>
      <c r="AA163" s="145">
        <v>3</v>
      </c>
      <c r="AB163" s="145">
        <v>1</v>
      </c>
      <c r="AC163" s="145">
        <v>2622</v>
      </c>
      <c r="AZ163" s="145">
        <v>1</v>
      </c>
      <c r="BA163" s="145">
        <f t="shared" si="13"/>
        <v>0</v>
      </c>
      <c r="BB163" s="145">
        <f t="shared" si="14"/>
        <v>0</v>
      </c>
      <c r="BC163" s="145">
        <f t="shared" si="15"/>
        <v>0</v>
      </c>
      <c r="BD163" s="145">
        <f t="shared" si="16"/>
        <v>0</v>
      </c>
      <c r="BE163" s="145">
        <f t="shared" si="17"/>
        <v>0</v>
      </c>
      <c r="CA163" s="174">
        <v>3</v>
      </c>
      <c r="CB163" s="174">
        <v>1</v>
      </c>
      <c r="CZ163" s="145">
        <v>0.0001</v>
      </c>
    </row>
    <row r="164" spans="1:104" ht="12.75">
      <c r="A164" s="168">
        <v>93</v>
      </c>
      <c r="B164" s="169" t="s">
        <v>325</v>
      </c>
      <c r="C164" s="170" t="s">
        <v>326</v>
      </c>
      <c r="D164" s="171" t="s">
        <v>156</v>
      </c>
      <c r="E164" s="172">
        <v>33</v>
      </c>
      <c r="F164" s="172">
        <v>0</v>
      </c>
      <c r="G164" s="173">
        <f t="shared" si="12"/>
        <v>0</v>
      </c>
      <c r="O164" s="167">
        <v>2</v>
      </c>
      <c r="AA164" s="145">
        <v>3</v>
      </c>
      <c r="AB164" s="145">
        <v>1</v>
      </c>
      <c r="AC164" s="145">
        <v>2623</v>
      </c>
      <c r="AZ164" s="145">
        <v>1</v>
      </c>
      <c r="BA164" s="145">
        <f t="shared" si="13"/>
        <v>0</v>
      </c>
      <c r="BB164" s="145">
        <f t="shared" si="14"/>
        <v>0</v>
      </c>
      <c r="BC164" s="145">
        <f t="shared" si="15"/>
        <v>0</v>
      </c>
      <c r="BD164" s="145">
        <f t="shared" si="16"/>
        <v>0</v>
      </c>
      <c r="BE164" s="145">
        <f t="shared" si="17"/>
        <v>0</v>
      </c>
      <c r="CA164" s="174">
        <v>3</v>
      </c>
      <c r="CB164" s="174">
        <v>1</v>
      </c>
      <c r="CZ164" s="145">
        <v>0.0001</v>
      </c>
    </row>
    <row r="165" spans="1:104" ht="12.75">
      <c r="A165" s="168">
        <v>94</v>
      </c>
      <c r="B165" s="169" t="s">
        <v>327</v>
      </c>
      <c r="C165" s="170" t="s">
        <v>328</v>
      </c>
      <c r="D165" s="171" t="s">
        <v>156</v>
      </c>
      <c r="E165" s="172">
        <v>5</v>
      </c>
      <c r="F165" s="172">
        <v>0</v>
      </c>
      <c r="G165" s="173">
        <f t="shared" si="12"/>
        <v>0</v>
      </c>
      <c r="O165" s="167">
        <v>2</v>
      </c>
      <c r="AA165" s="145">
        <v>3</v>
      </c>
      <c r="AB165" s="145">
        <v>1</v>
      </c>
      <c r="AC165" s="145">
        <v>2624</v>
      </c>
      <c r="AZ165" s="145">
        <v>1</v>
      </c>
      <c r="BA165" s="145">
        <f t="shared" si="13"/>
        <v>0</v>
      </c>
      <c r="BB165" s="145">
        <f t="shared" si="14"/>
        <v>0</v>
      </c>
      <c r="BC165" s="145">
        <f t="shared" si="15"/>
        <v>0</v>
      </c>
      <c r="BD165" s="145">
        <f t="shared" si="16"/>
        <v>0</v>
      </c>
      <c r="BE165" s="145">
        <f t="shared" si="17"/>
        <v>0</v>
      </c>
      <c r="CA165" s="174">
        <v>3</v>
      </c>
      <c r="CB165" s="174">
        <v>1</v>
      </c>
      <c r="CZ165" s="145">
        <v>0.0001</v>
      </c>
    </row>
    <row r="166" spans="1:104" ht="12.75">
      <c r="A166" s="168">
        <v>95</v>
      </c>
      <c r="B166" s="169" t="s">
        <v>329</v>
      </c>
      <c r="C166" s="170" t="s">
        <v>330</v>
      </c>
      <c r="D166" s="171" t="s">
        <v>120</v>
      </c>
      <c r="E166" s="172">
        <v>10.25</v>
      </c>
      <c r="F166" s="172">
        <v>0</v>
      </c>
      <c r="G166" s="173">
        <f t="shared" si="12"/>
        <v>0</v>
      </c>
      <c r="O166" s="167">
        <v>2</v>
      </c>
      <c r="AA166" s="145">
        <v>3</v>
      </c>
      <c r="AB166" s="145">
        <v>1</v>
      </c>
      <c r="AC166" s="145">
        <v>10364200</v>
      </c>
      <c r="AZ166" s="145">
        <v>1</v>
      </c>
      <c r="BA166" s="145">
        <f t="shared" si="13"/>
        <v>0</v>
      </c>
      <c r="BB166" s="145">
        <f t="shared" si="14"/>
        <v>0</v>
      </c>
      <c r="BC166" s="145">
        <f t="shared" si="15"/>
        <v>0</v>
      </c>
      <c r="BD166" s="145">
        <f t="shared" si="16"/>
        <v>0</v>
      </c>
      <c r="BE166" s="145">
        <f t="shared" si="17"/>
        <v>0</v>
      </c>
      <c r="CA166" s="174">
        <v>3</v>
      </c>
      <c r="CB166" s="174">
        <v>1</v>
      </c>
      <c r="CZ166" s="145">
        <v>1.67</v>
      </c>
    </row>
    <row r="167" spans="1:104" ht="12.75">
      <c r="A167" s="168">
        <v>96</v>
      </c>
      <c r="B167" s="169" t="s">
        <v>331</v>
      </c>
      <c r="C167" s="170" t="s">
        <v>332</v>
      </c>
      <c r="D167" s="171" t="s">
        <v>120</v>
      </c>
      <c r="E167" s="172">
        <v>10.25</v>
      </c>
      <c r="F167" s="172">
        <v>0</v>
      </c>
      <c r="G167" s="173">
        <f t="shared" si="12"/>
        <v>0</v>
      </c>
      <c r="O167" s="167">
        <v>2</v>
      </c>
      <c r="AA167" s="145">
        <v>3</v>
      </c>
      <c r="AB167" s="145">
        <v>1</v>
      </c>
      <c r="AC167" s="145">
        <v>10371510</v>
      </c>
      <c r="AZ167" s="145">
        <v>1</v>
      </c>
      <c r="BA167" s="145">
        <f t="shared" si="13"/>
        <v>0</v>
      </c>
      <c r="BB167" s="145">
        <f t="shared" si="14"/>
        <v>0</v>
      </c>
      <c r="BC167" s="145">
        <f t="shared" si="15"/>
        <v>0</v>
      </c>
      <c r="BD167" s="145">
        <f t="shared" si="16"/>
        <v>0</v>
      </c>
      <c r="BE167" s="145">
        <f t="shared" si="17"/>
        <v>0</v>
      </c>
      <c r="CA167" s="174">
        <v>3</v>
      </c>
      <c r="CB167" s="174">
        <v>1</v>
      </c>
      <c r="CZ167" s="145">
        <v>0.75</v>
      </c>
    </row>
    <row r="168" spans="1:57" ht="12.75">
      <c r="A168" s="181"/>
      <c r="B168" s="182" t="s">
        <v>74</v>
      </c>
      <c r="C168" s="183" t="str">
        <f>CONCATENATE(B150," ",C150)</f>
        <v>16 Vyvýšené záhony-výsadba trvalek</v>
      </c>
      <c r="D168" s="184"/>
      <c r="E168" s="185"/>
      <c r="F168" s="186"/>
      <c r="G168" s="187">
        <f>SUM(G150:G167)</f>
        <v>0</v>
      </c>
      <c r="O168" s="167">
        <v>4</v>
      </c>
      <c r="BA168" s="188">
        <f>SUM(BA150:BA167)</f>
        <v>0</v>
      </c>
      <c r="BB168" s="188">
        <f>SUM(BB150:BB167)</f>
        <v>0</v>
      </c>
      <c r="BC168" s="188">
        <f>SUM(BC150:BC167)</f>
        <v>0</v>
      </c>
      <c r="BD168" s="188">
        <f>SUM(BD150:BD167)</f>
        <v>0</v>
      </c>
      <c r="BE168" s="188">
        <f>SUM(BE150:BE167)</f>
        <v>0</v>
      </c>
    </row>
    <row r="169" spans="1:15" ht="12.75">
      <c r="A169" s="160" t="s">
        <v>72</v>
      </c>
      <c r="B169" s="161" t="s">
        <v>333</v>
      </c>
      <c r="C169" s="162" t="s">
        <v>334</v>
      </c>
      <c r="D169" s="163"/>
      <c r="E169" s="164"/>
      <c r="F169" s="164"/>
      <c r="G169" s="165"/>
      <c r="H169" s="166"/>
      <c r="I169" s="166"/>
      <c r="O169" s="167">
        <v>1</v>
      </c>
    </row>
    <row r="170" spans="1:104" ht="22.5">
      <c r="A170" s="168">
        <v>97</v>
      </c>
      <c r="B170" s="169" t="s">
        <v>335</v>
      </c>
      <c r="C170" s="170" t="s">
        <v>336</v>
      </c>
      <c r="D170" s="171" t="s">
        <v>120</v>
      </c>
      <c r="E170" s="172">
        <v>7.5</v>
      </c>
      <c r="F170" s="172">
        <v>0</v>
      </c>
      <c r="G170" s="173">
        <f>E170*F170</f>
        <v>0</v>
      </c>
      <c r="O170" s="167">
        <v>2</v>
      </c>
      <c r="AA170" s="145">
        <v>1</v>
      </c>
      <c r="AB170" s="145">
        <v>1</v>
      </c>
      <c r="AC170" s="145">
        <v>1</v>
      </c>
      <c r="AZ170" s="145">
        <v>1</v>
      </c>
      <c r="BA170" s="145">
        <f>IF(AZ170=1,G170,0)</f>
        <v>0</v>
      </c>
      <c r="BB170" s="145">
        <f>IF(AZ170=2,G170,0)</f>
        <v>0</v>
      </c>
      <c r="BC170" s="145">
        <f>IF(AZ170=3,G170,0)</f>
        <v>0</v>
      </c>
      <c r="BD170" s="145">
        <f>IF(AZ170=4,G170,0)</f>
        <v>0</v>
      </c>
      <c r="BE170" s="145">
        <f>IF(AZ170=5,G170,0)</f>
        <v>0</v>
      </c>
      <c r="CA170" s="174">
        <v>1</v>
      </c>
      <c r="CB170" s="174">
        <v>1</v>
      </c>
      <c r="CZ170" s="145">
        <v>2.41693</v>
      </c>
    </row>
    <row r="171" spans="1:15" ht="12.75">
      <c r="A171" s="175"/>
      <c r="B171" s="177"/>
      <c r="C171" s="221" t="s">
        <v>337</v>
      </c>
      <c r="D171" s="222"/>
      <c r="E171" s="178">
        <v>7.5</v>
      </c>
      <c r="F171" s="179"/>
      <c r="G171" s="180"/>
      <c r="M171" s="176" t="s">
        <v>337</v>
      </c>
      <c r="O171" s="167"/>
    </row>
    <row r="172" spans="1:104" ht="12.75">
      <c r="A172" s="168">
        <v>98</v>
      </c>
      <c r="B172" s="169" t="s">
        <v>338</v>
      </c>
      <c r="C172" s="170" t="s">
        <v>339</v>
      </c>
      <c r="D172" s="171" t="s">
        <v>92</v>
      </c>
      <c r="E172" s="172">
        <v>45</v>
      </c>
      <c r="F172" s="172">
        <v>0</v>
      </c>
      <c r="G172" s="173">
        <f>E172*F172</f>
        <v>0</v>
      </c>
      <c r="O172" s="167">
        <v>2</v>
      </c>
      <c r="AA172" s="145">
        <v>1</v>
      </c>
      <c r="AB172" s="145">
        <v>1</v>
      </c>
      <c r="AC172" s="145">
        <v>1</v>
      </c>
      <c r="AZ172" s="145">
        <v>1</v>
      </c>
      <c r="BA172" s="145">
        <f>IF(AZ172=1,G172,0)</f>
        <v>0</v>
      </c>
      <c r="BB172" s="145">
        <f>IF(AZ172=2,G172,0)</f>
        <v>0</v>
      </c>
      <c r="BC172" s="145">
        <f>IF(AZ172=3,G172,0)</f>
        <v>0</v>
      </c>
      <c r="BD172" s="145">
        <f>IF(AZ172=4,G172,0)</f>
        <v>0</v>
      </c>
      <c r="BE172" s="145">
        <f>IF(AZ172=5,G172,0)</f>
        <v>0</v>
      </c>
      <c r="CA172" s="174">
        <v>1</v>
      </c>
      <c r="CB172" s="174">
        <v>1</v>
      </c>
      <c r="CZ172" s="145">
        <v>0.01</v>
      </c>
    </row>
    <row r="173" spans="1:15" ht="12.75">
      <c r="A173" s="175"/>
      <c r="B173" s="177"/>
      <c r="C173" s="221" t="s">
        <v>340</v>
      </c>
      <c r="D173" s="222"/>
      <c r="E173" s="178">
        <v>45</v>
      </c>
      <c r="F173" s="179"/>
      <c r="G173" s="180"/>
      <c r="M173" s="176" t="s">
        <v>340</v>
      </c>
      <c r="O173" s="167"/>
    </row>
    <row r="174" spans="1:104" ht="12.75">
      <c r="A174" s="168">
        <v>99</v>
      </c>
      <c r="B174" s="169" t="s">
        <v>341</v>
      </c>
      <c r="C174" s="170" t="s">
        <v>342</v>
      </c>
      <c r="D174" s="171" t="s">
        <v>92</v>
      </c>
      <c r="E174" s="172">
        <v>45</v>
      </c>
      <c r="F174" s="172">
        <v>0</v>
      </c>
      <c r="G174" s="173">
        <f>E174*F174</f>
        <v>0</v>
      </c>
      <c r="O174" s="167">
        <v>2</v>
      </c>
      <c r="AA174" s="145">
        <v>1</v>
      </c>
      <c r="AB174" s="145">
        <v>1</v>
      </c>
      <c r="AC174" s="145">
        <v>1</v>
      </c>
      <c r="AZ174" s="145">
        <v>1</v>
      </c>
      <c r="BA174" s="145">
        <f>IF(AZ174=1,G174,0)</f>
        <v>0</v>
      </c>
      <c r="BB174" s="145">
        <f>IF(AZ174=2,G174,0)</f>
        <v>0</v>
      </c>
      <c r="BC174" s="145">
        <f>IF(AZ174=3,G174,0)</f>
        <v>0</v>
      </c>
      <c r="BD174" s="145">
        <f>IF(AZ174=4,G174,0)</f>
        <v>0</v>
      </c>
      <c r="BE174" s="145">
        <f>IF(AZ174=5,G174,0)</f>
        <v>0</v>
      </c>
      <c r="CA174" s="174">
        <v>1</v>
      </c>
      <c r="CB174" s="174">
        <v>1</v>
      </c>
      <c r="CZ174" s="145">
        <v>0</v>
      </c>
    </row>
    <row r="175" spans="1:104" ht="22.5">
      <c r="A175" s="168">
        <v>100</v>
      </c>
      <c r="B175" s="169" t="s">
        <v>343</v>
      </c>
      <c r="C175" s="170" t="s">
        <v>344</v>
      </c>
      <c r="D175" s="171" t="s">
        <v>260</v>
      </c>
      <c r="E175" s="172">
        <v>0.135</v>
      </c>
      <c r="F175" s="172">
        <v>0</v>
      </c>
      <c r="G175" s="173">
        <f>E175*F175</f>
        <v>0</v>
      </c>
      <c r="O175" s="167">
        <v>2</v>
      </c>
      <c r="AA175" s="145">
        <v>1</v>
      </c>
      <c r="AB175" s="145">
        <v>1</v>
      </c>
      <c r="AC175" s="145">
        <v>1</v>
      </c>
      <c r="AZ175" s="145">
        <v>1</v>
      </c>
      <c r="BA175" s="145">
        <f>IF(AZ175=1,G175,0)</f>
        <v>0</v>
      </c>
      <c r="BB175" s="145">
        <f>IF(AZ175=2,G175,0)</f>
        <v>0</v>
      </c>
      <c r="BC175" s="145">
        <f>IF(AZ175=3,G175,0)</f>
        <v>0</v>
      </c>
      <c r="BD175" s="145">
        <f>IF(AZ175=4,G175,0)</f>
        <v>0</v>
      </c>
      <c r="BE175" s="145">
        <f>IF(AZ175=5,G175,0)</f>
        <v>0</v>
      </c>
      <c r="CA175" s="174">
        <v>1</v>
      </c>
      <c r="CB175" s="174">
        <v>1</v>
      </c>
      <c r="CZ175" s="145">
        <v>1.00852</v>
      </c>
    </row>
    <row r="176" spans="1:15" ht="12.75">
      <c r="A176" s="175"/>
      <c r="B176" s="177"/>
      <c r="C176" s="221" t="s">
        <v>345</v>
      </c>
      <c r="D176" s="222"/>
      <c r="E176" s="178">
        <v>0.135</v>
      </c>
      <c r="F176" s="179"/>
      <c r="G176" s="180"/>
      <c r="M176" s="176" t="s">
        <v>345</v>
      </c>
      <c r="O176" s="167"/>
    </row>
    <row r="177" spans="1:104" ht="22.5">
      <c r="A177" s="168">
        <v>101</v>
      </c>
      <c r="B177" s="169" t="s">
        <v>346</v>
      </c>
      <c r="C177" s="170" t="s">
        <v>347</v>
      </c>
      <c r="D177" s="171" t="s">
        <v>260</v>
      </c>
      <c r="E177" s="172">
        <v>0.194</v>
      </c>
      <c r="F177" s="172">
        <v>0</v>
      </c>
      <c r="G177" s="173">
        <f>E177*F177</f>
        <v>0</v>
      </c>
      <c r="O177" s="167">
        <v>2</v>
      </c>
      <c r="AA177" s="145">
        <v>1</v>
      </c>
      <c r="AB177" s="145">
        <v>1</v>
      </c>
      <c r="AC177" s="145">
        <v>1</v>
      </c>
      <c r="AZ177" s="145">
        <v>1</v>
      </c>
      <c r="BA177" s="145">
        <f>IF(AZ177=1,G177,0)</f>
        <v>0</v>
      </c>
      <c r="BB177" s="145">
        <f>IF(AZ177=2,G177,0)</f>
        <v>0</v>
      </c>
      <c r="BC177" s="145">
        <f>IF(AZ177=3,G177,0)</f>
        <v>0</v>
      </c>
      <c r="BD177" s="145">
        <f>IF(AZ177=4,G177,0)</f>
        <v>0</v>
      </c>
      <c r="BE177" s="145">
        <f>IF(AZ177=5,G177,0)</f>
        <v>0</v>
      </c>
      <c r="CA177" s="174">
        <v>1</v>
      </c>
      <c r="CB177" s="174">
        <v>1</v>
      </c>
      <c r="CZ177" s="145">
        <v>1.05693</v>
      </c>
    </row>
    <row r="178" spans="1:15" ht="12.75">
      <c r="A178" s="175"/>
      <c r="B178" s="177"/>
      <c r="C178" s="221" t="s">
        <v>348</v>
      </c>
      <c r="D178" s="222"/>
      <c r="E178" s="178">
        <v>0.11</v>
      </c>
      <c r="F178" s="179"/>
      <c r="G178" s="180"/>
      <c r="M178" s="176" t="s">
        <v>348</v>
      </c>
      <c r="O178" s="167"/>
    </row>
    <row r="179" spans="1:15" ht="12.75">
      <c r="A179" s="175"/>
      <c r="B179" s="177"/>
      <c r="C179" s="221" t="s">
        <v>349</v>
      </c>
      <c r="D179" s="222"/>
      <c r="E179" s="178">
        <v>0.084</v>
      </c>
      <c r="F179" s="179"/>
      <c r="G179" s="180"/>
      <c r="M179" s="176" t="s">
        <v>349</v>
      </c>
      <c r="O179" s="167"/>
    </row>
    <row r="180" spans="1:104" ht="22.5">
      <c r="A180" s="168">
        <v>102</v>
      </c>
      <c r="B180" s="169" t="s">
        <v>350</v>
      </c>
      <c r="C180" s="170" t="s">
        <v>351</v>
      </c>
      <c r="D180" s="171" t="s">
        <v>120</v>
      </c>
      <c r="E180" s="172">
        <v>3.375</v>
      </c>
      <c r="F180" s="172">
        <v>0</v>
      </c>
      <c r="G180" s="173">
        <f>E180*F180</f>
        <v>0</v>
      </c>
      <c r="O180" s="167">
        <v>2</v>
      </c>
      <c r="AA180" s="145">
        <v>1</v>
      </c>
      <c r="AB180" s="145">
        <v>1</v>
      </c>
      <c r="AC180" s="145">
        <v>1</v>
      </c>
      <c r="AZ180" s="145">
        <v>1</v>
      </c>
      <c r="BA180" s="145">
        <f>IF(AZ180=1,G180,0)</f>
        <v>0</v>
      </c>
      <c r="BB180" s="145">
        <f>IF(AZ180=2,G180,0)</f>
        <v>0</v>
      </c>
      <c r="BC180" s="145">
        <f>IF(AZ180=3,G180,0)</f>
        <v>0</v>
      </c>
      <c r="BD180" s="145">
        <f>IF(AZ180=4,G180,0)</f>
        <v>0</v>
      </c>
      <c r="BE180" s="145">
        <f>IF(AZ180=5,G180,0)</f>
        <v>0</v>
      </c>
      <c r="CA180" s="174">
        <v>1</v>
      </c>
      <c r="CB180" s="174">
        <v>1</v>
      </c>
      <c r="CZ180" s="145">
        <v>2.44889</v>
      </c>
    </row>
    <row r="181" spans="1:15" ht="12.75">
      <c r="A181" s="175"/>
      <c r="B181" s="177"/>
      <c r="C181" s="221" t="s">
        <v>352</v>
      </c>
      <c r="D181" s="222"/>
      <c r="E181" s="178">
        <v>3.375</v>
      </c>
      <c r="F181" s="179"/>
      <c r="G181" s="180"/>
      <c r="M181" s="176" t="s">
        <v>352</v>
      </c>
      <c r="O181" s="167"/>
    </row>
    <row r="182" spans="1:104" ht="12.75">
      <c r="A182" s="168">
        <v>103</v>
      </c>
      <c r="B182" s="169" t="s">
        <v>353</v>
      </c>
      <c r="C182" s="170" t="s">
        <v>354</v>
      </c>
      <c r="D182" s="171" t="s">
        <v>92</v>
      </c>
      <c r="E182" s="172">
        <v>12.5</v>
      </c>
      <c r="F182" s="172">
        <v>0</v>
      </c>
      <c r="G182" s="173">
        <f>E182*F182</f>
        <v>0</v>
      </c>
      <c r="O182" s="167">
        <v>2</v>
      </c>
      <c r="AA182" s="145">
        <v>1</v>
      </c>
      <c r="AB182" s="145">
        <v>1</v>
      </c>
      <c r="AC182" s="145">
        <v>1</v>
      </c>
      <c r="AZ182" s="145">
        <v>1</v>
      </c>
      <c r="BA182" s="145">
        <f>IF(AZ182=1,G182,0)</f>
        <v>0</v>
      </c>
      <c r="BB182" s="145">
        <f>IF(AZ182=2,G182,0)</f>
        <v>0</v>
      </c>
      <c r="BC182" s="145">
        <f>IF(AZ182=3,G182,0)</f>
        <v>0</v>
      </c>
      <c r="BD182" s="145">
        <f>IF(AZ182=4,G182,0)</f>
        <v>0</v>
      </c>
      <c r="BE182" s="145">
        <f>IF(AZ182=5,G182,0)</f>
        <v>0</v>
      </c>
      <c r="CA182" s="174">
        <v>1</v>
      </c>
      <c r="CB182" s="174">
        <v>1</v>
      </c>
      <c r="CZ182" s="145">
        <v>0.18907</v>
      </c>
    </row>
    <row r="183" spans="1:15" ht="12.75">
      <c r="A183" s="175"/>
      <c r="B183" s="177"/>
      <c r="C183" s="221" t="s">
        <v>355</v>
      </c>
      <c r="D183" s="222"/>
      <c r="E183" s="178">
        <v>12.5</v>
      </c>
      <c r="F183" s="179"/>
      <c r="G183" s="180"/>
      <c r="M183" s="176" t="s">
        <v>355</v>
      </c>
      <c r="O183" s="167"/>
    </row>
    <row r="184" spans="1:104" ht="22.5">
      <c r="A184" s="168">
        <v>104</v>
      </c>
      <c r="B184" s="169" t="s">
        <v>356</v>
      </c>
      <c r="C184" s="170" t="s">
        <v>357</v>
      </c>
      <c r="D184" s="171" t="s">
        <v>92</v>
      </c>
      <c r="E184" s="172">
        <v>20.24</v>
      </c>
      <c r="F184" s="172">
        <v>0</v>
      </c>
      <c r="G184" s="173">
        <f>E184*F184</f>
        <v>0</v>
      </c>
      <c r="O184" s="167">
        <v>2</v>
      </c>
      <c r="AA184" s="145">
        <v>1</v>
      </c>
      <c r="AB184" s="145">
        <v>7</v>
      </c>
      <c r="AC184" s="145">
        <v>7</v>
      </c>
      <c r="AZ184" s="145">
        <v>1</v>
      </c>
      <c r="BA184" s="145">
        <f>IF(AZ184=1,G184,0)</f>
        <v>0</v>
      </c>
      <c r="BB184" s="145">
        <f>IF(AZ184=2,G184,0)</f>
        <v>0</v>
      </c>
      <c r="BC184" s="145">
        <f>IF(AZ184=3,G184,0)</f>
        <v>0</v>
      </c>
      <c r="BD184" s="145">
        <f>IF(AZ184=4,G184,0)</f>
        <v>0</v>
      </c>
      <c r="BE184" s="145">
        <f>IF(AZ184=5,G184,0)</f>
        <v>0</v>
      </c>
      <c r="CA184" s="174">
        <v>1</v>
      </c>
      <c r="CB184" s="174">
        <v>7</v>
      </c>
      <c r="CZ184" s="145">
        <v>0.00032</v>
      </c>
    </row>
    <row r="185" spans="1:15" ht="12.75">
      <c r="A185" s="175"/>
      <c r="B185" s="177"/>
      <c r="C185" s="221" t="s">
        <v>358</v>
      </c>
      <c r="D185" s="222"/>
      <c r="E185" s="178">
        <v>20.24</v>
      </c>
      <c r="F185" s="179"/>
      <c r="G185" s="180"/>
      <c r="M185" s="176" t="s">
        <v>358</v>
      </c>
      <c r="O185" s="167"/>
    </row>
    <row r="186" spans="1:104" ht="22.5">
      <c r="A186" s="168">
        <v>105</v>
      </c>
      <c r="B186" s="169" t="s">
        <v>359</v>
      </c>
      <c r="C186" s="170" t="s">
        <v>360</v>
      </c>
      <c r="D186" s="171" t="s">
        <v>92</v>
      </c>
      <c r="E186" s="172">
        <v>13.86</v>
      </c>
      <c r="F186" s="172">
        <v>0</v>
      </c>
      <c r="G186" s="173">
        <f>E186*F186</f>
        <v>0</v>
      </c>
      <c r="O186" s="167">
        <v>2</v>
      </c>
      <c r="AA186" s="145">
        <v>3</v>
      </c>
      <c r="AB186" s="145">
        <v>1</v>
      </c>
      <c r="AC186" s="145" t="s">
        <v>359</v>
      </c>
      <c r="AZ186" s="145">
        <v>1</v>
      </c>
      <c r="BA186" s="145">
        <f>IF(AZ186=1,G186,0)</f>
        <v>0</v>
      </c>
      <c r="BB186" s="145">
        <f>IF(AZ186=2,G186,0)</f>
        <v>0</v>
      </c>
      <c r="BC186" s="145">
        <f>IF(AZ186=3,G186,0)</f>
        <v>0</v>
      </c>
      <c r="BD186" s="145">
        <f>IF(AZ186=4,G186,0)</f>
        <v>0</v>
      </c>
      <c r="BE186" s="145">
        <f>IF(AZ186=5,G186,0)</f>
        <v>0</v>
      </c>
      <c r="CA186" s="174">
        <v>3</v>
      </c>
      <c r="CB186" s="174">
        <v>1</v>
      </c>
      <c r="CZ186" s="145">
        <v>8E-05</v>
      </c>
    </row>
    <row r="187" spans="1:15" ht="12.75">
      <c r="A187" s="175"/>
      <c r="B187" s="177"/>
      <c r="C187" s="221" t="s">
        <v>361</v>
      </c>
      <c r="D187" s="222"/>
      <c r="E187" s="178">
        <v>13.86</v>
      </c>
      <c r="F187" s="179"/>
      <c r="G187" s="180"/>
      <c r="M187" s="176" t="s">
        <v>361</v>
      </c>
      <c r="O187" s="167"/>
    </row>
    <row r="188" spans="1:57" ht="12.75">
      <c r="A188" s="181"/>
      <c r="B188" s="182" t="s">
        <v>74</v>
      </c>
      <c r="C188" s="183" t="str">
        <f>CONCATENATE(B169," ",C169)</f>
        <v>2 Vyvýšený záhon - stavební práce</v>
      </c>
      <c r="D188" s="184"/>
      <c r="E188" s="185"/>
      <c r="F188" s="186"/>
      <c r="G188" s="187">
        <f>SUM(G169:G187)</f>
        <v>0</v>
      </c>
      <c r="O188" s="167">
        <v>4</v>
      </c>
      <c r="BA188" s="188">
        <f>SUM(BA169:BA187)</f>
        <v>0</v>
      </c>
      <c r="BB188" s="188">
        <f>SUM(BB169:BB187)</f>
        <v>0</v>
      </c>
      <c r="BC188" s="188">
        <f>SUM(BC169:BC187)</f>
        <v>0</v>
      </c>
      <c r="BD188" s="188">
        <f>SUM(BD169:BD187)</f>
        <v>0</v>
      </c>
      <c r="BE188" s="188">
        <f>SUM(BE169:BE187)</f>
        <v>0</v>
      </c>
    </row>
    <row r="189" spans="1:15" ht="12.75">
      <c r="A189" s="160" t="s">
        <v>72</v>
      </c>
      <c r="B189" s="161" t="s">
        <v>362</v>
      </c>
      <c r="C189" s="162" t="s">
        <v>363</v>
      </c>
      <c r="D189" s="163"/>
      <c r="E189" s="164"/>
      <c r="F189" s="164"/>
      <c r="G189" s="165"/>
      <c r="H189" s="166"/>
      <c r="I189" s="166"/>
      <c r="O189" s="167">
        <v>1</v>
      </c>
    </row>
    <row r="190" spans="1:104" ht="12.75">
      <c r="A190" s="168">
        <v>106</v>
      </c>
      <c r="B190" s="169" t="s">
        <v>364</v>
      </c>
      <c r="C190" s="170" t="s">
        <v>365</v>
      </c>
      <c r="D190" s="171" t="s">
        <v>120</v>
      </c>
      <c r="E190" s="172">
        <v>0.18</v>
      </c>
      <c r="F190" s="172">
        <v>0</v>
      </c>
      <c r="G190" s="173">
        <f>E190*F190</f>
        <v>0</v>
      </c>
      <c r="O190" s="167">
        <v>2</v>
      </c>
      <c r="AA190" s="145">
        <v>1</v>
      </c>
      <c r="AB190" s="145">
        <v>1</v>
      </c>
      <c r="AC190" s="145">
        <v>1</v>
      </c>
      <c r="AZ190" s="145">
        <v>1</v>
      </c>
      <c r="BA190" s="145">
        <f>IF(AZ190=1,G190,0)</f>
        <v>0</v>
      </c>
      <c r="BB190" s="145">
        <f>IF(AZ190=2,G190,0)</f>
        <v>0</v>
      </c>
      <c r="BC190" s="145">
        <f>IF(AZ190=3,G190,0)</f>
        <v>0</v>
      </c>
      <c r="BD190" s="145">
        <f>IF(AZ190=4,G190,0)</f>
        <v>0</v>
      </c>
      <c r="BE190" s="145">
        <f>IF(AZ190=5,G190,0)</f>
        <v>0</v>
      </c>
      <c r="CA190" s="174">
        <v>1</v>
      </c>
      <c r="CB190" s="174">
        <v>1</v>
      </c>
      <c r="CZ190" s="145">
        <v>2.33238</v>
      </c>
    </row>
    <row r="191" spans="1:15" ht="12.75">
      <c r="A191" s="175"/>
      <c r="B191" s="177"/>
      <c r="C191" s="221" t="s">
        <v>366</v>
      </c>
      <c r="D191" s="222"/>
      <c r="E191" s="178">
        <v>0.18</v>
      </c>
      <c r="F191" s="179"/>
      <c r="G191" s="180"/>
      <c r="M191" s="176" t="s">
        <v>366</v>
      </c>
      <c r="O191" s="167"/>
    </row>
    <row r="192" spans="1:57" ht="12.75">
      <c r="A192" s="181"/>
      <c r="B192" s="182" t="s">
        <v>74</v>
      </c>
      <c r="C192" s="183" t="str">
        <f>CONCATENATE(B189," ",C189)</f>
        <v>22 Patky</v>
      </c>
      <c r="D192" s="184"/>
      <c r="E192" s="185"/>
      <c r="F192" s="186"/>
      <c r="G192" s="187">
        <f>SUM(G189:G191)</f>
        <v>0</v>
      </c>
      <c r="O192" s="167">
        <v>4</v>
      </c>
      <c r="BA192" s="188">
        <f>SUM(BA189:BA191)</f>
        <v>0</v>
      </c>
      <c r="BB192" s="188">
        <f>SUM(BB189:BB191)</f>
        <v>0</v>
      </c>
      <c r="BC192" s="188">
        <f>SUM(BC189:BC191)</f>
        <v>0</v>
      </c>
      <c r="BD192" s="188">
        <f>SUM(BD189:BD191)</f>
        <v>0</v>
      </c>
      <c r="BE192" s="188">
        <f>SUM(BE189:BE191)</f>
        <v>0</v>
      </c>
    </row>
    <row r="193" spans="1:15" ht="12.75">
      <c r="A193" s="160" t="s">
        <v>72</v>
      </c>
      <c r="B193" s="161" t="s">
        <v>367</v>
      </c>
      <c r="C193" s="162" t="s">
        <v>368</v>
      </c>
      <c r="D193" s="163"/>
      <c r="E193" s="164"/>
      <c r="F193" s="164"/>
      <c r="G193" s="165"/>
      <c r="H193" s="166"/>
      <c r="I193" s="166"/>
      <c r="O193" s="167">
        <v>1</v>
      </c>
    </row>
    <row r="194" spans="1:104" ht="12.75">
      <c r="A194" s="168">
        <v>107</v>
      </c>
      <c r="B194" s="169" t="s">
        <v>369</v>
      </c>
      <c r="C194" s="170" t="s">
        <v>370</v>
      </c>
      <c r="D194" s="171" t="s">
        <v>120</v>
      </c>
      <c r="E194" s="172">
        <v>0.8</v>
      </c>
      <c r="F194" s="172">
        <v>0</v>
      </c>
      <c r="G194" s="173">
        <f>E194*F194</f>
        <v>0</v>
      </c>
      <c r="O194" s="167">
        <v>2</v>
      </c>
      <c r="AA194" s="145">
        <v>1</v>
      </c>
      <c r="AB194" s="145">
        <v>1</v>
      </c>
      <c r="AC194" s="145">
        <v>1</v>
      </c>
      <c r="AZ194" s="145">
        <v>1</v>
      </c>
      <c r="BA194" s="145">
        <f>IF(AZ194=1,G194,0)</f>
        <v>0</v>
      </c>
      <c r="BB194" s="145">
        <f>IF(AZ194=2,G194,0)</f>
        <v>0</v>
      </c>
      <c r="BC194" s="145">
        <f>IF(AZ194=3,G194,0)</f>
        <v>0</v>
      </c>
      <c r="BD194" s="145">
        <f>IF(AZ194=4,G194,0)</f>
        <v>0</v>
      </c>
      <c r="BE194" s="145">
        <f>IF(AZ194=5,G194,0)</f>
        <v>0</v>
      </c>
      <c r="CA194" s="174">
        <v>1</v>
      </c>
      <c r="CB194" s="174">
        <v>1</v>
      </c>
      <c r="CZ194" s="145">
        <v>2.16</v>
      </c>
    </row>
    <row r="195" spans="1:15" ht="12.75">
      <c r="A195" s="175"/>
      <c r="B195" s="177"/>
      <c r="C195" s="221" t="s">
        <v>371</v>
      </c>
      <c r="D195" s="222"/>
      <c r="E195" s="178">
        <v>0.8</v>
      </c>
      <c r="F195" s="179"/>
      <c r="G195" s="180"/>
      <c r="M195" s="176" t="s">
        <v>371</v>
      </c>
      <c r="O195" s="167"/>
    </row>
    <row r="196" spans="1:104" ht="12.75">
      <c r="A196" s="168">
        <v>108</v>
      </c>
      <c r="B196" s="169" t="s">
        <v>372</v>
      </c>
      <c r="C196" s="170" t="s">
        <v>373</v>
      </c>
      <c r="D196" s="171" t="s">
        <v>120</v>
      </c>
      <c r="E196" s="172">
        <v>34.995</v>
      </c>
      <c r="F196" s="172">
        <v>0</v>
      </c>
      <c r="G196" s="173">
        <f>E196*F196</f>
        <v>0</v>
      </c>
      <c r="O196" s="167">
        <v>2</v>
      </c>
      <c r="AA196" s="145">
        <v>1</v>
      </c>
      <c r="AB196" s="145">
        <v>0</v>
      </c>
      <c r="AC196" s="145">
        <v>0</v>
      </c>
      <c r="AZ196" s="145">
        <v>1</v>
      </c>
      <c r="BA196" s="145">
        <f>IF(AZ196=1,G196,0)</f>
        <v>0</v>
      </c>
      <c r="BB196" s="145">
        <f>IF(AZ196=2,G196,0)</f>
        <v>0</v>
      </c>
      <c r="BC196" s="145">
        <f>IF(AZ196=3,G196,0)</f>
        <v>0</v>
      </c>
      <c r="BD196" s="145">
        <f>IF(AZ196=4,G196,0)</f>
        <v>0</v>
      </c>
      <c r="BE196" s="145">
        <f>IF(AZ196=5,G196,0)</f>
        <v>0</v>
      </c>
      <c r="CA196" s="174">
        <v>1</v>
      </c>
      <c r="CB196" s="174">
        <v>0</v>
      </c>
      <c r="CZ196" s="145">
        <v>2.525</v>
      </c>
    </row>
    <row r="197" spans="1:15" ht="12.75">
      <c r="A197" s="175"/>
      <c r="B197" s="177"/>
      <c r="C197" s="221" t="s">
        <v>374</v>
      </c>
      <c r="D197" s="222"/>
      <c r="E197" s="178">
        <v>34.995</v>
      </c>
      <c r="F197" s="179"/>
      <c r="G197" s="180"/>
      <c r="M197" s="176" t="s">
        <v>374</v>
      </c>
      <c r="O197" s="167"/>
    </row>
    <row r="198" spans="1:104" ht="22.5">
      <c r="A198" s="168">
        <v>109</v>
      </c>
      <c r="B198" s="169" t="s">
        <v>375</v>
      </c>
      <c r="C198" s="170" t="s">
        <v>376</v>
      </c>
      <c r="D198" s="171" t="s">
        <v>260</v>
      </c>
      <c r="E198" s="172">
        <v>0.9612</v>
      </c>
      <c r="F198" s="172">
        <v>0</v>
      </c>
      <c r="G198" s="173">
        <f>E198*F198</f>
        <v>0</v>
      </c>
      <c r="O198" s="167">
        <v>2</v>
      </c>
      <c r="AA198" s="145">
        <v>1</v>
      </c>
      <c r="AB198" s="145">
        <v>1</v>
      </c>
      <c r="AC198" s="145">
        <v>1</v>
      </c>
      <c r="AZ198" s="145">
        <v>1</v>
      </c>
      <c r="BA198" s="145">
        <f>IF(AZ198=1,G198,0)</f>
        <v>0</v>
      </c>
      <c r="BB198" s="145">
        <f>IF(AZ198=2,G198,0)</f>
        <v>0</v>
      </c>
      <c r="BC198" s="145">
        <f>IF(AZ198=3,G198,0)</f>
        <v>0</v>
      </c>
      <c r="BD198" s="145">
        <f>IF(AZ198=4,G198,0)</f>
        <v>0</v>
      </c>
      <c r="BE198" s="145">
        <f>IF(AZ198=5,G198,0)</f>
        <v>0</v>
      </c>
      <c r="CA198" s="174">
        <v>1</v>
      </c>
      <c r="CB198" s="174">
        <v>1</v>
      </c>
      <c r="CZ198" s="145">
        <v>1.05702</v>
      </c>
    </row>
    <row r="199" spans="1:15" ht="12.75">
      <c r="A199" s="175"/>
      <c r="B199" s="177"/>
      <c r="C199" s="221" t="s">
        <v>377</v>
      </c>
      <c r="D199" s="222"/>
      <c r="E199" s="178">
        <v>0.9612</v>
      </c>
      <c r="F199" s="179"/>
      <c r="G199" s="180"/>
      <c r="M199" s="176" t="s">
        <v>377</v>
      </c>
      <c r="O199" s="167"/>
    </row>
    <row r="200" spans="1:104" ht="12.75">
      <c r="A200" s="168">
        <v>110</v>
      </c>
      <c r="B200" s="169" t="s">
        <v>378</v>
      </c>
      <c r="C200" s="170" t="s">
        <v>379</v>
      </c>
      <c r="D200" s="171" t="s">
        <v>92</v>
      </c>
      <c r="E200" s="172">
        <v>35.1</v>
      </c>
      <c r="F200" s="172">
        <v>0</v>
      </c>
      <c r="G200" s="173">
        <f>E200*F200</f>
        <v>0</v>
      </c>
      <c r="O200" s="167">
        <v>2</v>
      </c>
      <c r="AA200" s="145">
        <v>1</v>
      </c>
      <c r="AB200" s="145">
        <v>1</v>
      </c>
      <c r="AC200" s="145">
        <v>1</v>
      </c>
      <c r="AZ200" s="145">
        <v>1</v>
      </c>
      <c r="BA200" s="145">
        <f>IF(AZ200=1,G200,0)</f>
        <v>0</v>
      </c>
      <c r="BB200" s="145">
        <f>IF(AZ200=2,G200,0)</f>
        <v>0</v>
      </c>
      <c r="BC200" s="145">
        <f>IF(AZ200=3,G200,0)</f>
        <v>0</v>
      </c>
      <c r="BD200" s="145">
        <f>IF(AZ200=4,G200,0)</f>
        <v>0</v>
      </c>
      <c r="BE200" s="145">
        <f>IF(AZ200=5,G200,0)</f>
        <v>0</v>
      </c>
      <c r="CA200" s="174">
        <v>1</v>
      </c>
      <c r="CB200" s="174">
        <v>1</v>
      </c>
      <c r="CZ200" s="145">
        <v>0.03921</v>
      </c>
    </row>
    <row r="201" spans="1:15" ht="12.75">
      <c r="A201" s="175"/>
      <c r="B201" s="177"/>
      <c r="C201" s="221" t="s">
        <v>380</v>
      </c>
      <c r="D201" s="222"/>
      <c r="E201" s="178">
        <v>35.1</v>
      </c>
      <c r="F201" s="179"/>
      <c r="G201" s="180"/>
      <c r="M201" s="176" t="s">
        <v>380</v>
      </c>
      <c r="O201" s="167"/>
    </row>
    <row r="202" spans="1:104" ht="12.75">
      <c r="A202" s="168">
        <v>111</v>
      </c>
      <c r="B202" s="169" t="s">
        <v>381</v>
      </c>
      <c r="C202" s="170" t="s">
        <v>382</v>
      </c>
      <c r="D202" s="171" t="s">
        <v>92</v>
      </c>
      <c r="E202" s="172">
        <v>35.1</v>
      </c>
      <c r="F202" s="172">
        <v>0</v>
      </c>
      <c r="G202" s="173">
        <f>E202*F202</f>
        <v>0</v>
      </c>
      <c r="O202" s="167">
        <v>2</v>
      </c>
      <c r="AA202" s="145">
        <v>1</v>
      </c>
      <c r="AB202" s="145">
        <v>1</v>
      </c>
      <c r="AC202" s="145">
        <v>1</v>
      </c>
      <c r="AZ202" s="145">
        <v>1</v>
      </c>
      <c r="BA202" s="145">
        <f>IF(AZ202=1,G202,0)</f>
        <v>0</v>
      </c>
      <c r="BB202" s="145">
        <f>IF(AZ202=2,G202,0)</f>
        <v>0</v>
      </c>
      <c r="BC202" s="145">
        <f>IF(AZ202=3,G202,0)</f>
        <v>0</v>
      </c>
      <c r="BD202" s="145">
        <f>IF(AZ202=4,G202,0)</f>
        <v>0</v>
      </c>
      <c r="BE202" s="145">
        <f>IF(AZ202=5,G202,0)</f>
        <v>0</v>
      </c>
      <c r="CA202" s="174">
        <v>1</v>
      </c>
      <c r="CB202" s="174">
        <v>1</v>
      </c>
      <c r="CZ202" s="145">
        <v>0</v>
      </c>
    </row>
    <row r="203" spans="1:104" ht="12.75">
      <c r="A203" s="168">
        <v>112</v>
      </c>
      <c r="B203" s="169" t="s">
        <v>383</v>
      </c>
      <c r="C203" s="170" t="s">
        <v>384</v>
      </c>
      <c r="D203" s="171" t="s">
        <v>92</v>
      </c>
      <c r="E203" s="172">
        <v>37</v>
      </c>
      <c r="F203" s="172">
        <v>0</v>
      </c>
      <c r="G203" s="173">
        <f>E203*F203</f>
        <v>0</v>
      </c>
      <c r="O203" s="167">
        <v>2</v>
      </c>
      <c r="AA203" s="145">
        <v>1</v>
      </c>
      <c r="AB203" s="145">
        <v>0</v>
      </c>
      <c r="AC203" s="145">
        <v>0</v>
      </c>
      <c r="AZ203" s="145">
        <v>1</v>
      </c>
      <c r="BA203" s="145">
        <f>IF(AZ203=1,G203,0)</f>
        <v>0</v>
      </c>
      <c r="BB203" s="145">
        <f>IF(AZ203=2,G203,0)</f>
        <v>0</v>
      </c>
      <c r="BC203" s="145">
        <f>IF(AZ203=3,G203,0)</f>
        <v>0</v>
      </c>
      <c r="BD203" s="145">
        <f>IF(AZ203=4,G203,0)</f>
        <v>0</v>
      </c>
      <c r="BE203" s="145">
        <f>IF(AZ203=5,G203,0)</f>
        <v>0</v>
      </c>
      <c r="CA203" s="174">
        <v>1</v>
      </c>
      <c r="CB203" s="174">
        <v>0</v>
      </c>
      <c r="CZ203" s="145">
        <v>0.345</v>
      </c>
    </row>
    <row r="204" spans="1:104" ht="22.5">
      <c r="A204" s="168">
        <v>113</v>
      </c>
      <c r="B204" s="169" t="s">
        <v>385</v>
      </c>
      <c r="C204" s="170" t="s">
        <v>386</v>
      </c>
      <c r="D204" s="171" t="s">
        <v>92</v>
      </c>
      <c r="E204" s="172">
        <v>502.3</v>
      </c>
      <c r="F204" s="172">
        <v>0</v>
      </c>
      <c r="G204" s="173">
        <f>E204*F204</f>
        <v>0</v>
      </c>
      <c r="O204" s="167">
        <v>2</v>
      </c>
      <c r="AA204" s="145">
        <v>1</v>
      </c>
      <c r="AB204" s="145">
        <v>0</v>
      </c>
      <c r="AC204" s="145">
        <v>0</v>
      </c>
      <c r="AZ204" s="145">
        <v>1</v>
      </c>
      <c r="BA204" s="145">
        <f>IF(AZ204=1,G204,0)</f>
        <v>0</v>
      </c>
      <c r="BB204" s="145">
        <f>IF(AZ204=2,G204,0)</f>
        <v>0</v>
      </c>
      <c r="BC204" s="145">
        <f>IF(AZ204=3,G204,0)</f>
        <v>0</v>
      </c>
      <c r="BD204" s="145">
        <f>IF(AZ204=4,G204,0)</f>
        <v>0</v>
      </c>
      <c r="BE204" s="145">
        <f>IF(AZ204=5,G204,0)</f>
        <v>0</v>
      </c>
      <c r="CA204" s="174">
        <v>1</v>
      </c>
      <c r="CB204" s="174">
        <v>0</v>
      </c>
      <c r="CZ204" s="145">
        <v>0</v>
      </c>
    </row>
    <row r="205" spans="1:15" ht="12.75">
      <c r="A205" s="175"/>
      <c r="B205" s="177"/>
      <c r="C205" s="221" t="s">
        <v>387</v>
      </c>
      <c r="D205" s="222"/>
      <c r="E205" s="178">
        <v>494.3</v>
      </c>
      <c r="F205" s="179"/>
      <c r="G205" s="180"/>
      <c r="M205" s="176" t="s">
        <v>387</v>
      </c>
      <c r="O205" s="167"/>
    </row>
    <row r="206" spans="1:15" ht="12.75">
      <c r="A206" s="175"/>
      <c r="B206" s="177"/>
      <c r="C206" s="221" t="s">
        <v>388</v>
      </c>
      <c r="D206" s="222"/>
      <c r="E206" s="178">
        <v>8</v>
      </c>
      <c r="F206" s="179"/>
      <c r="G206" s="180"/>
      <c r="M206" s="176" t="s">
        <v>388</v>
      </c>
      <c r="O206" s="167"/>
    </row>
    <row r="207" spans="1:104" ht="12.75">
      <c r="A207" s="168">
        <v>114</v>
      </c>
      <c r="B207" s="169" t="s">
        <v>389</v>
      </c>
      <c r="C207" s="170" t="s">
        <v>390</v>
      </c>
      <c r="D207" s="171" t="s">
        <v>92</v>
      </c>
      <c r="E207" s="172">
        <v>391.66</v>
      </c>
      <c r="F207" s="172">
        <v>0</v>
      </c>
      <c r="G207" s="173">
        <f>E207*F207</f>
        <v>0</v>
      </c>
      <c r="O207" s="167">
        <v>2</v>
      </c>
      <c r="AA207" s="145">
        <v>1</v>
      </c>
      <c r="AB207" s="145">
        <v>1</v>
      </c>
      <c r="AC207" s="145">
        <v>1</v>
      </c>
      <c r="AZ207" s="145">
        <v>1</v>
      </c>
      <c r="BA207" s="145">
        <f>IF(AZ207=1,G207,0)</f>
        <v>0</v>
      </c>
      <c r="BB207" s="145">
        <f>IF(AZ207=2,G207,0)</f>
        <v>0</v>
      </c>
      <c r="BC207" s="145">
        <f>IF(AZ207=3,G207,0)</f>
        <v>0</v>
      </c>
      <c r="BD207" s="145">
        <f>IF(AZ207=4,G207,0)</f>
        <v>0</v>
      </c>
      <c r="BE207" s="145">
        <f>IF(AZ207=5,G207,0)</f>
        <v>0</v>
      </c>
      <c r="CA207" s="174">
        <v>1</v>
      </c>
      <c r="CB207" s="174">
        <v>1</v>
      </c>
      <c r="CZ207" s="145">
        <v>0.2024</v>
      </c>
    </row>
    <row r="208" spans="1:15" ht="12.75">
      <c r="A208" s="175"/>
      <c r="B208" s="177"/>
      <c r="C208" s="221" t="s">
        <v>391</v>
      </c>
      <c r="D208" s="222"/>
      <c r="E208" s="178">
        <v>158</v>
      </c>
      <c r="F208" s="179"/>
      <c r="G208" s="180"/>
      <c r="M208" s="176" t="s">
        <v>391</v>
      </c>
      <c r="O208" s="167"/>
    </row>
    <row r="209" spans="1:15" ht="12.75">
      <c r="A209" s="175"/>
      <c r="B209" s="177"/>
      <c r="C209" s="221" t="s">
        <v>392</v>
      </c>
      <c r="D209" s="222"/>
      <c r="E209" s="178">
        <v>233.3</v>
      </c>
      <c r="F209" s="179"/>
      <c r="G209" s="180"/>
      <c r="M209" s="176" t="s">
        <v>392</v>
      </c>
      <c r="O209" s="167"/>
    </row>
    <row r="210" spans="1:15" ht="12.75">
      <c r="A210" s="175"/>
      <c r="B210" s="177"/>
      <c r="C210" s="221" t="s">
        <v>393</v>
      </c>
      <c r="D210" s="222"/>
      <c r="E210" s="178">
        <v>0.36</v>
      </c>
      <c r="F210" s="179"/>
      <c r="G210" s="180"/>
      <c r="M210" s="176" t="s">
        <v>393</v>
      </c>
      <c r="O210" s="167"/>
    </row>
    <row r="211" spans="1:104" ht="12.75">
      <c r="A211" s="168">
        <v>115</v>
      </c>
      <c r="B211" s="169" t="s">
        <v>394</v>
      </c>
      <c r="C211" s="170" t="s">
        <v>395</v>
      </c>
      <c r="D211" s="171" t="s">
        <v>92</v>
      </c>
      <c r="E211" s="172">
        <v>67</v>
      </c>
      <c r="F211" s="172">
        <v>0</v>
      </c>
      <c r="G211" s="173">
        <f>E211*F211</f>
        <v>0</v>
      </c>
      <c r="O211" s="167">
        <v>2</v>
      </c>
      <c r="AA211" s="145">
        <v>1</v>
      </c>
      <c r="AB211" s="145">
        <v>1</v>
      </c>
      <c r="AC211" s="145">
        <v>1</v>
      </c>
      <c r="AZ211" s="145">
        <v>1</v>
      </c>
      <c r="BA211" s="145">
        <f>IF(AZ211=1,G211,0)</f>
        <v>0</v>
      </c>
      <c r="BB211" s="145">
        <f>IF(AZ211=2,G211,0)</f>
        <v>0</v>
      </c>
      <c r="BC211" s="145">
        <f>IF(AZ211=3,G211,0)</f>
        <v>0</v>
      </c>
      <c r="BD211" s="145">
        <f>IF(AZ211=4,G211,0)</f>
        <v>0</v>
      </c>
      <c r="BE211" s="145">
        <f>IF(AZ211=5,G211,0)</f>
        <v>0</v>
      </c>
      <c r="CA211" s="174">
        <v>1</v>
      </c>
      <c r="CB211" s="174">
        <v>1</v>
      </c>
      <c r="CZ211" s="145">
        <v>0.38457</v>
      </c>
    </row>
    <row r="212" spans="1:104" ht="22.5">
      <c r="A212" s="168">
        <v>116</v>
      </c>
      <c r="B212" s="169" t="s">
        <v>396</v>
      </c>
      <c r="C212" s="170" t="s">
        <v>397</v>
      </c>
      <c r="D212" s="171" t="s">
        <v>92</v>
      </c>
      <c r="E212" s="172">
        <v>233</v>
      </c>
      <c r="F212" s="172">
        <v>0</v>
      </c>
      <c r="G212" s="173">
        <f>E212*F212</f>
        <v>0</v>
      </c>
      <c r="O212" s="167">
        <v>2</v>
      </c>
      <c r="AA212" s="145">
        <v>1</v>
      </c>
      <c r="AB212" s="145">
        <v>0</v>
      </c>
      <c r="AC212" s="145">
        <v>0</v>
      </c>
      <c r="AZ212" s="145">
        <v>1</v>
      </c>
      <c r="BA212" s="145">
        <f>IF(AZ212=1,G212,0)</f>
        <v>0</v>
      </c>
      <c r="BB212" s="145">
        <f>IF(AZ212=2,G212,0)</f>
        <v>0</v>
      </c>
      <c r="BC212" s="145">
        <f>IF(AZ212=3,G212,0)</f>
        <v>0</v>
      </c>
      <c r="BD212" s="145">
        <f>IF(AZ212=4,G212,0)</f>
        <v>0</v>
      </c>
      <c r="BE212" s="145">
        <f>IF(AZ212=5,G212,0)</f>
        <v>0</v>
      </c>
      <c r="CA212" s="174">
        <v>1</v>
      </c>
      <c r="CB212" s="174">
        <v>0</v>
      </c>
      <c r="CZ212" s="145">
        <v>0.061</v>
      </c>
    </row>
    <row r="213" spans="1:15" ht="12.75">
      <c r="A213" s="175"/>
      <c r="B213" s="177"/>
      <c r="C213" s="221" t="s">
        <v>398</v>
      </c>
      <c r="D213" s="222"/>
      <c r="E213" s="178">
        <v>67</v>
      </c>
      <c r="F213" s="179"/>
      <c r="G213" s="180"/>
      <c r="M213" s="176" t="s">
        <v>398</v>
      </c>
      <c r="O213" s="167"/>
    </row>
    <row r="214" spans="1:15" ht="12.75">
      <c r="A214" s="175"/>
      <c r="B214" s="177"/>
      <c r="C214" s="221" t="s">
        <v>399</v>
      </c>
      <c r="D214" s="222"/>
      <c r="E214" s="178">
        <v>158</v>
      </c>
      <c r="F214" s="179"/>
      <c r="G214" s="180"/>
      <c r="M214" s="176" t="s">
        <v>399</v>
      </c>
      <c r="O214" s="167"/>
    </row>
    <row r="215" spans="1:15" ht="12.75">
      <c r="A215" s="175"/>
      <c r="B215" s="177"/>
      <c r="C215" s="221" t="s">
        <v>388</v>
      </c>
      <c r="D215" s="222"/>
      <c r="E215" s="178">
        <v>8</v>
      </c>
      <c r="F215" s="179"/>
      <c r="G215" s="180"/>
      <c r="M215" s="176" t="s">
        <v>388</v>
      </c>
      <c r="O215" s="167"/>
    </row>
    <row r="216" spans="1:104" ht="22.5">
      <c r="A216" s="168">
        <v>117</v>
      </c>
      <c r="B216" s="169" t="s">
        <v>400</v>
      </c>
      <c r="C216" s="170" t="s">
        <v>401</v>
      </c>
      <c r="D216" s="171" t="s">
        <v>92</v>
      </c>
      <c r="E216" s="172">
        <v>8</v>
      </c>
      <c r="F216" s="172">
        <v>0</v>
      </c>
      <c r="G216" s="173">
        <f>E216*F216</f>
        <v>0</v>
      </c>
      <c r="O216" s="167">
        <v>2</v>
      </c>
      <c r="AA216" s="145">
        <v>1</v>
      </c>
      <c r="AB216" s="145">
        <v>1</v>
      </c>
      <c r="AC216" s="145">
        <v>1</v>
      </c>
      <c r="AZ216" s="145">
        <v>1</v>
      </c>
      <c r="BA216" s="145">
        <f>IF(AZ216=1,G216,0)</f>
        <v>0</v>
      </c>
      <c r="BB216" s="145">
        <f>IF(AZ216=2,G216,0)</f>
        <v>0</v>
      </c>
      <c r="BC216" s="145">
        <f>IF(AZ216=3,G216,0)</f>
        <v>0</v>
      </c>
      <c r="BD216" s="145">
        <f>IF(AZ216=4,G216,0)</f>
        <v>0</v>
      </c>
      <c r="BE216" s="145">
        <f>IF(AZ216=5,G216,0)</f>
        <v>0</v>
      </c>
      <c r="CA216" s="174">
        <v>1</v>
      </c>
      <c r="CB216" s="174">
        <v>1</v>
      </c>
      <c r="CZ216" s="145">
        <v>0.27994</v>
      </c>
    </row>
    <row r="217" spans="1:104" ht="22.5">
      <c r="A217" s="168">
        <v>118</v>
      </c>
      <c r="B217" s="169" t="s">
        <v>193</v>
      </c>
      <c r="C217" s="170" t="s">
        <v>402</v>
      </c>
      <c r="D217" s="171" t="s">
        <v>120</v>
      </c>
      <c r="E217" s="172">
        <v>2.4</v>
      </c>
      <c r="F217" s="172">
        <v>0</v>
      </c>
      <c r="G217" s="173">
        <f>E217*F217</f>
        <v>0</v>
      </c>
      <c r="O217" s="167">
        <v>2</v>
      </c>
      <c r="AA217" s="145">
        <v>12</v>
      </c>
      <c r="AB217" s="145">
        <v>0</v>
      </c>
      <c r="AC217" s="145">
        <v>154</v>
      </c>
      <c r="AZ217" s="145">
        <v>1</v>
      </c>
      <c r="BA217" s="145">
        <f>IF(AZ217=1,G217,0)</f>
        <v>0</v>
      </c>
      <c r="BB217" s="145">
        <f>IF(AZ217=2,G217,0)</f>
        <v>0</v>
      </c>
      <c r="BC217" s="145">
        <f>IF(AZ217=3,G217,0)</f>
        <v>0</v>
      </c>
      <c r="BD217" s="145">
        <f>IF(AZ217=4,G217,0)</f>
        <v>0</v>
      </c>
      <c r="BE217" s="145">
        <f>IF(AZ217=5,G217,0)</f>
        <v>0</v>
      </c>
      <c r="CA217" s="174">
        <v>12</v>
      </c>
      <c r="CB217" s="174">
        <v>0</v>
      </c>
      <c r="CZ217" s="145">
        <v>1.848</v>
      </c>
    </row>
    <row r="218" spans="1:15" ht="12.75">
      <c r="A218" s="175"/>
      <c r="B218" s="177"/>
      <c r="C218" s="221" t="s">
        <v>403</v>
      </c>
      <c r="D218" s="222"/>
      <c r="E218" s="178">
        <v>2.4</v>
      </c>
      <c r="F218" s="179"/>
      <c r="G218" s="180"/>
      <c r="M218" s="176" t="s">
        <v>403</v>
      </c>
      <c r="O218" s="167"/>
    </row>
    <row r="219" spans="1:15" ht="12.75">
      <c r="A219" s="175"/>
      <c r="B219" s="177"/>
      <c r="C219" s="221" t="s">
        <v>404</v>
      </c>
      <c r="D219" s="222"/>
      <c r="E219" s="178">
        <v>0</v>
      </c>
      <c r="F219" s="179"/>
      <c r="G219" s="180"/>
      <c r="M219" s="176" t="s">
        <v>404</v>
      </c>
      <c r="O219" s="167"/>
    </row>
    <row r="220" spans="1:57" ht="12.75">
      <c r="A220" s="181"/>
      <c r="B220" s="182" t="s">
        <v>74</v>
      </c>
      <c r="C220" s="183" t="str">
        <f>CONCATENATE(B193," ",C193)</f>
        <v>46 Zpevněné plochy</v>
      </c>
      <c r="D220" s="184"/>
      <c r="E220" s="185"/>
      <c r="F220" s="186"/>
      <c r="G220" s="187">
        <f>SUM(G193:G219)</f>
        <v>0</v>
      </c>
      <c r="O220" s="167">
        <v>4</v>
      </c>
      <c r="BA220" s="188">
        <f>SUM(BA193:BA219)</f>
        <v>0</v>
      </c>
      <c r="BB220" s="188">
        <f>SUM(BB193:BB219)</f>
        <v>0</v>
      </c>
      <c r="BC220" s="188">
        <f>SUM(BC193:BC219)</f>
        <v>0</v>
      </c>
      <c r="BD220" s="188">
        <f>SUM(BD193:BD219)</f>
        <v>0</v>
      </c>
      <c r="BE220" s="188">
        <f>SUM(BE193:BE219)</f>
        <v>0</v>
      </c>
    </row>
    <row r="221" spans="1:15" ht="12.75">
      <c r="A221" s="160" t="s">
        <v>72</v>
      </c>
      <c r="B221" s="161" t="s">
        <v>405</v>
      </c>
      <c r="C221" s="162" t="s">
        <v>406</v>
      </c>
      <c r="D221" s="163"/>
      <c r="E221" s="164"/>
      <c r="F221" s="164"/>
      <c r="G221" s="165"/>
      <c r="H221" s="166"/>
      <c r="I221" s="166"/>
      <c r="O221" s="167">
        <v>1</v>
      </c>
    </row>
    <row r="222" spans="1:104" ht="22.5">
      <c r="A222" s="168">
        <v>119</v>
      </c>
      <c r="B222" s="169" t="s">
        <v>407</v>
      </c>
      <c r="C222" s="170" t="s">
        <v>408</v>
      </c>
      <c r="D222" s="171" t="s">
        <v>92</v>
      </c>
      <c r="E222" s="172">
        <v>67</v>
      </c>
      <c r="F222" s="172">
        <v>0</v>
      </c>
      <c r="G222" s="173">
        <f>E222*F222</f>
        <v>0</v>
      </c>
      <c r="O222" s="167">
        <v>2</v>
      </c>
      <c r="AA222" s="145">
        <v>1</v>
      </c>
      <c r="AB222" s="145">
        <v>1</v>
      </c>
      <c r="AC222" s="145">
        <v>1</v>
      </c>
      <c r="AZ222" s="145">
        <v>1</v>
      </c>
      <c r="BA222" s="145">
        <f>IF(AZ222=1,G222,0)</f>
        <v>0</v>
      </c>
      <c r="BB222" s="145">
        <f>IF(AZ222=2,G222,0)</f>
        <v>0</v>
      </c>
      <c r="BC222" s="145">
        <f>IF(AZ222=3,G222,0)</f>
        <v>0</v>
      </c>
      <c r="BD222" s="145">
        <f>IF(AZ222=4,G222,0)</f>
        <v>0</v>
      </c>
      <c r="BE222" s="145">
        <f>IF(AZ222=5,G222,0)</f>
        <v>0</v>
      </c>
      <c r="CA222" s="174">
        <v>1</v>
      </c>
      <c r="CB222" s="174">
        <v>1</v>
      </c>
      <c r="CZ222" s="145">
        <v>0.30132</v>
      </c>
    </row>
    <row r="223" spans="1:104" ht="12.75">
      <c r="A223" s="168">
        <v>120</v>
      </c>
      <c r="B223" s="169" t="s">
        <v>409</v>
      </c>
      <c r="C223" s="170" t="s">
        <v>410</v>
      </c>
      <c r="D223" s="171" t="s">
        <v>92</v>
      </c>
      <c r="E223" s="172">
        <v>8</v>
      </c>
      <c r="F223" s="172">
        <v>0</v>
      </c>
      <c r="G223" s="173">
        <f>E223*F223</f>
        <v>0</v>
      </c>
      <c r="O223" s="167">
        <v>2</v>
      </c>
      <c r="AA223" s="145">
        <v>1</v>
      </c>
      <c r="AB223" s="145">
        <v>1</v>
      </c>
      <c r="AC223" s="145">
        <v>1</v>
      </c>
      <c r="AZ223" s="145">
        <v>1</v>
      </c>
      <c r="BA223" s="145">
        <f>IF(AZ223=1,G223,0)</f>
        <v>0</v>
      </c>
      <c r="BB223" s="145">
        <f>IF(AZ223=2,G223,0)</f>
        <v>0</v>
      </c>
      <c r="BC223" s="145">
        <f>IF(AZ223=3,G223,0)</f>
        <v>0</v>
      </c>
      <c r="BD223" s="145">
        <f>IF(AZ223=4,G223,0)</f>
        <v>0</v>
      </c>
      <c r="BE223" s="145">
        <f>IF(AZ223=5,G223,0)</f>
        <v>0</v>
      </c>
      <c r="CA223" s="174">
        <v>1</v>
      </c>
      <c r="CB223" s="174">
        <v>1</v>
      </c>
      <c r="CZ223" s="145">
        <v>0.30132</v>
      </c>
    </row>
    <row r="224" spans="1:104" ht="12.75">
      <c r="A224" s="168">
        <v>121</v>
      </c>
      <c r="B224" s="169" t="s">
        <v>411</v>
      </c>
      <c r="C224" s="170" t="s">
        <v>412</v>
      </c>
      <c r="D224" s="171" t="s">
        <v>92</v>
      </c>
      <c r="E224" s="172">
        <v>8</v>
      </c>
      <c r="F224" s="172">
        <v>0</v>
      </c>
      <c r="G224" s="173">
        <f>E224*F224</f>
        <v>0</v>
      </c>
      <c r="O224" s="167">
        <v>2</v>
      </c>
      <c r="AA224" s="145">
        <v>1</v>
      </c>
      <c r="AB224" s="145">
        <v>1</v>
      </c>
      <c r="AC224" s="145">
        <v>1</v>
      </c>
      <c r="AZ224" s="145">
        <v>1</v>
      </c>
      <c r="BA224" s="145">
        <f>IF(AZ224=1,G224,0)</f>
        <v>0</v>
      </c>
      <c r="BB224" s="145">
        <f>IF(AZ224=2,G224,0)</f>
        <v>0</v>
      </c>
      <c r="BC224" s="145">
        <f>IF(AZ224=3,G224,0)</f>
        <v>0</v>
      </c>
      <c r="BD224" s="145">
        <f>IF(AZ224=4,G224,0)</f>
        <v>0</v>
      </c>
      <c r="BE224" s="145">
        <f>IF(AZ224=5,G224,0)</f>
        <v>0</v>
      </c>
      <c r="CA224" s="174">
        <v>1</v>
      </c>
      <c r="CB224" s="174">
        <v>1</v>
      </c>
      <c r="CZ224" s="145">
        <v>0.00501</v>
      </c>
    </row>
    <row r="225" spans="1:104" ht="12.75">
      <c r="A225" s="168">
        <v>122</v>
      </c>
      <c r="B225" s="169" t="s">
        <v>284</v>
      </c>
      <c r="C225" s="170" t="s">
        <v>285</v>
      </c>
      <c r="D225" s="171" t="s">
        <v>195</v>
      </c>
      <c r="E225" s="172">
        <v>0.804</v>
      </c>
      <c r="F225" s="172">
        <v>0</v>
      </c>
      <c r="G225" s="173">
        <f>E225*F225</f>
        <v>0</v>
      </c>
      <c r="O225" s="167">
        <v>2</v>
      </c>
      <c r="AA225" s="145">
        <v>3</v>
      </c>
      <c r="AB225" s="145">
        <v>1</v>
      </c>
      <c r="AC225" s="145">
        <v>572407</v>
      </c>
      <c r="AZ225" s="145">
        <v>1</v>
      </c>
      <c r="BA225" s="145">
        <f>IF(AZ225=1,G225,0)</f>
        <v>0</v>
      </c>
      <c r="BB225" s="145">
        <f>IF(AZ225=2,G225,0)</f>
        <v>0</v>
      </c>
      <c r="BC225" s="145">
        <f>IF(AZ225=3,G225,0)</f>
        <v>0</v>
      </c>
      <c r="BD225" s="145">
        <f>IF(AZ225=4,G225,0)</f>
        <v>0</v>
      </c>
      <c r="BE225" s="145">
        <f>IF(AZ225=5,G225,0)</f>
        <v>0</v>
      </c>
      <c r="CA225" s="174">
        <v>3</v>
      </c>
      <c r="CB225" s="174">
        <v>1</v>
      </c>
      <c r="CZ225" s="145">
        <v>0.001</v>
      </c>
    </row>
    <row r="226" spans="1:15" ht="12.75">
      <c r="A226" s="175"/>
      <c r="B226" s="177"/>
      <c r="C226" s="221" t="s">
        <v>413</v>
      </c>
      <c r="D226" s="222"/>
      <c r="E226" s="178">
        <v>0.804</v>
      </c>
      <c r="F226" s="179"/>
      <c r="G226" s="180"/>
      <c r="M226" s="176" t="s">
        <v>413</v>
      </c>
      <c r="O226" s="167"/>
    </row>
    <row r="227" spans="1:104" ht="12.75">
      <c r="A227" s="168">
        <v>123</v>
      </c>
      <c r="B227" s="169" t="s">
        <v>414</v>
      </c>
      <c r="C227" s="170" t="s">
        <v>415</v>
      </c>
      <c r="D227" s="171" t="s">
        <v>416</v>
      </c>
      <c r="E227" s="172">
        <v>15.45</v>
      </c>
      <c r="F227" s="172">
        <v>0</v>
      </c>
      <c r="G227" s="173">
        <f>E227*F227</f>
        <v>0</v>
      </c>
      <c r="O227" s="167">
        <v>2</v>
      </c>
      <c r="AA227" s="145">
        <v>3</v>
      </c>
      <c r="AB227" s="145">
        <v>1</v>
      </c>
      <c r="AC227" s="145">
        <v>58380120</v>
      </c>
      <c r="AZ227" s="145">
        <v>1</v>
      </c>
      <c r="BA227" s="145">
        <f>IF(AZ227=1,G227,0)</f>
        <v>0</v>
      </c>
      <c r="BB227" s="145">
        <f>IF(AZ227=2,G227,0)</f>
        <v>0</v>
      </c>
      <c r="BC227" s="145">
        <f>IF(AZ227=3,G227,0)</f>
        <v>0</v>
      </c>
      <c r="BD227" s="145">
        <f>IF(AZ227=4,G227,0)</f>
        <v>0</v>
      </c>
      <c r="BE227" s="145">
        <f>IF(AZ227=5,G227,0)</f>
        <v>0</v>
      </c>
      <c r="CA227" s="174">
        <v>3</v>
      </c>
      <c r="CB227" s="174">
        <v>1</v>
      </c>
      <c r="CZ227" s="145">
        <v>1</v>
      </c>
    </row>
    <row r="228" spans="1:15" ht="12.75">
      <c r="A228" s="175"/>
      <c r="B228" s="177"/>
      <c r="C228" s="221" t="s">
        <v>417</v>
      </c>
      <c r="D228" s="222"/>
      <c r="E228" s="178">
        <v>13.802</v>
      </c>
      <c r="F228" s="179"/>
      <c r="G228" s="180"/>
      <c r="M228" s="176" t="s">
        <v>417</v>
      </c>
      <c r="O228" s="167"/>
    </row>
    <row r="229" spans="1:15" ht="12.75">
      <c r="A229" s="175"/>
      <c r="B229" s="177"/>
      <c r="C229" s="221" t="s">
        <v>418</v>
      </c>
      <c r="D229" s="222"/>
      <c r="E229" s="178">
        <v>1.648</v>
      </c>
      <c r="F229" s="179"/>
      <c r="G229" s="180"/>
      <c r="M229" s="176" t="s">
        <v>418</v>
      </c>
      <c r="O229" s="167"/>
    </row>
    <row r="230" spans="1:57" ht="12.75">
      <c r="A230" s="181"/>
      <c r="B230" s="182" t="s">
        <v>74</v>
      </c>
      <c r="C230" s="183" t="str">
        <f>CONCATENATE(B221," ",C221)</f>
        <v>5 Pojezdová plocha ze žulových kostek</v>
      </c>
      <c r="D230" s="184"/>
      <c r="E230" s="185"/>
      <c r="F230" s="186"/>
      <c r="G230" s="187">
        <f>SUM(G221:G229)</f>
        <v>0</v>
      </c>
      <c r="O230" s="167">
        <v>4</v>
      </c>
      <c r="BA230" s="188">
        <f>SUM(BA221:BA229)</f>
        <v>0</v>
      </c>
      <c r="BB230" s="188">
        <f>SUM(BB221:BB229)</f>
        <v>0</v>
      </c>
      <c r="BC230" s="188">
        <f>SUM(BC221:BC229)</f>
        <v>0</v>
      </c>
      <c r="BD230" s="188">
        <f>SUM(BD221:BD229)</f>
        <v>0</v>
      </c>
      <c r="BE230" s="188">
        <f>SUM(BE221:BE229)</f>
        <v>0</v>
      </c>
    </row>
    <row r="231" spans="1:15" ht="12.75">
      <c r="A231" s="160" t="s">
        <v>72</v>
      </c>
      <c r="B231" s="161" t="s">
        <v>419</v>
      </c>
      <c r="C231" s="162" t="s">
        <v>420</v>
      </c>
      <c r="D231" s="163"/>
      <c r="E231" s="164"/>
      <c r="F231" s="164"/>
      <c r="G231" s="165"/>
      <c r="H231" s="166"/>
      <c r="I231" s="166"/>
      <c r="O231" s="167">
        <v>1</v>
      </c>
    </row>
    <row r="232" spans="1:104" ht="22.5">
      <c r="A232" s="168">
        <v>124</v>
      </c>
      <c r="B232" s="169" t="s">
        <v>356</v>
      </c>
      <c r="C232" s="170" t="s">
        <v>357</v>
      </c>
      <c r="D232" s="171" t="s">
        <v>92</v>
      </c>
      <c r="E232" s="172">
        <v>45</v>
      </c>
      <c r="F232" s="172">
        <v>0</v>
      </c>
      <c r="G232" s="173">
        <f>E232*F232</f>
        <v>0</v>
      </c>
      <c r="O232" s="167">
        <v>2</v>
      </c>
      <c r="AA232" s="145">
        <v>1</v>
      </c>
      <c r="AB232" s="145">
        <v>7</v>
      </c>
      <c r="AC232" s="145">
        <v>7</v>
      </c>
      <c r="AZ232" s="145">
        <v>1</v>
      </c>
      <c r="BA232" s="145">
        <f>IF(AZ232=1,G232,0)</f>
        <v>0</v>
      </c>
      <c r="BB232" s="145">
        <f>IF(AZ232=2,G232,0)</f>
        <v>0</v>
      </c>
      <c r="BC232" s="145">
        <f>IF(AZ232=3,G232,0)</f>
        <v>0</v>
      </c>
      <c r="BD232" s="145">
        <f>IF(AZ232=4,G232,0)</f>
        <v>0</v>
      </c>
      <c r="BE232" s="145">
        <f>IF(AZ232=5,G232,0)</f>
        <v>0</v>
      </c>
      <c r="CA232" s="174">
        <v>1</v>
      </c>
      <c r="CB232" s="174">
        <v>7</v>
      </c>
      <c r="CZ232" s="145">
        <v>0.00032</v>
      </c>
    </row>
    <row r="233" spans="1:15" ht="12.75">
      <c r="A233" s="175"/>
      <c r="B233" s="177"/>
      <c r="C233" s="221" t="s">
        <v>421</v>
      </c>
      <c r="D233" s="222"/>
      <c r="E233" s="178">
        <v>45</v>
      </c>
      <c r="F233" s="179"/>
      <c r="G233" s="180"/>
      <c r="M233" s="176" t="s">
        <v>421</v>
      </c>
      <c r="O233" s="167"/>
    </row>
    <row r="234" spans="1:104" ht="22.5">
      <c r="A234" s="168">
        <v>125</v>
      </c>
      <c r="B234" s="169" t="s">
        <v>422</v>
      </c>
      <c r="C234" s="170" t="s">
        <v>423</v>
      </c>
      <c r="D234" s="171" t="s">
        <v>117</v>
      </c>
      <c r="E234" s="172">
        <v>12</v>
      </c>
      <c r="F234" s="172">
        <v>0</v>
      </c>
      <c r="G234" s="173">
        <f>E234*F234</f>
        <v>0</v>
      </c>
      <c r="O234" s="167">
        <v>2</v>
      </c>
      <c r="AA234" s="145">
        <v>1</v>
      </c>
      <c r="AB234" s="145">
        <v>1</v>
      </c>
      <c r="AC234" s="145">
        <v>1</v>
      </c>
      <c r="AZ234" s="145">
        <v>1</v>
      </c>
      <c r="BA234" s="145">
        <f>IF(AZ234=1,G234,0)</f>
        <v>0</v>
      </c>
      <c r="BB234" s="145">
        <f>IF(AZ234=2,G234,0)</f>
        <v>0</v>
      </c>
      <c r="BC234" s="145">
        <f>IF(AZ234=3,G234,0)</f>
        <v>0</v>
      </c>
      <c r="BD234" s="145">
        <f>IF(AZ234=4,G234,0)</f>
        <v>0</v>
      </c>
      <c r="BE234" s="145">
        <f>IF(AZ234=5,G234,0)</f>
        <v>0</v>
      </c>
      <c r="CA234" s="174">
        <v>1</v>
      </c>
      <c r="CB234" s="174">
        <v>1</v>
      </c>
      <c r="CZ234" s="145">
        <v>0.24258</v>
      </c>
    </row>
    <row r="235" spans="1:15" ht="12.75">
      <c r="A235" s="175"/>
      <c r="B235" s="177"/>
      <c r="C235" s="221" t="s">
        <v>424</v>
      </c>
      <c r="D235" s="222"/>
      <c r="E235" s="178">
        <v>12</v>
      </c>
      <c r="F235" s="179"/>
      <c r="G235" s="180"/>
      <c r="M235" s="176" t="s">
        <v>424</v>
      </c>
      <c r="O235" s="167"/>
    </row>
    <row r="236" spans="1:15" ht="12.75">
      <c r="A236" s="175"/>
      <c r="B236" s="177"/>
      <c r="C236" s="221" t="s">
        <v>425</v>
      </c>
      <c r="D236" s="222"/>
      <c r="E236" s="178">
        <v>0</v>
      </c>
      <c r="F236" s="179"/>
      <c r="G236" s="180"/>
      <c r="M236" s="176" t="s">
        <v>425</v>
      </c>
      <c r="O236" s="167"/>
    </row>
    <row r="237" spans="1:15" ht="12.75">
      <c r="A237" s="175"/>
      <c r="B237" s="177"/>
      <c r="C237" s="221" t="s">
        <v>426</v>
      </c>
      <c r="D237" s="222"/>
      <c r="E237" s="178">
        <v>0</v>
      </c>
      <c r="F237" s="179"/>
      <c r="G237" s="180"/>
      <c r="M237" s="176" t="s">
        <v>426</v>
      </c>
      <c r="O237" s="167"/>
    </row>
    <row r="238" spans="1:104" ht="22.5">
      <c r="A238" s="168">
        <v>126</v>
      </c>
      <c r="B238" s="169" t="s">
        <v>427</v>
      </c>
      <c r="C238" s="170" t="s">
        <v>428</v>
      </c>
      <c r="D238" s="171" t="s">
        <v>117</v>
      </c>
      <c r="E238" s="172">
        <v>220</v>
      </c>
      <c r="F238" s="172">
        <v>0</v>
      </c>
      <c r="G238" s="173">
        <f>E238*F238</f>
        <v>0</v>
      </c>
      <c r="O238" s="167">
        <v>2</v>
      </c>
      <c r="AA238" s="145">
        <v>1</v>
      </c>
      <c r="AB238" s="145">
        <v>1</v>
      </c>
      <c r="AC238" s="145">
        <v>1</v>
      </c>
      <c r="AZ238" s="145">
        <v>1</v>
      </c>
      <c r="BA238" s="145">
        <f>IF(AZ238=1,G238,0)</f>
        <v>0</v>
      </c>
      <c r="BB238" s="145">
        <f>IF(AZ238=2,G238,0)</f>
        <v>0</v>
      </c>
      <c r="BC238" s="145">
        <f>IF(AZ238=3,G238,0)</f>
        <v>0</v>
      </c>
      <c r="BD238" s="145">
        <f>IF(AZ238=4,G238,0)</f>
        <v>0</v>
      </c>
      <c r="BE238" s="145">
        <f>IF(AZ238=5,G238,0)</f>
        <v>0</v>
      </c>
      <c r="CA238" s="174">
        <v>1</v>
      </c>
      <c r="CB238" s="174">
        <v>1</v>
      </c>
      <c r="CZ238" s="145">
        <v>0.13209</v>
      </c>
    </row>
    <row r="239" spans="1:15" ht="12.75">
      <c r="A239" s="175"/>
      <c r="B239" s="177"/>
      <c r="C239" s="221" t="s">
        <v>429</v>
      </c>
      <c r="D239" s="222"/>
      <c r="E239" s="178">
        <v>220</v>
      </c>
      <c r="F239" s="179"/>
      <c r="G239" s="180"/>
      <c r="M239" s="176" t="s">
        <v>429</v>
      </c>
      <c r="O239" s="167"/>
    </row>
    <row r="240" spans="1:15" ht="12.75">
      <c r="A240" s="175"/>
      <c r="B240" s="177"/>
      <c r="C240" s="221" t="s">
        <v>430</v>
      </c>
      <c r="D240" s="222"/>
      <c r="E240" s="178">
        <v>0</v>
      </c>
      <c r="F240" s="179"/>
      <c r="G240" s="180"/>
      <c r="M240" s="176" t="s">
        <v>430</v>
      </c>
      <c r="O240" s="167"/>
    </row>
    <row r="241" spans="1:104" ht="22.5">
      <c r="A241" s="168">
        <v>127</v>
      </c>
      <c r="B241" s="169" t="s">
        <v>431</v>
      </c>
      <c r="C241" s="170" t="s">
        <v>432</v>
      </c>
      <c r="D241" s="171" t="s">
        <v>117</v>
      </c>
      <c r="E241" s="172">
        <v>306</v>
      </c>
      <c r="F241" s="172">
        <v>0</v>
      </c>
      <c r="G241" s="173">
        <f>E241*F241</f>
        <v>0</v>
      </c>
      <c r="O241" s="167">
        <v>2</v>
      </c>
      <c r="AA241" s="145">
        <v>1</v>
      </c>
      <c r="AB241" s="145">
        <v>1</v>
      </c>
      <c r="AC241" s="145">
        <v>1</v>
      </c>
      <c r="AZ241" s="145">
        <v>1</v>
      </c>
      <c r="BA241" s="145">
        <f>IF(AZ241=1,G241,0)</f>
        <v>0</v>
      </c>
      <c r="BB241" s="145">
        <f>IF(AZ241=2,G241,0)</f>
        <v>0</v>
      </c>
      <c r="BC241" s="145">
        <f>IF(AZ241=3,G241,0)</f>
        <v>0</v>
      </c>
      <c r="BD241" s="145">
        <f>IF(AZ241=4,G241,0)</f>
        <v>0</v>
      </c>
      <c r="BE241" s="145">
        <f>IF(AZ241=5,G241,0)</f>
        <v>0</v>
      </c>
      <c r="CA241" s="174">
        <v>1</v>
      </c>
      <c r="CB241" s="174">
        <v>1</v>
      </c>
      <c r="CZ241" s="145">
        <v>0.07654</v>
      </c>
    </row>
    <row r="242" spans="1:15" ht="12.75">
      <c r="A242" s="175"/>
      <c r="B242" s="177"/>
      <c r="C242" s="221" t="s">
        <v>433</v>
      </c>
      <c r="D242" s="222"/>
      <c r="E242" s="178">
        <v>306</v>
      </c>
      <c r="F242" s="179"/>
      <c r="G242" s="180"/>
      <c r="M242" s="176" t="s">
        <v>433</v>
      </c>
      <c r="O242" s="167"/>
    </row>
    <row r="243" spans="1:15" ht="12.75">
      <c r="A243" s="175"/>
      <c r="B243" s="177"/>
      <c r="C243" s="221" t="s">
        <v>430</v>
      </c>
      <c r="D243" s="222"/>
      <c r="E243" s="178">
        <v>0</v>
      </c>
      <c r="F243" s="179"/>
      <c r="G243" s="180"/>
      <c r="M243" s="176" t="s">
        <v>430</v>
      </c>
      <c r="O243" s="167"/>
    </row>
    <row r="244" spans="1:104" ht="22.5">
      <c r="A244" s="168">
        <v>128</v>
      </c>
      <c r="B244" s="169" t="s">
        <v>434</v>
      </c>
      <c r="C244" s="170" t="s">
        <v>435</v>
      </c>
      <c r="D244" s="171" t="s">
        <v>117</v>
      </c>
      <c r="E244" s="172">
        <v>68</v>
      </c>
      <c r="F244" s="172">
        <v>0</v>
      </c>
      <c r="G244" s="173">
        <f>E244*F244</f>
        <v>0</v>
      </c>
      <c r="O244" s="167">
        <v>2</v>
      </c>
      <c r="AA244" s="145">
        <v>1</v>
      </c>
      <c r="AB244" s="145">
        <v>1</v>
      </c>
      <c r="AC244" s="145">
        <v>1</v>
      </c>
      <c r="AZ244" s="145">
        <v>1</v>
      </c>
      <c r="BA244" s="145">
        <f>IF(AZ244=1,G244,0)</f>
        <v>0</v>
      </c>
      <c r="BB244" s="145">
        <f>IF(AZ244=2,G244,0)</f>
        <v>0</v>
      </c>
      <c r="BC244" s="145">
        <f>IF(AZ244=3,G244,0)</f>
        <v>0</v>
      </c>
      <c r="BD244" s="145">
        <f>IF(AZ244=4,G244,0)</f>
        <v>0</v>
      </c>
      <c r="BE244" s="145">
        <f>IF(AZ244=5,G244,0)</f>
        <v>0</v>
      </c>
      <c r="CA244" s="174">
        <v>1</v>
      </c>
      <c r="CB244" s="174">
        <v>1</v>
      </c>
      <c r="CZ244" s="145">
        <v>0.18107</v>
      </c>
    </row>
    <row r="245" spans="1:15" ht="12.75">
      <c r="A245" s="175"/>
      <c r="B245" s="177"/>
      <c r="C245" s="221" t="s">
        <v>436</v>
      </c>
      <c r="D245" s="222"/>
      <c r="E245" s="178">
        <v>16</v>
      </c>
      <c r="F245" s="179"/>
      <c r="G245" s="180"/>
      <c r="M245" s="176" t="s">
        <v>436</v>
      </c>
      <c r="O245" s="167"/>
    </row>
    <row r="246" spans="1:15" ht="12.75">
      <c r="A246" s="175"/>
      <c r="B246" s="177"/>
      <c r="C246" s="221" t="s">
        <v>437</v>
      </c>
      <c r="D246" s="222"/>
      <c r="E246" s="178">
        <v>52</v>
      </c>
      <c r="F246" s="179"/>
      <c r="G246" s="180"/>
      <c r="M246" s="176" t="s">
        <v>437</v>
      </c>
      <c r="O246" s="167"/>
    </row>
    <row r="247" spans="1:15" ht="12.75">
      <c r="A247" s="175"/>
      <c r="B247" s="177"/>
      <c r="C247" s="221" t="s">
        <v>438</v>
      </c>
      <c r="D247" s="222"/>
      <c r="E247" s="178">
        <v>0</v>
      </c>
      <c r="F247" s="179"/>
      <c r="G247" s="180"/>
      <c r="M247" s="176" t="s">
        <v>438</v>
      </c>
      <c r="O247" s="167"/>
    </row>
    <row r="248" spans="1:104" ht="22.5">
      <c r="A248" s="168">
        <v>129</v>
      </c>
      <c r="B248" s="169" t="s">
        <v>439</v>
      </c>
      <c r="C248" s="170" t="s">
        <v>440</v>
      </c>
      <c r="D248" s="171" t="s">
        <v>117</v>
      </c>
      <c r="E248" s="172">
        <v>45</v>
      </c>
      <c r="F248" s="172">
        <v>0</v>
      </c>
      <c r="G248" s="173">
        <f>E248*F248</f>
        <v>0</v>
      </c>
      <c r="O248" s="167">
        <v>2</v>
      </c>
      <c r="AA248" s="145">
        <v>1</v>
      </c>
      <c r="AB248" s="145">
        <v>1</v>
      </c>
      <c r="AC248" s="145">
        <v>1</v>
      </c>
      <c r="AZ248" s="145">
        <v>1</v>
      </c>
      <c r="BA248" s="145">
        <f>IF(AZ248=1,G248,0)</f>
        <v>0</v>
      </c>
      <c r="BB248" s="145">
        <f>IF(AZ248=2,G248,0)</f>
        <v>0</v>
      </c>
      <c r="BC248" s="145">
        <f>IF(AZ248=3,G248,0)</f>
        <v>0</v>
      </c>
      <c r="BD248" s="145">
        <f>IF(AZ248=4,G248,0)</f>
        <v>0</v>
      </c>
      <c r="BE248" s="145">
        <f>IF(AZ248=5,G248,0)</f>
        <v>0</v>
      </c>
      <c r="CA248" s="174">
        <v>1</v>
      </c>
      <c r="CB248" s="174">
        <v>1</v>
      </c>
      <c r="CZ248" s="145">
        <v>0.19049</v>
      </c>
    </row>
    <row r="249" spans="1:15" ht="12.75">
      <c r="A249" s="175"/>
      <c r="B249" s="177"/>
      <c r="C249" s="221" t="s">
        <v>441</v>
      </c>
      <c r="D249" s="222"/>
      <c r="E249" s="178">
        <v>45</v>
      </c>
      <c r="F249" s="179"/>
      <c r="G249" s="180"/>
      <c r="M249" s="176" t="s">
        <v>441</v>
      </c>
      <c r="O249" s="167"/>
    </row>
    <row r="250" spans="1:15" ht="12.75">
      <c r="A250" s="175"/>
      <c r="B250" s="177"/>
      <c r="C250" s="221" t="s">
        <v>442</v>
      </c>
      <c r="D250" s="222"/>
      <c r="E250" s="178">
        <v>0</v>
      </c>
      <c r="F250" s="179"/>
      <c r="G250" s="180"/>
      <c r="M250" s="176" t="s">
        <v>442</v>
      </c>
      <c r="O250" s="167"/>
    </row>
    <row r="251" spans="1:104" ht="12.75">
      <c r="A251" s="168">
        <v>130</v>
      </c>
      <c r="B251" s="169" t="s">
        <v>443</v>
      </c>
      <c r="C251" s="170" t="s">
        <v>444</v>
      </c>
      <c r="D251" s="171" t="s">
        <v>120</v>
      </c>
      <c r="E251" s="172">
        <v>3.375</v>
      </c>
      <c r="F251" s="172">
        <v>0</v>
      </c>
      <c r="G251" s="173">
        <f>E251*F251</f>
        <v>0</v>
      </c>
      <c r="O251" s="167">
        <v>2</v>
      </c>
      <c r="AA251" s="145">
        <v>1</v>
      </c>
      <c r="AB251" s="145">
        <v>0</v>
      </c>
      <c r="AC251" s="145">
        <v>0</v>
      </c>
      <c r="AZ251" s="145">
        <v>1</v>
      </c>
      <c r="BA251" s="145">
        <f>IF(AZ251=1,G251,0)</f>
        <v>0</v>
      </c>
      <c r="BB251" s="145">
        <f>IF(AZ251=2,G251,0)</f>
        <v>0</v>
      </c>
      <c r="BC251" s="145">
        <f>IF(AZ251=3,G251,0)</f>
        <v>0</v>
      </c>
      <c r="BD251" s="145">
        <f>IF(AZ251=4,G251,0)</f>
        <v>0</v>
      </c>
      <c r="BE251" s="145">
        <f>IF(AZ251=5,G251,0)</f>
        <v>0</v>
      </c>
      <c r="CA251" s="174">
        <v>1</v>
      </c>
      <c r="CB251" s="174">
        <v>0</v>
      </c>
      <c r="CZ251" s="145">
        <v>2.37855</v>
      </c>
    </row>
    <row r="252" spans="1:15" ht="12.75">
      <c r="A252" s="175"/>
      <c r="B252" s="177"/>
      <c r="C252" s="221" t="s">
        <v>445</v>
      </c>
      <c r="D252" s="222"/>
      <c r="E252" s="178">
        <v>3.375</v>
      </c>
      <c r="F252" s="179"/>
      <c r="G252" s="180"/>
      <c r="M252" s="176" t="s">
        <v>445</v>
      </c>
      <c r="O252" s="167"/>
    </row>
    <row r="253" spans="1:104" ht="22.5">
      <c r="A253" s="168">
        <v>131</v>
      </c>
      <c r="B253" s="169" t="s">
        <v>446</v>
      </c>
      <c r="C253" s="170" t="s">
        <v>447</v>
      </c>
      <c r="D253" s="171" t="s">
        <v>117</v>
      </c>
      <c r="E253" s="172">
        <v>3.2</v>
      </c>
      <c r="F253" s="172">
        <v>0</v>
      </c>
      <c r="G253" s="173">
        <f>E253*F253</f>
        <v>0</v>
      </c>
      <c r="O253" s="167">
        <v>2</v>
      </c>
      <c r="AA253" s="145">
        <v>12</v>
      </c>
      <c r="AB253" s="145">
        <v>0</v>
      </c>
      <c r="AC253" s="145">
        <v>122</v>
      </c>
      <c r="AZ253" s="145">
        <v>1</v>
      </c>
      <c r="BA253" s="145">
        <f>IF(AZ253=1,G253,0)</f>
        <v>0</v>
      </c>
      <c r="BB253" s="145">
        <f>IF(AZ253=2,G253,0)</f>
        <v>0</v>
      </c>
      <c r="BC253" s="145">
        <f>IF(AZ253=3,G253,0)</f>
        <v>0</v>
      </c>
      <c r="BD253" s="145">
        <f>IF(AZ253=4,G253,0)</f>
        <v>0</v>
      </c>
      <c r="BE253" s="145">
        <f>IF(AZ253=5,G253,0)</f>
        <v>0</v>
      </c>
      <c r="CA253" s="174">
        <v>12</v>
      </c>
      <c r="CB253" s="174">
        <v>0</v>
      </c>
      <c r="CZ253" s="145">
        <v>0.0015</v>
      </c>
    </row>
    <row r="254" spans="1:57" ht="12.75">
      <c r="A254" s="181"/>
      <c r="B254" s="182" t="s">
        <v>74</v>
      </c>
      <c r="C254" s="183" t="str">
        <f>CONCATENATE(B231," ",C231)</f>
        <v>91 Doplňující práce -pěšiny z obrubníků</v>
      </c>
      <c r="D254" s="184"/>
      <c r="E254" s="185"/>
      <c r="F254" s="186"/>
      <c r="G254" s="187">
        <f>SUM(G231:G253)</f>
        <v>0</v>
      </c>
      <c r="O254" s="167">
        <v>4</v>
      </c>
      <c r="BA254" s="188">
        <f>SUM(BA231:BA253)</f>
        <v>0</v>
      </c>
      <c r="BB254" s="188">
        <f>SUM(BB231:BB253)</f>
        <v>0</v>
      </c>
      <c r="BC254" s="188">
        <f>SUM(BC231:BC253)</f>
        <v>0</v>
      </c>
      <c r="BD254" s="188">
        <f>SUM(BD231:BD253)</f>
        <v>0</v>
      </c>
      <c r="BE254" s="188">
        <f>SUM(BE231:BE253)</f>
        <v>0</v>
      </c>
    </row>
    <row r="255" spans="1:15" ht="12.75">
      <c r="A255" s="160" t="s">
        <v>72</v>
      </c>
      <c r="B255" s="161" t="s">
        <v>448</v>
      </c>
      <c r="C255" s="162" t="s">
        <v>449</v>
      </c>
      <c r="D255" s="163"/>
      <c r="E255" s="164"/>
      <c r="F255" s="164"/>
      <c r="G255" s="165"/>
      <c r="H255" s="166"/>
      <c r="I255" s="166"/>
      <c r="O255" s="167">
        <v>1</v>
      </c>
    </row>
    <row r="256" spans="1:104" ht="22.5">
      <c r="A256" s="168">
        <v>132</v>
      </c>
      <c r="B256" s="169" t="s">
        <v>450</v>
      </c>
      <c r="C256" s="170" t="s">
        <v>451</v>
      </c>
      <c r="D256" s="171" t="s">
        <v>92</v>
      </c>
      <c r="E256" s="172">
        <v>2850</v>
      </c>
      <c r="F256" s="172">
        <v>0</v>
      </c>
      <c r="G256" s="173">
        <f>E256*F256</f>
        <v>0</v>
      </c>
      <c r="O256" s="167">
        <v>2</v>
      </c>
      <c r="AA256" s="145">
        <v>12</v>
      </c>
      <c r="AB256" s="145">
        <v>0</v>
      </c>
      <c r="AC256" s="145">
        <v>123</v>
      </c>
      <c r="AZ256" s="145">
        <v>1</v>
      </c>
      <c r="BA256" s="145">
        <f>IF(AZ256=1,G256,0)</f>
        <v>0</v>
      </c>
      <c r="BB256" s="145">
        <f>IF(AZ256=2,G256,0)</f>
        <v>0</v>
      </c>
      <c r="BC256" s="145">
        <f>IF(AZ256=3,G256,0)</f>
        <v>0</v>
      </c>
      <c r="BD256" s="145">
        <f>IF(AZ256=4,G256,0)</f>
        <v>0</v>
      </c>
      <c r="BE256" s="145">
        <f>IF(AZ256=5,G256,0)</f>
        <v>0</v>
      </c>
      <c r="CA256" s="174">
        <v>12</v>
      </c>
      <c r="CB256" s="174">
        <v>0</v>
      </c>
      <c r="CZ256" s="145">
        <v>0</v>
      </c>
    </row>
    <row r="257" spans="1:57" ht="12.75">
      <c r="A257" s="181"/>
      <c r="B257" s="182" t="s">
        <v>74</v>
      </c>
      <c r="C257" s="183" t="str">
        <f>CONCATENATE(B255," ",C255)</f>
        <v>95 Úklidové práce po ukončení stavby</v>
      </c>
      <c r="D257" s="184"/>
      <c r="E257" s="185"/>
      <c r="F257" s="186"/>
      <c r="G257" s="187">
        <f>SUM(G255:G256)</f>
        <v>0</v>
      </c>
      <c r="O257" s="167">
        <v>4</v>
      </c>
      <c r="BA257" s="188">
        <f>SUM(BA255:BA256)</f>
        <v>0</v>
      </c>
      <c r="BB257" s="188">
        <f>SUM(BB255:BB256)</f>
        <v>0</v>
      </c>
      <c r="BC257" s="188">
        <f>SUM(BC255:BC256)</f>
        <v>0</v>
      </c>
      <c r="BD257" s="188">
        <f>SUM(BD255:BD256)</f>
        <v>0</v>
      </c>
      <c r="BE257" s="188">
        <f>SUM(BE255:BE256)</f>
        <v>0</v>
      </c>
    </row>
    <row r="258" spans="1:15" ht="12.75">
      <c r="A258" s="160" t="s">
        <v>72</v>
      </c>
      <c r="B258" s="161" t="s">
        <v>452</v>
      </c>
      <c r="C258" s="162" t="s">
        <v>453</v>
      </c>
      <c r="D258" s="163"/>
      <c r="E258" s="164"/>
      <c r="F258" s="164"/>
      <c r="G258" s="165"/>
      <c r="H258" s="166"/>
      <c r="I258" s="166"/>
      <c r="O258" s="167">
        <v>1</v>
      </c>
    </row>
    <row r="259" spans="1:104" ht="12.75">
      <c r="A259" s="168">
        <v>133</v>
      </c>
      <c r="B259" s="169" t="s">
        <v>454</v>
      </c>
      <c r="C259" s="170" t="s">
        <v>455</v>
      </c>
      <c r="D259" s="171" t="s">
        <v>156</v>
      </c>
      <c r="E259" s="172">
        <v>7</v>
      </c>
      <c r="F259" s="172">
        <v>0</v>
      </c>
      <c r="G259" s="173">
        <f>E259*F259</f>
        <v>0</v>
      </c>
      <c r="O259" s="167">
        <v>2</v>
      </c>
      <c r="AA259" s="145">
        <v>1</v>
      </c>
      <c r="AB259" s="145">
        <v>0</v>
      </c>
      <c r="AC259" s="145">
        <v>0</v>
      </c>
      <c r="AZ259" s="145">
        <v>1</v>
      </c>
      <c r="BA259" s="145">
        <f>IF(AZ259=1,G259,0)</f>
        <v>0</v>
      </c>
      <c r="BB259" s="145">
        <f>IF(AZ259=2,G259,0)</f>
        <v>0</v>
      </c>
      <c r="BC259" s="145">
        <f>IF(AZ259=3,G259,0)</f>
        <v>0</v>
      </c>
      <c r="BD259" s="145">
        <f>IF(AZ259=4,G259,0)</f>
        <v>0</v>
      </c>
      <c r="BE259" s="145">
        <f>IF(AZ259=5,G259,0)</f>
        <v>0</v>
      </c>
      <c r="CA259" s="174">
        <v>1</v>
      </c>
      <c r="CB259" s="174">
        <v>0</v>
      </c>
      <c r="CZ259" s="145">
        <v>0</v>
      </c>
    </row>
    <row r="260" spans="1:104" ht="12.75">
      <c r="A260" s="168">
        <v>134</v>
      </c>
      <c r="B260" s="169" t="s">
        <v>456</v>
      </c>
      <c r="C260" s="170" t="s">
        <v>457</v>
      </c>
      <c r="D260" s="171" t="s">
        <v>156</v>
      </c>
      <c r="E260" s="172">
        <v>4</v>
      </c>
      <c r="F260" s="172">
        <v>0</v>
      </c>
      <c r="G260" s="173">
        <f>E260*F260</f>
        <v>0</v>
      </c>
      <c r="O260" s="167">
        <v>2</v>
      </c>
      <c r="AA260" s="145">
        <v>1</v>
      </c>
      <c r="AB260" s="145">
        <v>1</v>
      </c>
      <c r="AC260" s="145">
        <v>1</v>
      </c>
      <c r="AZ260" s="145">
        <v>1</v>
      </c>
      <c r="BA260" s="145">
        <f>IF(AZ260=1,G260,0)</f>
        <v>0</v>
      </c>
      <c r="BB260" s="145">
        <f>IF(AZ260=2,G260,0)</f>
        <v>0</v>
      </c>
      <c r="BC260" s="145">
        <f>IF(AZ260=3,G260,0)</f>
        <v>0</v>
      </c>
      <c r="BD260" s="145">
        <f>IF(AZ260=4,G260,0)</f>
        <v>0</v>
      </c>
      <c r="BE260" s="145">
        <f>IF(AZ260=5,G260,0)</f>
        <v>0</v>
      </c>
      <c r="CA260" s="174">
        <v>1</v>
      </c>
      <c r="CB260" s="174">
        <v>1</v>
      </c>
      <c r="CZ260" s="145">
        <v>0</v>
      </c>
    </row>
    <row r="261" spans="1:57" ht="12.75">
      <c r="A261" s="181"/>
      <c r="B261" s="182" t="s">
        <v>74</v>
      </c>
      <c r="C261" s="183" t="str">
        <f>CONCATENATE(B258," ",C258)</f>
        <v>96 Bourání konstrukcí-demontáže</v>
      </c>
      <c r="D261" s="184"/>
      <c r="E261" s="185"/>
      <c r="F261" s="186"/>
      <c r="G261" s="187">
        <f>SUM(G258:G260)</f>
        <v>0</v>
      </c>
      <c r="O261" s="167">
        <v>4</v>
      </c>
      <c r="BA261" s="188">
        <f>SUM(BA258:BA260)</f>
        <v>0</v>
      </c>
      <c r="BB261" s="188">
        <f>SUM(BB258:BB260)</f>
        <v>0</v>
      </c>
      <c r="BC261" s="188">
        <f>SUM(BC258:BC260)</f>
        <v>0</v>
      </c>
      <c r="BD261" s="188">
        <f>SUM(BD258:BD260)</f>
        <v>0</v>
      </c>
      <c r="BE261" s="188">
        <f>SUM(BE258:BE260)</f>
        <v>0</v>
      </c>
    </row>
    <row r="262" spans="1:15" ht="12.75">
      <c r="A262" s="160" t="s">
        <v>72</v>
      </c>
      <c r="B262" s="161" t="s">
        <v>458</v>
      </c>
      <c r="C262" s="162" t="s">
        <v>459</v>
      </c>
      <c r="D262" s="163"/>
      <c r="E262" s="164"/>
      <c r="F262" s="164"/>
      <c r="G262" s="165"/>
      <c r="H262" s="166"/>
      <c r="I262" s="166"/>
      <c r="O262" s="167">
        <v>1</v>
      </c>
    </row>
    <row r="263" spans="1:104" ht="12.75">
      <c r="A263" s="168">
        <v>135</v>
      </c>
      <c r="B263" s="169" t="s">
        <v>460</v>
      </c>
      <c r="C263" s="170" t="s">
        <v>461</v>
      </c>
      <c r="D263" s="171" t="s">
        <v>260</v>
      </c>
      <c r="E263" s="172">
        <v>374.4</v>
      </c>
      <c r="F263" s="172">
        <v>0</v>
      </c>
      <c r="G263" s="173">
        <f>E263*F263</f>
        <v>0</v>
      </c>
      <c r="O263" s="167">
        <v>2</v>
      </c>
      <c r="AA263" s="145">
        <v>1</v>
      </c>
      <c r="AB263" s="145">
        <v>1</v>
      </c>
      <c r="AC263" s="145">
        <v>1</v>
      </c>
      <c r="AZ263" s="145">
        <v>1</v>
      </c>
      <c r="BA263" s="145">
        <f>IF(AZ263=1,G263,0)</f>
        <v>0</v>
      </c>
      <c r="BB263" s="145">
        <f>IF(AZ263=2,G263,0)</f>
        <v>0</v>
      </c>
      <c r="BC263" s="145">
        <f>IF(AZ263=3,G263,0)</f>
        <v>0</v>
      </c>
      <c r="BD263" s="145">
        <f>IF(AZ263=4,G263,0)</f>
        <v>0</v>
      </c>
      <c r="BE263" s="145">
        <f>IF(AZ263=5,G263,0)</f>
        <v>0</v>
      </c>
      <c r="CA263" s="174">
        <v>1</v>
      </c>
      <c r="CB263" s="174">
        <v>1</v>
      </c>
      <c r="CZ263" s="145">
        <v>0</v>
      </c>
    </row>
    <row r="264" spans="1:104" ht="12.75">
      <c r="A264" s="168">
        <v>136</v>
      </c>
      <c r="B264" s="169" t="s">
        <v>462</v>
      </c>
      <c r="C264" s="170" t="s">
        <v>463</v>
      </c>
      <c r="D264" s="171" t="s">
        <v>260</v>
      </c>
      <c r="E264" s="172">
        <v>47.8</v>
      </c>
      <c r="F264" s="172">
        <v>0</v>
      </c>
      <c r="G264" s="173">
        <f>E264*F264</f>
        <v>0</v>
      </c>
      <c r="O264" s="167">
        <v>2</v>
      </c>
      <c r="AA264" s="145">
        <v>1</v>
      </c>
      <c r="AB264" s="145">
        <v>1</v>
      </c>
      <c r="AC264" s="145">
        <v>1</v>
      </c>
      <c r="AZ264" s="145">
        <v>1</v>
      </c>
      <c r="BA264" s="145">
        <f>IF(AZ264=1,G264,0)</f>
        <v>0</v>
      </c>
      <c r="BB264" s="145">
        <f>IF(AZ264=2,G264,0)</f>
        <v>0</v>
      </c>
      <c r="BC264" s="145">
        <f>IF(AZ264=3,G264,0)</f>
        <v>0</v>
      </c>
      <c r="BD264" s="145">
        <f>IF(AZ264=4,G264,0)</f>
        <v>0</v>
      </c>
      <c r="BE264" s="145">
        <f>IF(AZ264=5,G264,0)</f>
        <v>0</v>
      </c>
      <c r="CA264" s="174">
        <v>1</v>
      </c>
      <c r="CB264" s="174">
        <v>1</v>
      </c>
      <c r="CZ264" s="145">
        <v>0</v>
      </c>
    </row>
    <row r="265" spans="1:57" ht="12.75">
      <c r="A265" s="181"/>
      <c r="B265" s="182" t="s">
        <v>74</v>
      </c>
      <c r="C265" s="183" t="str">
        <f>CONCATENATE(B262," ",C262)</f>
        <v>99 Staveništní přesun hmot</v>
      </c>
      <c r="D265" s="184"/>
      <c r="E265" s="185"/>
      <c r="F265" s="186"/>
      <c r="G265" s="187">
        <f>SUM(G262:G264)</f>
        <v>0</v>
      </c>
      <c r="O265" s="167">
        <v>4</v>
      </c>
      <c r="BA265" s="188">
        <f>SUM(BA262:BA264)</f>
        <v>0</v>
      </c>
      <c r="BB265" s="188">
        <f>SUM(BB262:BB264)</f>
        <v>0</v>
      </c>
      <c r="BC265" s="188">
        <f>SUM(BC262:BC264)</f>
        <v>0</v>
      </c>
      <c r="BD265" s="188">
        <f>SUM(BD262:BD264)</f>
        <v>0</v>
      </c>
      <c r="BE265" s="188">
        <f>SUM(BE262:BE264)</f>
        <v>0</v>
      </c>
    </row>
    <row r="266" spans="1:15" ht="12.75">
      <c r="A266" s="160" t="s">
        <v>72</v>
      </c>
      <c r="B266" s="161" t="s">
        <v>464</v>
      </c>
      <c r="C266" s="162" t="s">
        <v>465</v>
      </c>
      <c r="D266" s="163"/>
      <c r="E266" s="164"/>
      <c r="F266" s="164"/>
      <c r="G266" s="165"/>
      <c r="H266" s="166"/>
      <c r="I266" s="166"/>
      <c r="O266" s="167">
        <v>1</v>
      </c>
    </row>
    <row r="267" spans="1:104" ht="22.5">
      <c r="A267" s="168">
        <v>137</v>
      </c>
      <c r="B267" s="169" t="s">
        <v>466</v>
      </c>
      <c r="C267" s="170" t="s">
        <v>467</v>
      </c>
      <c r="D267" s="171" t="s">
        <v>156</v>
      </c>
      <c r="E267" s="172">
        <v>2</v>
      </c>
      <c r="F267" s="172">
        <v>0</v>
      </c>
      <c r="G267" s="173">
        <f>E267*F267</f>
        <v>0</v>
      </c>
      <c r="O267" s="167">
        <v>2</v>
      </c>
      <c r="AA267" s="145">
        <v>11</v>
      </c>
      <c r="AB267" s="145">
        <v>3</v>
      </c>
      <c r="AC267" s="145">
        <v>139</v>
      </c>
      <c r="AZ267" s="145">
        <v>2</v>
      </c>
      <c r="BA267" s="145">
        <f>IF(AZ267=1,G267,0)</f>
        <v>0</v>
      </c>
      <c r="BB267" s="145">
        <f>IF(AZ267=2,G267,0)</f>
        <v>0</v>
      </c>
      <c r="BC267" s="145">
        <f>IF(AZ267=3,G267,0)</f>
        <v>0</v>
      </c>
      <c r="BD267" s="145">
        <f>IF(AZ267=4,G267,0)</f>
        <v>0</v>
      </c>
      <c r="BE267" s="145">
        <f>IF(AZ267=5,G267,0)</f>
        <v>0</v>
      </c>
      <c r="CA267" s="174">
        <v>11</v>
      </c>
      <c r="CB267" s="174">
        <v>3</v>
      </c>
      <c r="CZ267" s="145">
        <v>0.12</v>
      </c>
    </row>
    <row r="268" spans="1:104" ht="22.5">
      <c r="A268" s="168">
        <v>138</v>
      </c>
      <c r="B268" s="169" t="s">
        <v>468</v>
      </c>
      <c r="C268" s="170" t="s">
        <v>469</v>
      </c>
      <c r="D268" s="171" t="s">
        <v>156</v>
      </c>
      <c r="E268" s="172">
        <v>4</v>
      </c>
      <c r="F268" s="172">
        <v>0</v>
      </c>
      <c r="G268" s="173">
        <f>E268*F268</f>
        <v>0</v>
      </c>
      <c r="O268" s="167">
        <v>2</v>
      </c>
      <c r="AA268" s="145">
        <v>11</v>
      </c>
      <c r="AB268" s="145">
        <v>3</v>
      </c>
      <c r="AC268" s="145">
        <v>140</v>
      </c>
      <c r="AZ268" s="145">
        <v>2</v>
      </c>
      <c r="BA268" s="145">
        <f>IF(AZ268=1,G268,0)</f>
        <v>0</v>
      </c>
      <c r="BB268" s="145">
        <f>IF(AZ268=2,G268,0)</f>
        <v>0</v>
      </c>
      <c r="BC268" s="145">
        <f>IF(AZ268=3,G268,0)</f>
        <v>0</v>
      </c>
      <c r="BD268" s="145">
        <f>IF(AZ268=4,G268,0)</f>
        <v>0</v>
      </c>
      <c r="BE268" s="145">
        <f>IF(AZ268=5,G268,0)</f>
        <v>0</v>
      </c>
      <c r="CA268" s="174">
        <v>11</v>
      </c>
      <c r="CB268" s="174">
        <v>3</v>
      </c>
      <c r="CZ268" s="145">
        <v>0</v>
      </c>
    </row>
    <row r="269" spans="1:104" ht="22.5">
      <c r="A269" s="168">
        <v>139</v>
      </c>
      <c r="B269" s="169" t="s">
        <v>470</v>
      </c>
      <c r="C269" s="170" t="s">
        <v>471</v>
      </c>
      <c r="D269" s="171" t="s">
        <v>156</v>
      </c>
      <c r="E269" s="172">
        <v>4</v>
      </c>
      <c r="F269" s="172">
        <v>0</v>
      </c>
      <c r="G269" s="173">
        <f>E269*F269</f>
        <v>0</v>
      </c>
      <c r="O269" s="167">
        <v>2</v>
      </c>
      <c r="AA269" s="145">
        <v>11</v>
      </c>
      <c r="AB269" s="145">
        <v>3</v>
      </c>
      <c r="AC269" s="145">
        <v>141</v>
      </c>
      <c r="AZ269" s="145">
        <v>2</v>
      </c>
      <c r="BA269" s="145">
        <f>IF(AZ269=1,G269,0)</f>
        <v>0</v>
      </c>
      <c r="BB269" s="145">
        <f>IF(AZ269=2,G269,0)</f>
        <v>0</v>
      </c>
      <c r="BC269" s="145">
        <f>IF(AZ269=3,G269,0)</f>
        <v>0</v>
      </c>
      <c r="BD269" s="145">
        <f>IF(AZ269=4,G269,0)</f>
        <v>0</v>
      </c>
      <c r="BE269" s="145">
        <f>IF(AZ269=5,G269,0)</f>
        <v>0</v>
      </c>
      <c r="CA269" s="174">
        <v>11</v>
      </c>
      <c r="CB269" s="174">
        <v>3</v>
      </c>
      <c r="CZ269" s="145">
        <v>0</v>
      </c>
    </row>
    <row r="270" spans="1:104" ht="22.5">
      <c r="A270" s="168">
        <v>140</v>
      </c>
      <c r="B270" s="169" t="s">
        <v>472</v>
      </c>
      <c r="C270" s="170" t="s">
        <v>473</v>
      </c>
      <c r="D270" s="171" t="s">
        <v>156</v>
      </c>
      <c r="E270" s="172">
        <v>8</v>
      </c>
      <c r="F270" s="172">
        <v>0</v>
      </c>
      <c r="G270" s="173">
        <f>E270*F270</f>
        <v>0</v>
      </c>
      <c r="O270" s="167">
        <v>2</v>
      </c>
      <c r="AA270" s="145">
        <v>11</v>
      </c>
      <c r="AB270" s="145">
        <v>3</v>
      </c>
      <c r="AC270" s="145">
        <v>142</v>
      </c>
      <c r="AZ270" s="145">
        <v>2</v>
      </c>
      <c r="BA270" s="145">
        <f>IF(AZ270=1,G270,0)</f>
        <v>0</v>
      </c>
      <c r="BB270" s="145">
        <f>IF(AZ270=2,G270,0)</f>
        <v>0</v>
      </c>
      <c r="BC270" s="145">
        <f>IF(AZ270=3,G270,0)</f>
        <v>0</v>
      </c>
      <c r="BD270" s="145">
        <f>IF(AZ270=4,G270,0)</f>
        <v>0</v>
      </c>
      <c r="BE270" s="145">
        <f>IF(AZ270=5,G270,0)</f>
        <v>0</v>
      </c>
      <c r="CA270" s="174">
        <v>11</v>
      </c>
      <c r="CB270" s="174">
        <v>3</v>
      </c>
      <c r="CZ270" s="145">
        <v>0.35</v>
      </c>
    </row>
    <row r="271" spans="1:15" ht="12.75">
      <c r="A271" s="175"/>
      <c r="B271" s="177"/>
      <c r="C271" s="221" t="s">
        <v>474</v>
      </c>
      <c r="D271" s="222"/>
      <c r="E271" s="178">
        <v>8</v>
      </c>
      <c r="F271" s="179"/>
      <c r="G271" s="180"/>
      <c r="M271" s="176" t="s">
        <v>474</v>
      </c>
      <c r="O271" s="167"/>
    </row>
    <row r="272" spans="1:104" ht="12.75">
      <c r="A272" s="168">
        <v>141</v>
      </c>
      <c r="B272" s="169" t="s">
        <v>475</v>
      </c>
      <c r="C272" s="170" t="s">
        <v>476</v>
      </c>
      <c r="D272" s="171" t="s">
        <v>86</v>
      </c>
      <c r="E272" s="172">
        <v>1</v>
      </c>
      <c r="F272" s="172">
        <v>0</v>
      </c>
      <c r="G272" s="173">
        <f>E272*F272</f>
        <v>0</v>
      </c>
      <c r="O272" s="167">
        <v>2</v>
      </c>
      <c r="AA272" s="145">
        <v>11</v>
      </c>
      <c r="AB272" s="145">
        <v>3</v>
      </c>
      <c r="AC272" s="145">
        <v>145</v>
      </c>
      <c r="AZ272" s="145">
        <v>2</v>
      </c>
      <c r="BA272" s="145">
        <f>IF(AZ272=1,G272,0)</f>
        <v>0</v>
      </c>
      <c r="BB272" s="145">
        <f>IF(AZ272=2,G272,0)</f>
        <v>0</v>
      </c>
      <c r="BC272" s="145">
        <f>IF(AZ272=3,G272,0)</f>
        <v>0</v>
      </c>
      <c r="BD272" s="145">
        <f>IF(AZ272=4,G272,0)</f>
        <v>0</v>
      </c>
      <c r="BE272" s="145">
        <f>IF(AZ272=5,G272,0)</f>
        <v>0</v>
      </c>
      <c r="CA272" s="174">
        <v>11</v>
      </c>
      <c r="CB272" s="174">
        <v>3</v>
      </c>
      <c r="CZ272" s="145">
        <v>0</v>
      </c>
    </row>
    <row r="273" spans="1:104" ht="22.5">
      <c r="A273" s="168">
        <v>142</v>
      </c>
      <c r="B273" s="169" t="s">
        <v>477</v>
      </c>
      <c r="C273" s="170" t="s">
        <v>478</v>
      </c>
      <c r="D273" s="171" t="s">
        <v>195</v>
      </c>
      <c r="E273" s="172">
        <v>156.476</v>
      </c>
      <c r="F273" s="172">
        <v>0</v>
      </c>
      <c r="G273" s="173">
        <f>E273*F273</f>
        <v>0</v>
      </c>
      <c r="O273" s="167">
        <v>2</v>
      </c>
      <c r="AA273" s="145">
        <v>12</v>
      </c>
      <c r="AB273" s="145">
        <v>0</v>
      </c>
      <c r="AC273" s="145">
        <v>163</v>
      </c>
      <c r="AZ273" s="145">
        <v>2</v>
      </c>
      <c r="BA273" s="145">
        <f>IF(AZ273=1,G273,0)</f>
        <v>0</v>
      </c>
      <c r="BB273" s="145">
        <f>IF(AZ273=2,G273,0)</f>
        <v>0</v>
      </c>
      <c r="BC273" s="145">
        <f>IF(AZ273=3,G273,0)</f>
        <v>0</v>
      </c>
      <c r="BD273" s="145">
        <f>IF(AZ273=4,G273,0)</f>
        <v>0</v>
      </c>
      <c r="BE273" s="145">
        <f>IF(AZ273=5,G273,0)</f>
        <v>0</v>
      </c>
      <c r="CA273" s="174">
        <v>12</v>
      </c>
      <c r="CB273" s="174">
        <v>0</v>
      </c>
      <c r="CZ273" s="145">
        <v>7E-05</v>
      </c>
    </row>
    <row r="274" spans="1:15" ht="12.75">
      <c r="A274" s="175"/>
      <c r="B274" s="177"/>
      <c r="C274" s="221" t="s">
        <v>479</v>
      </c>
      <c r="D274" s="222"/>
      <c r="E274" s="178">
        <v>35.952</v>
      </c>
      <c r="F274" s="179"/>
      <c r="G274" s="180"/>
      <c r="M274" s="176" t="s">
        <v>479</v>
      </c>
      <c r="O274" s="167"/>
    </row>
    <row r="275" spans="1:15" ht="12.75">
      <c r="A275" s="175"/>
      <c r="B275" s="177"/>
      <c r="C275" s="221" t="s">
        <v>480</v>
      </c>
      <c r="D275" s="222"/>
      <c r="E275" s="178">
        <v>51.681</v>
      </c>
      <c r="F275" s="179"/>
      <c r="G275" s="180"/>
      <c r="M275" s="176" t="s">
        <v>480</v>
      </c>
      <c r="O275" s="167"/>
    </row>
    <row r="276" spans="1:15" ht="12.75">
      <c r="A276" s="175"/>
      <c r="B276" s="177"/>
      <c r="C276" s="221" t="s">
        <v>481</v>
      </c>
      <c r="D276" s="222"/>
      <c r="E276" s="178">
        <v>21.105</v>
      </c>
      <c r="F276" s="179"/>
      <c r="G276" s="180"/>
      <c r="M276" s="176" t="s">
        <v>481</v>
      </c>
      <c r="O276" s="167"/>
    </row>
    <row r="277" spans="1:15" ht="12.75">
      <c r="A277" s="175"/>
      <c r="B277" s="177"/>
      <c r="C277" s="221" t="s">
        <v>482</v>
      </c>
      <c r="D277" s="222"/>
      <c r="E277" s="178">
        <v>45.738</v>
      </c>
      <c r="F277" s="179"/>
      <c r="G277" s="180"/>
      <c r="M277" s="176" t="s">
        <v>482</v>
      </c>
      <c r="O277" s="167"/>
    </row>
    <row r="278" spans="1:15" ht="12.75">
      <c r="A278" s="175"/>
      <c r="B278" s="177"/>
      <c r="C278" s="221" t="s">
        <v>483</v>
      </c>
      <c r="D278" s="222"/>
      <c r="E278" s="178">
        <v>2</v>
      </c>
      <c r="F278" s="179"/>
      <c r="G278" s="180"/>
      <c r="M278" s="176" t="s">
        <v>483</v>
      </c>
      <c r="O278" s="167"/>
    </row>
    <row r="279" spans="1:15" ht="12.75">
      <c r="A279" s="175"/>
      <c r="B279" s="177"/>
      <c r="C279" s="221" t="s">
        <v>484</v>
      </c>
      <c r="D279" s="222"/>
      <c r="E279" s="178">
        <v>0</v>
      </c>
      <c r="F279" s="179"/>
      <c r="G279" s="180"/>
      <c r="M279" s="176" t="s">
        <v>484</v>
      </c>
      <c r="O279" s="167"/>
    </row>
    <row r="280" spans="1:104" ht="12.75">
      <c r="A280" s="168">
        <v>143</v>
      </c>
      <c r="B280" s="169" t="s">
        <v>485</v>
      </c>
      <c r="C280" s="170" t="s">
        <v>486</v>
      </c>
      <c r="D280" s="171" t="s">
        <v>92</v>
      </c>
      <c r="E280" s="172">
        <v>6</v>
      </c>
      <c r="F280" s="172"/>
      <c r="G280" s="173">
        <f>E280*F280</f>
        <v>0</v>
      </c>
      <c r="O280" s="167">
        <v>2</v>
      </c>
      <c r="AA280" s="145">
        <v>12</v>
      </c>
      <c r="AB280" s="145">
        <v>0</v>
      </c>
      <c r="AC280" s="145">
        <v>164</v>
      </c>
      <c r="AZ280" s="145">
        <v>2</v>
      </c>
      <c r="BA280" s="145">
        <f>IF(AZ280=1,G280,0)</f>
        <v>0</v>
      </c>
      <c r="BB280" s="145">
        <f>IF(AZ280=2,G280,0)</f>
        <v>0</v>
      </c>
      <c r="BC280" s="145">
        <f>IF(AZ280=3,G280,0)</f>
        <v>0</v>
      </c>
      <c r="BD280" s="145">
        <f>IF(AZ280=4,G280,0)</f>
        <v>0</v>
      </c>
      <c r="BE280" s="145">
        <f>IF(AZ280=5,G280,0)</f>
        <v>0</v>
      </c>
      <c r="CA280" s="174">
        <v>12</v>
      </c>
      <c r="CB280" s="174">
        <v>0</v>
      </c>
      <c r="CZ280" s="145">
        <v>0</v>
      </c>
    </row>
    <row r="281" spans="1:104" ht="12.75">
      <c r="A281" s="168">
        <v>144</v>
      </c>
      <c r="B281" s="169" t="s">
        <v>487</v>
      </c>
      <c r="C281" s="170" t="s">
        <v>488</v>
      </c>
      <c r="D281" s="171" t="s">
        <v>61</v>
      </c>
      <c r="E281" s="172"/>
      <c r="F281" s="172">
        <v>0</v>
      </c>
      <c r="G281" s="173">
        <f>E281*F281</f>
        <v>0</v>
      </c>
      <c r="O281" s="167">
        <v>2</v>
      </c>
      <c r="AA281" s="145">
        <v>7</v>
      </c>
      <c r="AB281" s="145">
        <v>1002</v>
      </c>
      <c r="AC281" s="145">
        <v>5</v>
      </c>
      <c r="AZ281" s="145">
        <v>2</v>
      </c>
      <c r="BA281" s="145">
        <f>IF(AZ281=1,G281,0)</f>
        <v>0</v>
      </c>
      <c r="BB281" s="145">
        <f>IF(AZ281=2,G281,0)</f>
        <v>0</v>
      </c>
      <c r="BC281" s="145">
        <f>IF(AZ281=3,G281,0)</f>
        <v>0</v>
      </c>
      <c r="BD281" s="145">
        <f>IF(AZ281=4,G281,0)</f>
        <v>0</v>
      </c>
      <c r="BE281" s="145">
        <f>IF(AZ281=5,G281,0)</f>
        <v>0</v>
      </c>
      <c r="CA281" s="174">
        <v>7</v>
      </c>
      <c r="CB281" s="174">
        <v>1002</v>
      </c>
      <c r="CZ281" s="145">
        <v>0</v>
      </c>
    </row>
    <row r="282" spans="1:57" ht="12.75">
      <c r="A282" s="181"/>
      <c r="B282" s="182" t="s">
        <v>74</v>
      </c>
      <c r="C282" s="183" t="str">
        <f>CONCATENATE(B266," ",C266)</f>
        <v>767 Konstrukce zámečnické-mobiliář</v>
      </c>
      <c r="D282" s="184"/>
      <c r="E282" s="185"/>
      <c r="F282" s="186"/>
      <c r="G282" s="187">
        <f>SUM(G266:G281)</f>
        <v>0</v>
      </c>
      <c r="O282" s="167">
        <v>4</v>
      </c>
      <c r="BA282" s="188">
        <f>SUM(BA266:BA281)</f>
        <v>0</v>
      </c>
      <c r="BB282" s="188">
        <f>SUM(BB266:BB281)</f>
        <v>0</v>
      </c>
      <c r="BC282" s="188">
        <f>SUM(BC266:BC281)</f>
        <v>0</v>
      </c>
      <c r="BD282" s="188">
        <f>SUM(BD266:BD281)</f>
        <v>0</v>
      </c>
      <c r="BE282" s="188">
        <f>SUM(BE266:BE281)</f>
        <v>0</v>
      </c>
    </row>
    <row r="283" spans="1:15" ht="12.75">
      <c r="A283" s="160" t="s">
        <v>72</v>
      </c>
      <c r="B283" s="161" t="s">
        <v>489</v>
      </c>
      <c r="C283" s="162" t="s">
        <v>490</v>
      </c>
      <c r="D283" s="163"/>
      <c r="E283" s="164"/>
      <c r="F283" s="164"/>
      <c r="G283" s="165"/>
      <c r="H283" s="166"/>
      <c r="I283" s="166"/>
      <c r="O283" s="167">
        <v>1</v>
      </c>
    </row>
    <row r="284" spans="1:104" ht="12.75">
      <c r="A284" s="168">
        <v>145</v>
      </c>
      <c r="B284" s="169" t="s">
        <v>491</v>
      </c>
      <c r="C284" s="170" t="s">
        <v>492</v>
      </c>
      <c r="D284" s="171" t="s">
        <v>260</v>
      </c>
      <c r="E284" s="172">
        <v>124.505</v>
      </c>
      <c r="F284" s="172">
        <v>0</v>
      </c>
      <c r="G284" s="173">
        <f>E284*F284</f>
        <v>0</v>
      </c>
      <c r="O284" s="167">
        <v>2</v>
      </c>
      <c r="AA284" s="145">
        <v>1</v>
      </c>
      <c r="AB284" s="145">
        <v>3</v>
      </c>
      <c r="AC284" s="145">
        <v>3</v>
      </c>
      <c r="AZ284" s="145">
        <v>1</v>
      </c>
      <c r="BA284" s="145">
        <f>IF(AZ284=1,G284,0)</f>
        <v>0</v>
      </c>
      <c r="BB284" s="145">
        <f>IF(AZ284=2,G284,0)</f>
        <v>0</v>
      </c>
      <c r="BC284" s="145">
        <f>IF(AZ284=3,G284,0)</f>
        <v>0</v>
      </c>
      <c r="BD284" s="145">
        <f>IF(AZ284=4,G284,0)</f>
        <v>0</v>
      </c>
      <c r="BE284" s="145">
        <f>IF(AZ284=5,G284,0)</f>
        <v>0</v>
      </c>
      <c r="CA284" s="174">
        <v>1</v>
      </c>
      <c r="CB284" s="174">
        <v>3</v>
      </c>
      <c r="CZ284" s="145">
        <v>0</v>
      </c>
    </row>
    <row r="285" spans="1:15" ht="12.75">
      <c r="A285" s="175"/>
      <c r="B285" s="177"/>
      <c r="C285" s="221" t="s">
        <v>493</v>
      </c>
      <c r="D285" s="222"/>
      <c r="E285" s="178">
        <v>124.505</v>
      </c>
      <c r="F285" s="179"/>
      <c r="G285" s="180"/>
      <c r="M285" s="176" t="s">
        <v>493</v>
      </c>
      <c r="O285" s="167"/>
    </row>
    <row r="286" spans="1:104" ht="22.5">
      <c r="A286" s="168">
        <v>146</v>
      </c>
      <c r="B286" s="169" t="s">
        <v>494</v>
      </c>
      <c r="C286" s="170" t="s">
        <v>495</v>
      </c>
      <c r="D286" s="171" t="s">
        <v>260</v>
      </c>
      <c r="E286" s="172">
        <v>514.643</v>
      </c>
      <c r="F286" s="172">
        <v>0</v>
      </c>
      <c r="G286" s="173">
        <f>E286*F286</f>
        <v>0</v>
      </c>
      <c r="O286" s="167">
        <v>2</v>
      </c>
      <c r="AA286" s="145">
        <v>1</v>
      </c>
      <c r="AB286" s="145">
        <v>10</v>
      </c>
      <c r="AC286" s="145">
        <v>10</v>
      </c>
      <c r="AZ286" s="145">
        <v>1</v>
      </c>
      <c r="BA286" s="145">
        <f>IF(AZ286=1,G286,0)</f>
        <v>0</v>
      </c>
      <c r="BB286" s="145">
        <f>IF(AZ286=2,G286,0)</f>
        <v>0</v>
      </c>
      <c r="BC286" s="145">
        <f>IF(AZ286=3,G286,0)</f>
        <v>0</v>
      </c>
      <c r="BD286" s="145">
        <f>IF(AZ286=4,G286,0)</f>
        <v>0</v>
      </c>
      <c r="BE286" s="145">
        <f>IF(AZ286=5,G286,0)</f>
        <v>0</v>
      </c>
      <c r="CA286" s="174">
        <v>1</v>
      </c>
      <c r="CB286" s="174">
        <v>10</v>
      </c>
      <c r="CZ286" s="145">
        <v>0</v>
      </c>
    </row>
    <row r="287" spans="1:15" ht="12.75">
      <c r="A287" s="175"/>
      <c r="B287" s="177"/>
      <c r="C287" s="221" t="s">
        <v>496</v>
      </c>
      <c r="D287" s="222"/>
      <c r="E287" s="178">
        <v>514.643</v>
      </c>
      <c r="F287" s="179"/>
      <c r="G287" s="180"/>
      <c r="M287" s="176" t="s">
        <v>496</v>
      </c>
      <c r="O287" s="167"/>
    </row>
    <row r="288" spans="1:104" ht="22.5">
      <c r="A288" s="168">
        <v>147</v>
      </c>
      <c r="B288" s="169" t="s">
        <v>193</v>
      </c>
      <c r="C288" s="170" t="s">
        <v>497</v>
      </c>
      <c r="D288" s="171" t="s">
        <v>260</v>
      </c>
      <c r="E288" s="172">
        <v>0.65</v>
      </c>
      <c r="F288" s="172">
        <v>0</v>
      </c>
      <c r="G288" s="173">
        <f>E288*F288</f>
        <v>0</v>
      </c>
      <c r="O288" s="167">
        <v>2</v>
      </c>
      <c r="AA288" s="145">
        <v>12</v>
      </c>
      <c r="AB288" s="145">
        <v>0</v>
      </c>
      <c r="AC288" s="145">
        <v>161</v>
      </c>
      <c r="AZ288" s="145">
        <v>1</v>
      </c>
      <c r="BA288" s="145">
        <f>IF(AZ288=1,G288,0)</f>
        <v>0</v>
      </c>
      <c r="BB288" s="145">
        <f>IF(AZ288=2,G288,0)</f>
        <v>0</v>
      </c>
      <c r="BC288" s="145">
        <f>IF(AZ288=3,G288,0)</f>
        <v>0</v>
      </c>
      <c r="BD288" s="145">
        <f>IF(AZ288=4,G288,0)</f>
        <v>0</v>
      </c>
      <c r="BE288" s="145">
        <f>IF(AZ288=5,G288,0)</f>
        <v>0</v>
      </c>
      <c r="CA288" s="174">
        <v>12</v>
      </c>
      <c r="CB288" s="174">
        <v>0</v>
      </c>
      <c r="CZ288" s="145">
        <v>0</v>
      </c>
    </row>
    <row r="289" spans="1:104" ht="12.75">
      <c r="A289" s="168">
        <v>148</v>
      </c>
      <c r="B289" s="169" t="s">
        <v>498</v>
      </c>
      <c r="C289" s="170" t="s">
        <v>499</v>
      </c>
      <c r="D289" s="171" t="s">
        <v>260</v>
      </c>
      <c r="E289" s="172">
        <v>644.278</v>
      </c>
      <c r="F289" s="172">
        <v>0</v>
      </c>
      <c r="G289" s="173">
        <f>E289*F289</f>
        <v>0</v>
      </c>
      <c r="O289" s="167">
        <v>2</v>
      </c>
      <c r="AA289" s="145">
        <v>8</v>
      </c>
      <c r="AB289" s="145">
        <v>1</v>
      </c>
      <c r="AC289" s="145">
        <v>3</v>
      </c>
      <c r="AZ289" s="145">
        <v>1</v>
      </c>
      <c r="BA289" s="145">
        <f>IF(AZ289=1,G289,0)</f>
        <v>0</v>
      </c>
      <c r="BB289" s="145">
        <f>IF(AZ289=2,G289,0)</f>
        <v>0</v>
      </c>
      <c r="BC289" s="145">
        <f>IF(AZ289=3,G289,0)</f>
        <v>0</v>
      </c>
      <c r="BD289" s="145">
        <f>IF(AZ289=4,G289,0)</f>
        <v>0</v>
      </c>
      <c r="BE289" s="145">
        <f>IF(AZ289=5,G289,0)</f>
        <v>0</v>
      </c>
      <c r="CA289" s="174">
        <v>8</v>
      </c>
      <c r="CB289" s="174">
        <v>1</v>
      </c>
      <c r="CZ289" s="145">
        <v>0</v>
      </c>
    </row>
    <row r="290" spans="1:104" ht="12.75">
      <c r="A290" s="168">
        <v>149</v>
      </c>
      <c r="B290" s="169" t="s">
        <v>500</v>
      </c>
      <c r="C290" s="170" t="s">
        <v>501</v>
      </c>
      <c r="D290" s="171" t="s">
        <v>260</v>
      </c>
      <c r="E290" s="172">
        <v>6442.78</v>
      </c>
      <c r="F290" s="172">
        <v>0</v>
      </c>
      <c r="G290" s="173">
        <f>E290*F290</f>
        <v>0</v>
      </c>
      <c r="O290" s="167">
        <v>2</v>
      </c>
      <c r="AA290" s="145">
        <v>8</v>
      </c>
      <c r="AB290" s="145">
        <v>1</v>
      </c>
      <c r="AC290" s="145">
        <v>3</v>
      </c>
      <c r="AZ290" s="145">
        <v>1</v>
      </c>
      <c r="BA290" s="145">
        <f>IF(AZ290=1,G290,0)</f>
        <v>0</v>
      </c>
      <c r="BB290" s="145">
        <f>IF(AZ290=2,G290,0)</f>
        <v>0</v>
      </c>
      <c r="BC290" s="145">
        <f>IF(AZ290=3,G290,0)</f>
        <v>0</v>
      </c>
      <c r="BD290" s="145">
        <f>IF(AZ290=4,G290,0)</f>
        <v>0</v>
      </c>
      <c r="BE290" s="145">
        <f>IF(AZ290=5,G290,0)</f>
        <v>0</v>
      </c>
      <c r="CA290" s="174">
        <v>8</v>
      </c>
      <c r="CB290" s="174">
        <v>1</v>
      </c>
      <c r="CZ290" s="145">
        <v>0</v>
      </c>
    </row>
    <row r="291" spans="1:104" ht="12.75">
      <c r="A291" s="168">
        <v>150</v>
      </c>
      <c r="B291" s="169" t="s">
        <v>502</v>
      </c>
      <c r="C291" s="170" t="s">
        <v>503</v>
      </c>
      <c r="D291" s="171" t="s">
        <v>260</v>
      </c>
      <c r="E291" s="172">
        <v>644.278</v>
      </c>
      <c r="F291" s="172">
        <v>0</v>
      </c>
      <c r="G291" s="173">
        <f>E291*F291</f>
        <v>0</v>
      </c>
      <c r="O291" s="167">
        <v>2</v>
      </c>
      <c r="AA291" s="145">
        <v>8</v>
      </c>
      <c r="AB291" s="145">
        <v>1</v>
      </c>
      <c r="AC291" s="145">
        <v>3</v>
      </c>
      <c r="AZ291" s="145">
        <v>1</v>
      </c>
      <c r="BA291" s="145">
        <f>IF(AZ291=1,G291,0)</f>
        <v>0</v>
      </c>
      <c r="BB291" s="145">
        <f>IF(AZ291=2,G291,0)</f>
        <v>0</v>
      </c>
      <c r="BC291" s="145">
        <f>IF(AZ291=3,G291,0)</f>
        <v>0</v>
      </c>
      <c r="BD291" s="145">
        <f>IF(AZ291=4,G291,0)</f>
        <v>0</v>
      </c>
      <c r="BE291" s="145">
        <f>IF(AZ291=5,G291,0)</f>
        <v>0</v>
      </c>
      <c r="CA291" s="174">
        <v>8</v>
      </c>
      <c r="CB291" s="174">
        <v>1</v>
      </c>
      <c r="CZ291" s="145">
        <v>0</v>
      </c>
    </row>
    <row r="292" spans="1:57" ht="12.75">
      <c r="A292" s="181"/>
      <c r="B292" s="182" t="s">
        <v>74</v>
      </c>
      <c r="C292" s="183" t="str">
        <f>CONCATENATE(B283," ",C283)</f>
        <v>D96 Přesuny suti a vybouraných hmot</v>
      </c>
      <c r="D292" s="184"/>
      <c r="E292" s="185"/>
      <c r="F292" s="186"/>
      <c r="G292" s="187"/>
      <c r="O292" s="167">
        <v>4</v>
      </c>
      <c r="BA292" s="188">
        <f>SUM(BA283:BA291)</f>
        <v>0</v>
      </c>
      <c r="BB292" s="188">
        <f>SUM(BB283:BB291)</f>
        <v>0</v>
      </c>
      <c r="BC292" s="188">
        <f>SUM(BC283:BC291)</f>
        <v>0</v>
      </c>
      <c r="BD292" s="188">
        <f>SUM(BD283:BD291)</f>
        <v>0</v>
      </c>
      <c r="BE292" s="188">
        <f>SUM(BE283:BE291)</f>
        <v>0</v>
      </c>
    </row>
    <row r="293" ht="12.75">
      <c r="E293" s="145"/>
    </row>
    <row r="294" ht="12.75">
      <c r="E294" s="145"/>
    </row>
    <row r="295" ht="12.75">
      <c r="E295" s="145"/>
    </row>
    <row r="296" ht="12.75">
      <c r="E296" s="145"/>
    </row>
    <row r="297" ht="12.75">
      <c r="E297" s="145"/>
    </row>
    <row r="298" ht="12.75">
      <c r="E298" s="145"/>
    </row>
    <row r="299" ht="12.75">
      <c r="E299" s="145"/>
    </row>
    <row r="300" ht="12.75">
      <c r="E300" s="145"/>
    </row>
    <row r="301" ht="12.75">
      <c r="E301" s="145"/>
    </row>
    <row r="302" ht="12.75">
      <c r="E302" s="145"/>
    </row>
    <row r="303" ht="12.75">
      <c r="E303" s="145"/>
    </row>
    <row r="304" ht="12.75">
      <c r="E304" s="145"/>
    </row>
    <row r="305" ht="12.75">
      <c r="E305" s="145"/>
    </row>
    <row r="306" ht="12.75">
      <c r="E306" s="145"/>
    </row>
    <row r="307" ht="12.75">
      <c r="E307" s="145"/>
    </row>
    <row r="308" ht="12.75">
      <c r="E308" s="145"/>
    </row>
    <row r="309" ht="12.75">
      <c r="E309" s="145"/>
    </row>
    <row r="310" ht="12.75">
      <c r="E310" s="145"/>
    </row>
    <row r="311" ht="12.75">
      <c r="E311" s="145"/>
    </row>
    <row r="312" ht="12.75">
      <c r="E312" s="145"/>
    </row>
    <row r="313" ht="12.75">
      <c r="E313" s="145"/>
    </row>
    <row r="314" ht="12.75">
      <c r="E314" s="145"/>
    </row>
    <row r="315" ht="12.75">
      <c r="E315" s="145"/>
    </row>
    <row r="316" spans="1:7" ht="12.75">
      <c r="A316" s="189"/>
      <c r="B316" s="189"/>
      <c r="C316" s="189"/>
      <c r="D316" s="189"/>
      <c r="E316" s="189"/>
      <c r="F316" s="189"/>
      <c r="G316" s="189"/>
    </row>
    <row r="317" spans="1:7" ht="12.75">
      <c r="A317" s="189"/>
      <c r="B317" s="189"/>
      <c r="C317" s="189"/>
      <c r="D317" s="189"/>
      <c r="E317" s="189"/>
      <c r="F317" s="189"/>
      <c r="G317" s="189"/>
    </row>
    <row r="318" spans="1:7" ht="12.75">
      <c r="A318" s="189"/>
      <c r="B318" s="189"/>
      <c r="C318" s="189"/>
      <c r="D318" s="189"/>
      <c r="E318" s="189"/>
      <c r="F318" s="189"/>
      <c r="G318" s="189"/>
    </row>
    <row r="319" spans="1:7" ht="12.75">
      <c r="A319" s="189"/>
      <c r="B319" s="189"/>
      <c r="C319" s="189"/>
      <c r="D319" s="189"/>
      <c r="E319" s="189"/>
      <c r="F319" s="189"/>
      <c r="G319" s="189"/>
    </row>
    <row r="320" ht="12.75">
      <c r="E320" s="145"/>
    </row>
    <row r="321" ht="12.75">
      <c r="E321" s="145"/>
    </row>
    <row r="322" ht="12.75">
      <c r="E322" s="145"/>
    </row>
    <row r="323" ht="12.75">
      <c r="E323" s="145"/>
    </row>
    <row r="324" ht="12.75">
      <c r="E324" s="145"/>
    </row>
    <row r="325" ht="12.75">
      <c r="E325" s="145"/>
    </row>
    <row r="326" ht="12.75">
      <c r="E326" s="145"/>
    </row>
    <row r="327" ht="12.75">
      <c r="E327" s="145"/>
    </row>
    <row r="328" ht="12.75">
      <c r="E328" s="145"/>
    </row>
    <row r="329" ht="12.75">
      <c r="E329" s="145"/>
    </row>
    <row r="330" ht="12.75">
      <c r="E330" s="145"/>
    </row>
    <row r="331" ht="12.75">
      <c r="E331" s="145"/>
    </row>
    <row r="332" ht="12.75">
      <c r="E332" s="145"/>
    </row>
    <row r="333" ht="12.75">
      <c r="E333" s="145"/>
    </row>
    <row r="334" ht="12.75">
      <c r="E334" s="145"/>
    </row>
    <row r="335" ht="12.75">
      <c r="E335" s="145"/>
    </row>
    <row r="336" ht="12.75">
      <c r="E336" s="145"/>
    </row>
    <row r="337" ht="12.75">
      <c r="E337" s="145"/>
    </row>
    <row r="338" ht="12.75">
      <c r="E338" s="145"/>
    </row>
    <row r="339" ht="12.75">
      <c r="E339" s="145"/>
    </row>
    <row r="340" ht="12.75">
      <c r="E340" s="145"/>
    </row>
    <row r="341" ht="12.75">
      <c r="E341" s="145"/>
    </row>
    <row r="342" ht="12.75">
      <c r="E342" s="145"/>
    </row>
    <row r="343" ht="12.75">
      <c r="E343" s="145"/>
    </row>
    <row r="344" ht="12.75">
      <c r="E344" s="145"/>
    </row>
    <row r="345" ht="12.75">
      <c r="E345" s="145"/>
    </row>
    <row r="346" ht="12.75">
      <c r="E346" s="145"/>
    </row>
    <row r="347" ht="12.75">
      <c r="E347" s="145"/>
    </row>
    <row r="348" ht="12.75">
      <c r="E348" s="145"/>
    </row>
    <row r="349" ht="12.75">
      <c r="E349" s="145"/>
    </row>
    <row r="350" ht="12.75">
      <c r="E350" s="145"/>
    </row>
    <row r="351" spans="1:2" ht="12.75">
      <c r="A351" s="190"/>
      <c r="B351" s="190"/>
    </row>
    <row r="352" spans="1:7" ht="12.75">
      <c r="A352" s="189"/>
      <c r="B352" s="189"/>
      <c r="C352" s="192"/>
      <c r="D352" s="192"/>
      <c r="E352" s="193"/>
      <c r="F352" s="192"/>
      <c r="G352" s="194"/>
    </row>
    <row r="353" spans="1:7" ht="12.75">
      <c r="A353" s="195"/>
      <c r="B353" s="195"/>
      <c r="C353" s="189"/>
      <c r="D353" s="189"/>
      <c r="E353" s="196"/>
      <c r="F353" s="189"/>
      <c r="G353" s="189"/>
    </row>
    <row r="354" spans="1:7" ht="12.75">
      <c r="A354" s="189"/>
      <c r="B354" s="189"/>
      <c r="C354" s="189"/>
      <c r="D354" s="189"/>
      <c r="E354" s="196"/>
      <c r="F354" s="189"/>
      <c r="G354" s="189"/>
    </row>
    <row r="355" spans="1:7" ht="12.75">
      <c r="A355" s="189"/>
      <c r="B355" s="189"/>
      <c r="C355" s="189"/>
      <c r="D355" s="189"/>
      <c r="E355" s="196"/>
      <c r="F355" s="189"/>
      <c r="G355" s="189"/>
    </row>
    <row r="356" spans="1:7" ht="12.75">
      <c r="A356" s="189"/>
      <c r="B356" s="189"/>
      <c r="C356" s="189"/>
      <c r="D356" s="189"/>
      <c r="E356" s="196"/>
      <c r="F356" s="189"/>
      <c r="G356" s="189"/>
    </row>
    <row r="357" spans="1:7" ht="12.75">
      <c r="A357" s="189"/>
      <c r="B357" s="189"/>
      <c r="C357" s="189"/>
      <c r="D357" s="189"/>
      <c r="E357" s="196"/>
      <c r="F357" s="189"/>
      <c r="G357" s="189"/>
    </row>
    <row r="358" spans="1:7" ht="12.75">
      <c r="A358" s="189"/>
      <c r="B358" s="189"/>
      <c r="C358" s="189"/>
      <c r="D358" s="189"/>
      <c r="E358" s="196"/>
      <c r="F358" s="189"/>
      <c r="G358" s="189"/>
    </row>
    <row r="359" spans="1:7" ht="12.75">
      <c r="A359" s="189"/>
      <c r="B359" s="189"/>
      <c r="C359" s="189"/>
      <c r="D359" s="189"/>
      <c r="E359" s="196"/>
      <c r="F359" s="189"/>
      <c r="G359" s="189"/>
    </row>
    <row r="360" spans="1:7" ht="12.75">
      <c r="A360" s="189"/>
      <c r="B360" s="189"/>
      <c r="C360" s="189"/>
      <c r="D360" s="189"/>
      <c r="E360" s="196"/>
      <c r="F360" s="189"/>
      <c r="G360" s="189"/>
    </row>
    <row r="361" spans="1:7" ht="12.75">
      <c r="A361" s="189"/>
      <c r="B361" s="189"/>
      <c r="C361" s="189"/>
      <c r="D361" s="189"/>
      <c r="E361" s="196"/>
      <c r="F361" s="189"/>
      <c r="G361" s="189"/>
    </row>
    <row r="362" spans="1:7" ht="12.75">
      <c r="A362" s="189"/>
      <c r="B362" s="189"/>
      <c r="C362" s="189"/>
      <c r="D362" s="189"/>
      <c r="E362" s="196"/>
      <c r="F362" s="189"/>
      <c r="G362" s="189"/>
    </row>
    <row r="363" spans="1:7" ht="12.75">
      <c r="A363" s="189"/>
      <c r="B363" s="189"/>
      <c r="C363" s="189"/>
      <c r="D363" s="189"/>
      <c r="E363" s="196"/>
      <c r="F363" s="189"/>
      <c r="G363" s="189"/>
    </row>
    <row r="364" spans="1:7" ht="12.75">
      <c r="A364" s="189"/>
      <c r="B364" s="189"/>
      <c r="C364" s="189"/>
      <c r="D364" s="189"/>
      <c r="E364" s="196"/>
      <c r="F364" s="189"/>
      <c r="G364" s="189"/>
    </row>
    <row r="365" spans="1:7" ht="12.75">
      <c r="A365" s="189"/>
      <c r="B365" s="189"/>
      <c r="C365" s="189"/>
      <c r="D365" s="189"/>
      <c r="E365" s="196"/>
      <c r="F365" s="189"/>
      <c r="G365" s="189"/>
    </row>
  </sheetData>
  <sheetProtection algorithmName="SHA-512" hashValue="WaGj9N2q3WtUmK2rHxL+d2FQXjQTgl601qnkBOiILTv45+NBmFj4xtT50R69M1BHDlsyos3j8Pb7hFhYABcpLA==" saltValue="mU0SVd6SM2QdXXFJJ0Orwg==" spinCount="100000" sheet="1" objects="1" scenarios="1"/>
  <protectedRanges>
    <protectedRange sqref="F1:G1048576" name="Oblast1"/>
  </protectedRanges>
  <mergeCells count="104">
    <mergeCell ref="C13:D13"/>
    <mergeCell ref="C15:D15"/>
    <mergeCell ref="C17:D17"/>
    <mergeCell ref="C18:D18"/>
    <mergeCell ref="C19:D19"/>
    <mergeCell ref="C20:D20"/>
    <mergeCell ref="C21:D21"/>
    <mergeCell ref="C23:D23"/>
    <mergeCell ref="A1:G1"/>
    <mergeCell ref="A3:B3"/>
    <mergeCell ref="A4:B4"/>
    <mergeCell ref="E4:G4"/>
    <mergeCell ref="C38:D38"/>
    <mergeCell ref="C39:D39"/>
    <mergeCell ref="C40:D40"/>
    <mergeCell ref="C42:D42"/>
    <mergeCell ref="C49:D49"/>
    <mergeCell ref="C50:D50"/>
    <mergeCell ref="C51:D51"/>
    <mergeCell ref="C52:D52"/>
    <mergeCell ref="C27:D27"/>
    <mergeCell ref="C28:D28"/>
    <mergeCell ref="C31:D31"/>
    <mergeCell ref="C33:D33"/>
    <mergeCell ref="C35:D35"/>
    <mergeCell ref="C37:D37"/>
    <mergeCell ref="C75:D75"/>
    <mergeCell ref="C78:D78"/>
    <mergeCell ref="C81:D81"/>
    <mergeCell ref="C83:D83"/>
    <mergeCell ref="C88:D88"/>
    <mergeCell ref="C90:D90"/>
    <mergeCell ref="C54:D54"/>
    <mergeCell ref="C57:D57"/>
    <mergeCell ref="C58:D58"/>
    <mergeCell ref="C61:D61"/>
    <mergeCell ref="C64:D64"/>
    <mergeCell ref="C116:D116"/>
    <mergeCell ref="C123:D123"/>
    <mergeCell ref="C125:D125"/>
    <mergeCell ref="C127:D127"/>
    <mergeCell ref="C129:D129"/>
    <mergeCell ref="C96:D96"/>
    <mergeCell ref="C99:D99"/>
    <mergeCell ref="C101:D101"/>
    <mergeCell ref="C103:D103"/>
    <mergeCell ref="C106:D106"/>
    <mergeCell ref="C108:D108"/>
    <mergeCell ref="C110:D110"/>
    <mergeCell ref="C112:D112"/>
    <mergeCell ref="C171:D171"/>
    <mergeCell ref="C173:D173"/>
    <mergeCell ref="C176:D176"/>
    <mergeCell ref="C178:D178"/>
    <mergeCell ref="C179:D179"/>
    <mergeCell ref="C133:D133"/>
    <mergeCell ref="C137:D137"/>
    <mergeCell ref="C140:D140"/>
    <mergeCell ref="C142:D142"/>
    <mergeCell ref="C195:D195"/>
    <mergeCell ref="C197:D197"/>
    <mergeCell ref="C199:D199"/>
    <mergeCell ref="C201:D201"/>
    <mergeCell ref="C205:D205"/>
    <mergeCell ref="C206:D206"/>
    <mergeCell ref="C208:D208"/>
    <mergeCell ref="C209:D209"/>
    <mergeCell ref="C181:D181"/>
    <mergeCell ref="C183:D183"/>
    <mergeCell ref="C185:D185"/>
    <mergeCell ref="C187:D187"/>
    <mergeCell ref="C191:D191"/>
    <mergeCell ref="C226:D226"/>
    <mergeCell ref="C228:D228"/>
    <mergeCell ref="C229:D229"/>
    <mergeCell ref="C246:D246"/>
    <mergeCell ref="C247:D247"/>
    <mergeCell ref="C249:D249"/>
    <mergeCell ref="C250:D250"/>
    <mergeCell ref="C210:D210"/>
    <mergeCell ref="C213:D213"/>
    <mergeCell ref="C214:D214"/>
    <mergeCell ref="C215:D215"/>
    <mergeCell ref="C218:D218"/>
    <mergeCell ref="C219:D219"/>
    <mergeCell ref="C252:D252"/>
    <mergeCell ref="C233:D233"/>
    <mergeCell ref="C235:D235"/>
    <mergeCell ref="C236:D236"/>
    <mergeCell ref="C237:D237"/>
    <mergeCell ref="C239:D239"/>
    <mergeCell ref="C240:D240"/>
    <mergeCell ref="C242:D242"/>
    <mergeCell ref="C243:D243"/>
    <mergeCell ref="C245:D245"/>
    <mergeCell ref="C285:D285"/>
    <mergeCell ref="C287:D287"/>
    <mergeCell ref="C271:D271"/>
    <mergeCell ref="C274:D274"/>
    <mergeCell ref="C275:D275"/>
    <mergeCell ref="C276:D276"/>
    <mergeCell ref="C277:D277"/>
    <mergeCell ref="C278:D278"/>
    <mergeCell ref="C279:D27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pc6</cp:lastModifiedBy>
  <dcterms:created xsi:type="dcterms:W3CDTF">2022-02-01T09:31:09Z</dcterms:created>
  <dcterms:modified xsi:type="dcterms:W3CDTF">2022-02-01T18:19:52Z</dcterms:modified>
  <cp:category/>
  <cp:version/>
  <cp:contentType/>
  <cp:contentStatus/>
</cp:coreProperties>
</file>