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70" windowWidth="1663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Rekapitulace!$G$20</definedName>
    <definedName name="Dodavka0">Položky!#REF!</definedName>
    <definedName name="HSV">Rekapitulace!$E$20</definedName>
    <definedName name="HSV0">Položky!#REF!</definedName>
    <definedName name="HZS">Rekapitulace!$I$20</definedName>
    <definedName name="HZS0">Položky!#REF!</definedName>
    <definedName name="JKSO">'Krycí list'!$G$2</definedName>
    <definedName name="MJ">'Krycí list'!$G$5</definedName>
    <definedName name="Mont">Rekapitulace!$H$20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Položky!$A$1:$G$285</definedName>
    <definedName name="_xlnm.Print_Area" localSheetId="1">Rekapitulace!$A$1:$I$29</definedName>
    <definedName name="PocetMJ">'Krycí list'!$G$6</definedName>
    <definedName name="Poznamka">'Krycí list'!$B$37</definedName>
    <definedName name="Projektant">'Krycí list'!$C$8</definedName>
    <definedName name="PSV">Rekapitulace!$F$20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17" i="1" l="1"/>
  <c r="D16" i="1"/>
  <c r="D15" i="1"/>
  <c r="BE284" i="3"/>
  <c r="BD284" i="3"/>
  <c r="BC284" i="3"/>
  <c r="BB284" i="3"/>
  <c r="BA284" i="3"/>
  <c r="G284" i="3"/>
  <c r="BE283" i="3"/>
  <c r="BD283" i="3"/>
  <c r="BC283" i="3"/>
  <c r="BB283" i="3"/>
  <c r="BA283" i="3"/>
  <c r="G283" i="3"/>
  <c r="BE282" i="3"/>
  <c r="BD282" i="3"/>
  <c r="BC282" i="3"/>
  <c r="BB282" i="3"/>
  <c r="BA282" i="3"/>
  <c r="G282" i="3"/>
  <c r="BE281" i="3"/>
  <c r="BE285" i="3" s="1"/>
  <c r="I19" i="2" s="1"/>
  <c r="BD281" i="3"/>
  <c r="BC281" i="3"/>
  <c r="BC285" i="3" s="1"/>
  <c r="G19" i="2" s="1"/>
  <c r="BB281" i="3"/>
  <c r="BA281" i="3"/>
  <c r="BA285" i="3" s="1"/>
  <c r="E19" i="2" s="1"/>
  <c r="G281" i="3"/>
  <c r="B19" i="2"/>
  <c r="A19" i="2"/>
  <c r="BD285" i="3"/>
  <c r="H19" i="2" s="1"/>
  <c r="BB285" i="3"/>
  <c r="F19" i="2" s="1"/>
  <c r="G285" i="3"/>
  <c r="C285" i="3"/>
  <c r="BE277" i="3"/>
  <c r="BC277" i="3"/>
  <c r="BB277" i="3"/>
  <c r="BA277" i="3"/>
  <c r="G277" i="3"/>
  <c r="BD277" i="3" s="1"/>
  <c r="BD279" i="3" s="1"/>
  <c r="H18" i="2" s="1"/>
  <c r="B18" i="2"/>
  <c r="A18" i="2"/>
  <c r="BE279" i="3"/>
  <c r="I18" i="2" s="1"/>
  <c r="BC279" i="3"/>
  <c r="G18" i="2" s="1"/>
  <c r="BB279" i="3"/>
  <c r="F18" i="2" s="1"/>
  <c r="BA279" i="3"/>
  <c r="E18" i="2" s="1"/>
  <c r="G279" i="3"/>
  <c r="C279" i="3"/>
  <c r="BE273" i="3"/>
  <c r="BD273" i="3"/>
  <c r="BC273" i="3"/>
  <c r="BA273" i="3"/>
  <c r="G273" i="3"/>
  <c r="BB273" i="3" s="1"/>
  <c r="BE272" i="3"/>
  <c r="BD272" i="3"/>
  <c r="BC272" i="3"/>
  <c r="BA272" i="3"/>
  <c r="G272" i="3"/>
  <c r="BB272" i="3" s="1"/>
  <c r="BE271" i="3"/>
  <c r="BD271" i="3"/>
  <c r="BC271" i="3"/>
  <c r="BA271" i="3"/>
  <c r="G271" i="3"/>
  <c r="BB271" i="3" s="1"/>
  <c r="BE262" i="3"/>
  <c r="BD262" i="3"/>
  <c r="BC262" i="3"/>
  <c r="BA262" i="3"/>
  <c r="G262" i="3"/>
  <c r="BB262" i="3" s="1"/>
  <c r="BE255" i="3"/>
  <c r="BD255" i="3"/>
  <c r="BC255" i="3"/>
  <c r="BA255" i="3"/>
  <c r="G255" i="3"/>
  <c r="BB255" i="3" s="1"/>
  <c r="BE245" i="3"/>
  <c r="BD245" i="3"/>
  <c r="BC245" i="3"/>
  <c r="BA245" i="3"/>
  <c r="G245" i="3"/>
  <c r="BB245" i="3" s="1"/>
  <c r="BE233" i="3"/>
  <c r="BD233" i="3"/>
  <c r="BC233" i="3"/>
  <c r="BA233" i="3"/>
  <c r="G233" i="3"/>
  <c r="BB233" i="3" s="1"/>
  <c r="BE231" i="3"/>
  <c r="BD231" i="3"/>
  <c r="BC231" i="3"/>
  <c r="BA231" i="3"/>
  <c r="G231" i="3"/>
  <c r="BB231" i="3" s="1"/>
  <c r="BE223" i="3"/>
  <c r="BD223" i="3"/>
  <c r="BC223" i="3"/>
  <c r="BA223" i="3"/>
  <c r="G223" i="3"/>
  <c r="BB223" i="3" s="1"/>
  <c r="BE214" i="3"/>
  <c r="BD214" i="3"/>
  <c r="BC214" i="3"/>
  <c r="BA214" i="3"/>
  <c r="G214" i="3"/>
  <c r="BB214" i="3" s="1"/>
  <c r="BE212" i="3"/>
  <c r="BD212" i="3"/>
  <c r="BC212" i="3"/>
  <c r="BA212" i="3"/>
  <c r="G212" i="3"/>
  <c r="BB212" i="3" s="1"/>
  <c r="BE210" i="3"/>
  <c r="BD210" i="3"/>
  <c r="BC210" i="3"/>
  <c r="BA210" i="3"/>
  <c r="G210" i="3"/>
  <c r="BB210" i="3" s="1"/>
  <c r="BE208" i="3"/>
  <c r="BD208" i="3"/>
  <c r="BC208" i="3"/>
  <c r="BA208" i="3"/>
  <c r="G208" i="3"/>
  <c r="BB208" i="3" s="1"/>
  <c r="BE206" i="3"/>
  <c r="BD206" i="3"/>
  <c r="BC206" i="3"/>
  <c r="BA206" i="3"/>
  <c r="G206" i="3"/>
  <c r="BB206" i="3" s="1"/>
  <c r="BE204" i="3"/>
  <c r="BD204" i="3"/>
  <c r="BC204" i="3"/>
  <c r="BA204" i="3"/>
  <c r="G204" i="3"/>
  <c r="BB204" i="3" s="1"/>
  <c r="BE202" i="3"/>
  <c r="BD202" i="3"/>
  <c r="BC202" i="3"/>
  <c r="BA202" i="3"/>
  <c r="G202" i="3"/>
  <c r="BB202" i="3" s="1"/>
  <c r="BE200" i="3"/>
  <c r="BD200" i="3"/>
  <c r="BC200" i="3"/>
  <c r="BA200" i="3"/>
  <c r="G200" i="3"/>
  <c r="BB200" i="3" s="1"/>
  <c r="BE198" i="3"/>
  <c r="BD198" i="3"/>
  <c r="BC198" i="3"/>
  <c r="BA198" i="3"/>
  <c r="G198" i="3"/>
  <c r="BB198" i="3" s="1"/>
  <c r="BE196" i="3"/>
  <c r="BD196" i="3"/>
  <c r="BC196" i="3"/>
  <c r="BA196" i="3"/>
  <c r="G196" i="3"/>
  <c r="BB196" i="3" s="1"/>
  <c r="BE195" i="3"/>
  <c r="BD195" i="3"/>
  <c r="BD275" i="3" s="1"/>
  <c r="H17" i="2" s="1"/>
  <c r="BC195" i="3"/>
  <c r="BA195" i="3"/>
  <c r="G195" i="3"/>
  <c r="G275" i="3" s="1"/>
  <c r="B17" i="2"/>
  <c r="A17" i="2"/>
  <c r="BE275" i="3"/>
  <c r="I17" i="2" s="1"/>
  <c r="BC275" i="3"/>
  <c r="G17" i="2" s="1"/>
  <c r="BA275" i="3"/>
  <c r="E17" i="2" s="1"/>
  <c r="C275" i="3"/>
  <c r="BE192" i="3"/>
  <c r="BD192" i="3"/>
  <c r="BD193" i="3" s="1"/>
  <c r="H16" i="2" s="1"/>
  <c r="BC192" i="3"/>
  <c r="BB192" i="3"/>
  <c r="BB193" i="3" s="1"/>
  <c r="F16" i="2" s="1"/>
  <c r="G192" i="3"/>
  <c r="BA192" i="3" s="1"/>
  <c r="BA193" i="3" s="1"/>
  <c r="E16" i="2" s="1"/>
  <c r="B16" i="2"/>
  <c r="A16" i="2"/>
  <c r="BE193" i="3"/>
  <c r="I16" i="2" s="1"/>
  <c r="BC193" i="3"/>
  <c r="G16" i="2" s="1"/>
  <c r="C193" i="3"/>
  <c r="BE188" i="3"/>
  <c r="BD188" i="3"/>
  <c r="BC188" i="3"/>
  <c r="BB188" i="3"/>
  <c r="G188" i="3"/>
  <c r="BA188" i="3" s="1"/>
  <c r="BE187" i="3"/>
  <c r="BD187" i="3"/>
  <c r="BD190" i="3" s="1"/>
  <c r="H15" i="2" s="1"/>
  <c r="BC187" i="3"/>
  <c r="BB187" i="3"/>
  <c r="BB190" i="3" s="1"/>
  <c r="F15" i="2" s="1"/>
  <c r="G187" i="3"/>
  <c r="BA187" i="3" s="1"/>
  <c r="B15" i="2"/>
  <c r="A15" i="2"/>
  <c r="BE190" i="3"/>
  <c r="I15" i="2" s="1"/>
  <c r="BC190" i="3"/>
  <c r="G15" i="2" s="1"/>
  <c r="C190" i="3"/>
  <c r="BE180" i="3"/>
  <c r="BD180" i="3"/>
  <c r="BC180" i="3"/>
  <c r="BB180" i="3"/>
  <c r="G180" i="3"/>
  <c r="BA180" i="3" s="1"/>
  <c r="BE178" i="3"/>
  <c r="BD178" i="3"/>
  <c r="BD185" i="3" s="1"/>
  <c r="H14" i="2" s="1"/>
  <c r="BC178" i="3"/>
  <c r="BB178" i="3"/>
  <c r="BB185" i="3" s="1"/>
  <c r="F14" i="2" s="1"/>
  <c r="G178" i="3"/>
  <c r="BA178" i="3" s="1"/>
  <c r="BA185" i="3" s="1"/>
  <c r="E14" i="2" s="1"/>
  <c r="B14" i="2"/>
  <c r="A14" i="2"/>
  <c r="BE185" i="3"/>
  <c r="I14" i="2" s="1"/>
  <c r="BC185" i="3"/>
  <c r="G14" i="2" s="1"/>
  <c r="C185" i="3"/>
  <c r="BE174" i="3"/>
  <c r="BD174" i="3"/>
  <c r="BC174" i="3"/>
  <c r="BB174" i="3"/>
  <c r="G174" i="3"/>
  <c r="BA174" i="3" s="1"/>
  <c r="BE172" i="3"/>
  <c r="BD172" i="3"/>
  <c r="BC172" i="3"/>
  <c r="BB172" i="3"/>
  <c r="G172" i="3"/>
  <c r="BA172" i="3" s="1"/>
  <c r="BE170" i="3"/>
  <c r="BD170" i="3"/>
  <c r="BC170" i="3"/>
  <c r="BB170" i="3"/>
  <c r="G170" i="3"/>
  <c r="BA170" i="3" s="1"/>
  <c r="BE168" i="3"/>
  <c r="BD168" i="3"/>
  <c r="BC168" i="3"/>
  <c r="BB168" i="3"/>
  <c r="G168" i="3"/>
  <c r="BA168" i="3" s="1"/>
  <c r="BE167" i="3"/>
  <c r="BD167" i="3"/>
  <c r="BD176" i="3" s="1"/>
  <c r="H13" i="2" s="1"/>
  <c r="BC167" i="3"/>
  <c r="BB167" i="3"/>
  <c r="BB176" i="3" s="1"/>
  <c r="F13" i="2" s="1"/>
  <c r="G167" i="3"/>
  <c r="BA167" i="3" s="1"/>
  <c r="BA176" i="3" s="1"/>
  <c r="E13" i="2" s="1"/>
  <c r="B13" i="2"/>
  <c r="A13" i="2"/>
  <c r="BE176" i="3"/>
  <c r="I13" i="2" s="1"/>
  <c r="BC176" i="3"/>
  <c r="G13" i="2" s="1"/>
  <c r="C176" i="3"/>
  <c r="BE163" i="3"/>
  <c r="BD163" i="3"/>
  <c r="BC163" i="3"/>
  <c r="BB163" i="3"/>
  <c r="G163" i="3"/>
  <c r="BA163" i="3" s="1"/>
  <c r="BE161" i="3"/>
  <c r="BD161" i="3"/>
  <c r="BC161" i="3"/>
  <c r="BB161" i="3"/>
  <c r="G161" i="3"/>
  <c r="BA161" i="3" s="1"/>
  <c r="BE160" i="3"/>
  <c r="BD160" i="3"/>
  <c r="BC160" i="3"/>
  <c r="BB160" i="3"/>
  <c r="G160" i="3"/>
  <c r="BA160" i="3" s="1"/>
  <c r="BE158" i="3"/>
  <c r="BD158" i="3"/>
  <c r="BC158" i="3"/>
  <c r="BB158" i="3"/>
  <c r="G158" i="3"/>
  <c r="BA158" i="3" s="1"/>
  <c r="BE156" i="3"/>
  <c r="BD156" i="3"/>
  <c r="BD165" i="3" s="1"/>
  <c r="H12" i="2" s="1"/>
  <c r="BC156" i="3"/>
  <c r="BB156" i="3"/>
  <c r="BB165" i="3" s="1"/>
  <c r="F12" i="2" s="1"/>
  <c r="G156" i="3"/>
  <c r="BA156" i="3" s="1"/>
  <c r="BA165" i="3" s="1"/>
  <c r="E12" i="2" s="1"/>
  <c r="B12" i="2"/>
  <c r="A12" i="2"/>
  <c r="BE165" i="3"/>
  <c r="I12" i="2" s="1"/>
  <c r="BC165" i="3"/>
  <c r="G12" i="2" s="1"/>
  <c r="C165" i="3"/>
  <c r="BE148" i="3"/>
  <c r="BD148" i="3"/>
  <c r="BC148" i="3"/>
  <c r="BB148" i="3"/>
  <c r="G148" i="3"/>
  <c r="BA148" i="3" s="1"/>
  <c r="BE138" i="3"/>
  <c r="BD138" i="3"/>
  <c r="BD154" i="3" s="1"/>
  <c r="H11" i="2" s="1"/>
  <c r="BC138" i="3"/>
  <c r="BB138" i="3"/>
  <c r="BB154" i="3" s="1"/>
  <c r="F11" i="2" s="1"/>
  <c r="G138" i="3"/>
  <c r="BA138" i="3" s="1"/>
  <c r="B11" i="2"/>
  <c r="A11" i="2"/>
  <c r="BE154" i="3"/>
  <c r="I11" i="2" s="1"/>
  <c r="BC154" i="3"/>
  <c r="G11" i="2" s="1"/>
  <c r="C154" i="3"/>
  <c r="BE134" i="3"/>
  <c r="BD134" i="3"/>
  <c r="BC134" i="3"/>
  <c r="BB134" i="3"/>
  <c r="G134" i="3"/>
  <c r="BA134" i="3" s="1"/>
  <c r="BE133" i="3"/>
  <c r="BD133" i="3"/>
  <c r="BC133" i="3"/>
  <c r="BB133" i="3"/>
  <c r="G133" i="3"/>
  <c r="BA133" i="3" s="1"/>
  <c r="BE131" i="3"/>
  <c r="BD131" i="3"/>
  <c r="BC131" i="3"/>
  <c r="BB131" i="3"/>
  <c r="G131" i="3"/>
  <c r="BA131" i="3" s="1"/>
  <c r="BE129" i="3"/>
  <c r="BD129" i="3"/>
  <c r="BC129" i="3"/>
  <c r="BB129" i="3"/>
  <c r="G129" i="3"/>
  <c r="BA129" i="3" s="1"/>
  <c r="BE121" i="3"/>
  <c r="BD121" i="3"/>
  <c r="BC121" i="3"/>
  <c r="BB121" i="3"/>
  <c r="G121" i="3"/>
  <c r="BA121" i="3" s="1"/>
  <c r="BE119" i="3"/>
  <c r="BD119" i="3"/>
  <c r="BC119" i="3"/>
  <c r="BB119" i="3"/>
  <c r="G119" i="3"/>
  <c r="BA119" i="3" s="1"/>
  <c r="BE116" i="3"/>
  <c r="BD116" i="3"/>
  <c r="BC116" i="3"/>
  <c r="BB116" i="3"/>
  <c r="G116" i="3"/>
  <c r="BA116" i="3" s="1"/>
  <c r="BE115" i="3"/>
  <c r="BD115" i="3"/>
  <c r="BC115" i="3"/>
  <c r="BB115" i="3"/>
  <c r="G115" i="3"/>
  <c r="BA115" i="3" s="1"/>
  <c r="BE114" i="3"/>
  <c r="BD114" i="3"/>
  <c r="BC114" i="3"/>
  <c r="BB114" i="3"/>
  <c r="G114" i="3"/>
  <c r="BA114" i="3" s="1"/>
  <c r="BE113" i="3"/>
  <c r="BD113" i="3"/>
  <c r="BC113" i="3"/>
  <c r="BB113" i="3"/>
  <c r="G113" i="3"/>
  <c r="BA113" i="3" s="1"/>
  <c r="BE112" i="3"/>
  <c r="BD112" i="3"/>
  <c r="BC112" i="3"/>
  <c r="BB112" i="3"/>
  <c r="G112" i="3"/>
  <c r="BA112" i="3" s="1"/>
  <c r="BE111" i="3"/>
  <c r="BD111" i="3"/>
  <c r="BC111" i="3"/>
  <c r="BB111" i="3"/>
  <c r="G111" i="3"/>
  <c r="BA111" i="3" s="1"/>
  <c r="BE110" i="3"/>
  <c r="BD110" i="3"/>
  <c r="BC110" i="3"/>
  <c r="BB110" i="3"/>
  <c r="G110" i="3"/>
  <c r="BA110" i="3" s="1"/>
  <c r="BE107" i="3"/>
  <c r="BD107" i="3"/>
  <c r="BC107" i="3"/>
  <c r="BB107" i="3"/>
  <c r="BA107" i="3"/>
  <c r="G107" i="3"/>
  <c r="BE105" i="3"/>
  <c r="BE136" i="3" s="1"/>
  <c r="I10" i="2" s="1"/>
  <c r="BD105" i="3"/>
  <c r="BC105" i="3"/>
  <c r="BC136" i="3" s="1"/>
  <c r="G10" i="2" s="1"/>
  <c r="BB105" i="3"/>
  <c r="BA105" i="3"/>
  <c r="BA136" i="3" s="1"/>
  <c r="E10" i="2" s="1"/>
  <c r="G105" i="3"/>
  <c r="B10" i="2"/>
  <c r="A10" i="2"/>
  <c r="BD136" i="3"/>
  <c r="H10" i="2" s="1"/>
  <c r="BB136" i="3"/>
  <c r="F10" i="2" s="1"/>
  <c r="G136" i="3"/>
  <c r="C136" i="3"/>
  <c r="BE101" i="3"/>
  <c r="BE103" i="3" s="1"/>
  <c r="I9" i="2" s="1"/>
  <c r="BD101" i="3"/>
  <c r="BC101" i="3"/>
  <c r="BC103" i="3" s="1"/>
  <c r="G9" i="2" s="1"/>
  <c r="BB101" i="3"/>
  <c r="BA101" i="3"/>
  <c r="BA103" i="3" s="1"/>
  <c r="E9" i="2" s="1"/>
  <c r="G101" i="3"/>
  <c r="B9" i="2"/>
  <c r="A9" i="2"/>
  <c r="BD103" i="3"/>
  <c r="H9" i="2" s="1"/>
  <c r="BB103" i="3"/>
  <c r="F9" i="2" s="1"/>
  <c r="G103" i="3"/>
  <c r="C103" i="3"/>
  <c r="BE96" i="3"/>
  <c r="BD96" i="3"/>
  <c r="BC96" i="3"/>
  <c r="BB96" i="3"/>
  <c r="BA96" i="3"/>
  <c r="G96" i="3"/>
  <c r="BE95" i="3"/>
  <c r="BD95" i="3"/>
  <c r="BC95" i="3"/>
  <c r="BB95" i="3"/>
  <c r="BA95" i="3"/>
  <c r="G95" i="3"/>
  <c r="BE86" i="3"/>
  <c r="BD86" i="3"/>
  <c r="BC86" i="3"/>
  <c r="BB86" i="3"/>
  <c r="BA86" i="3"/>
  <c r="G86" i="3"/>
  <c r="BE77" i="3"/>
  <c r="BD77" i="3"/>
  <c r="BC77" i="3"/>
  <c r="BB77" i="3"/>
  <c r="BA77" i="3"/>
  <c r="G77" i="3"/>
  <c r="BE76" i="3"/>
  <c r="BD76" i="3"/>
  <c r="BC76" i="3"/>
  <c r="BB76" i="3"/>
  <c r="BA76" i="3"/>
  <c r="G76" i="3"/>
  <c r="BE74" i="3"/>
  <c r="BD74" i="3"/>
  <c r="BC74" i="3"/>
  <c r="BB74" i="3"/>
  <c r="BA74" i="3"/>
  <c r="G74" i="3"/>
  <c r="BE72" i="3"/>
  <c r="BD72" i="3"/>
  <c r="BC72" i="3"/>
  <c r="BB72" i="3"/>
  <c r="BA72" i="3"/>
  <c r="G72" i="3"/>
  <c r="BE69" i="3"/>
  <c r="BE99" i="3" s="1"/>
  <c r="I8" i="2" s="1"/>
  <c r="BD69" i="3"/>
  <c r="BC69" i="3"/>
  <c r="BC99" i="3" s="1"/>
  <c r="G8" i="2" s="1"/>
  <c r="BB69" i="3"/>
  <c r="BA69" i="3"/>
  <c r="BA99" i="3" s="1"/>
  <c r="E8" i="2" s="1"/>
  <c r="G69" i="3"/>
  <c r="B8" i="2"/>
  <c r="A8" i="2"/>
  <c r="BD99" i="3"/>
  <c r="H8" i="2" s="1"/>
  <c r="BB99" i="3"/>
  <c r="F8" i="2" s="1"/>
  <c r="G99" i="3"/>
  <c r="C99" i="3"/>
  <c r="BE65" i="3"/>
  <c r="BD65" i="3"/>
  <c r="BC65" i="3"/>
  <c r="BB65" i="3"/>
  <c r="BA65" i="3"/>
  <c r="G65" i="3"/>
  <c r="BE64" i="3"/>
  <c r="BD64" i="3"/>
  <c r="BC64" i="3"/>
  <c r="BB64" i="3"/>
  <c r="BA64" i="3"/>
  <c r="G64" i="3"/>
  <c r="BE63" i="3"/>
  <c r="BD63" i="3"/>
  <c r="BC63" i="3"/>
  <c r="BB63" i="3"/>
  <c r="BA63" i="3"/>
  <c r="G63" i="3"/>
  <c r="BE61" i="3"/>
  <c r="BD61" i="3"/>
  <c r="BC61" i="3"/>
  <c r="BB61" i="3"/>
  <c r="BA61" i="3"/>
  <c r="G61" i="3"/>
  <c r="BE56" i="3"/>
  <c r="BD56" i="3"/>
  <c r="BC56" i="3"/>
  <c r="BB56" i="3"/>
  <c r="BA56" i="3"/>
  <c r="G56" i="3"/>
  <c r="BE55" i="3"/>
  <c r="BD55" i="3"/>
  <c r="BC55" i="3"/>
  <c r="BB55" i="3"/>
  <c r="BA55" i="3"/>
  <c r="G55" i="3"/>
  <c r="BE53" i="3"/>
  <c r="BD53" i="3"/>
  <c r="BC53" i="3"/>
  <c r="BB53" i="3"/>
  <c r="BA53" i="3"/>
  <c r="G53" i="3"/>
  <c r="BE50" i="3"/>
  <c r="BD50" i="3"/>
  <c r="BC50" i="3"/>
  <c r="BB50" i="3"/>
  <c r="BA50" i="3"/>
  <c r="G50" i="3"/>
  <c r="BE48" i="3"/>
  <c r="BD48" i="3"/>
  <c r="BC48" i="3"/>
  <c r="BB48" i="3"/>
  <c r="BA48" i="3"/>
  <c r="G48" i="3"/>
  <c r="BE47" i="3"/>
  <c r="BD47" i="3"/>
  <c r="BC47" i="3"/>
  <c r="BB47" i="3"/>
  <c r="BA47" i="3"/>
  <c r="G47" i="3"/>
  <c r="BE45" i="3"/>
  <c r="BD45" i="3"/>
  <c r="BC45" i="3"/>
  <c r="BB45" i="3"/>
  <c r="BA45" i="3"/>
  <c r="G45" i="3"/>
  <c r="BE44" i="3"/>
  <c r="BD44" i="3"/>
  <c r="BC44" i="3"/>
  <c r="BB44" i="3"/>
  <c r="BA44" i="3"/>
  <c r="G44" i="3"/>
  <c r="BE43" i="3"/>
  <c r="BD43" i="3"/>
  <c r="BC43" i="3"/>
  <c r="BB43" i="3"/>
  <c r="BA43" i="3"/>
  <c r="G43" i="3"/>
  <c r="BE42" i="3"/>
  <c r="BD42" i="3"/>
  <c r="BC42" i="3"/>
  <c r="BB42" i="3"/>
  <c r="BA42" i="3"/>
  <c r="G42" i="3"/>
  <c r="BE41" i="3"/>
  <c r="BD41" i="3"/>
  <c r="BC41" i="3"/>
  <c r="BB41" i="3"/>
  <c r="BA41" i="3"/>
  <c r="G41" i="3"/>
  <c r="BE39" i="3"/>
  <c r="BD39" i="3"/>
  <c r="BC39" i="3"/>
  <c r="BB39" i="3"/>
  <c r="BA39" i="3"/>
  <c r="G39" i="3"/>
  <c r="BE38" i="3"/>
  <c r="BD38" i="3"/>
  <c r="BC38" i="3"/>
  <c r="BB38" i="3"/>
  <c r="BA38" i="3"/>
  <c r="G38" i="3"/>
  <c r="BE29" i="3"/>
  <c r="BD29" i="3"/>
  <c r="BC29" i="3"/>
  <c r="BB29" i="3"/>
  <c r="BA29" i="3"/>
  <c r="G29" i="3"/>
  <c r="BE28" i="3"/>
  <c r="BD28" i="3"/>
  <c r="BC28" i="3"/>
  <c r="BB28" i="3"/>
  <c r="BA28" i="3"/>
  <c r="G28" i="3"/>
  <c r="BE23" i="3"/>
  <c r="BD23" i="3"/>
  <c r="BC23" i="3"/>
  <c r="BB23" i="3"/>
  <c r="BA23" i="3"/>
  <c r="G23" i="3"/>
  <c r="BE22" i="3"/>
  <c r="BD22" i="3"/>
  <c r="BC22" i="3"/>
  <c r="BB22" i="3"/>
  <c r="BA22" i="3"/>
  <c r="G22" i="3"/>
  <c r="BE21" i="3"/>
  <c r="BD21" i="3"/>
  <c r="BC21" i="3"/>
  <c r="BB21" i="3"/>
  <c r="BA21" i="3"/>
  <c r="G21" i="3"/>
  <c r="BE19" i="3"/>
  <c r="BD19" i="3"/>
  <c r="BC19" i="3"/>
  <c r="BB19" i="3"/>
  <c r="BA19" i="3"/>
  <c r="G19" i="3"/>
  <c r="BE17" i="3"/>
  <c r="BD17" i="3"/>
  <c r="BC17" i="3"/>
  <c r="BB17" i="3"/>
  <c r="BA17" i="3"/>
  <c r="G17" i="3"/>
  <c r="BE14" i="3"/>
  <c r="BD14" i="3"/>
  <c r="BC14" i="3"/>
  <c r="BB14" i="3"/>
  <c r="BA14" i="3"/>
  <c r="G14" i="3"/>
  <c r="BE13" i="3"/>
  <c r="BD13" i="3"/>
  <c r="BC13" i="3"/>
  <c r="BB13" i="3"/>
  <c r="BA13" i="3"/>
  <c r="G13" i="3"/>
  <c r="BE12" i="3"/>
  <c r="BD12" i="3"/>
  <c r="BC12" i="3"/>
  <c r="BB12" i="3"/>
  <c r="BA12" i="3"/>
  <c r="G12" i="3"/>
  <c r="BE11" i="3"/>
  <c r="BD11" i="3"/>
  <c r="BC11" i="3"/>
  <c r="BB11" i="3"/>
  <c r="BA11" i="3"/>
  <c r="G11" i="3"/>
  <c r="BE10" i="3"/>
  <c r="BD10" i="3"/>
  <c r="BC10" i="3"/>
  <c r="BB10" i="3"/>
  <c r="BA10" i="3"/>
  <c r="G10" i="3"/>
  <c r="BE9" i="3"/>
  <c r="BD9" i="3"/>
  <c r="BC9" i="3"/>
  <c r="BB9" i="3"/>
  <c r="BA9" i="3"/>
  <c r="G9" i="3"/>
  <c r="BE8" i="3"/>
  <c r="BE67" i="3" s="1"/>
  <c r="I7" i="2" s="1"/>
  <c r="I20" i="2" s="1"/>
  <c r="C21" i="1" s="1"/>
  <c r="BD8" i="3"/>
  <c r="BC8" i="3"/>
  <c r="BC67" i="3" s="1"/>
  <c r="G7" i="2" s="1"/>
  <c r="G20" i="2" s="1"/>
  <c r="C18" i="1" s="1"/>
  <c r="BB8" i="3"/>
  <c r="BA8" i="3"/>
  <c r="BA67" i="3" s="1"/>
  <c r="E7" i="2" s="1"/>
  <c r="G8" i="3"/>
  <c r="B7" i="2"/>
  <c r="A7" i="2"/>
  <c r="BD67" i="3"/>
  <c r="H7" i="2" s="1"/>
  <c r="H20" i="2" s="1"/>
  <c r="C17" i="1" s="1"/>
  <c r="BB67" i="3"/>
  <c r="F7" i="2" s="1"/>
  <c r="G67" i="3"/>
  <c r="C67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F20" i="2" l="1"/>
  <c r="C16" i="1" s="1"/>
  <c r="BA154" i="3"/>
  <c r="E11" i="2" s="1"/>
  <c r="BA190" i="3"/>
  <c r="E15" i="2" s="1"/>
  <c r="E20" i="2" s="1"/>
  <c r="BB195" i="3"/>
  <c r="BB275" i="3" s="1"/>
  <c r="F17" i="2" s="1"/>
  <c r="G154" i="3"/>
  <c r="G165" i="3"/>
  <c r="G176" i="3"/>
  <c r="G185" i="3"/>
  <c r="G190" i="3"/>
  <c r="G193" i="3"/>
  <c r="G27" i="2" l="1"/>
  <c r="I27" i="2" s="1"/>
  <c r="G17" i="1" s="1"/>
  <c r="G26" i="2"/>
  <c r="I26" i="2" s="1"/>
  <c r="G16" i="1" s="1"/>
  <c r="G25" i="2"/>
  <c r="I25" i="2" s="1"/>
  <c r="C15" i="1"/>
  <c r="C19" i="1" s="1"/>
  <c r="C22" i="1" s="1"/>
  <c r="H28" i="2" l="1"/>
  <c r="G23" i="1" s="1"/>
  <c r="G22" i="1" s="1"/>
  <c r="G15" i="1"/>
  <c r="C23" i="1" l="1"/>
  <c r="F30" i="1" s="1"/>
  <c r="F34" i="1" l="1"/>
  <c r="F31" i="1"/>
</calcChain>
</file>

<file path=xl/sharedStrings.xml><?xml version="1.0" encoding="utf-8"?>
<sst xmlns="http://schemas.openxmlformats.org/spreadsheetml/2006/main" count="737" uniqueCount="423">
  <si>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</si>
  <si>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</si>
  <si>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</si>
  <si>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</si>
  <si>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</si>
  <si>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</si>
  <si>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</si>
  <si>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</si>
  <si>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</si>
  <si>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</si>
  <si>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</si>
  <si>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</si>
  <si>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</si>
  <si>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</si>
  <si>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</si>
  <si>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</si>
  <si>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</si>
  <si>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</si>
  <si>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</si>
  <si>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</si>
  <si>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</si>
  <si>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</si>
  <si>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</si>
  <si>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</si>
  <si>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</si>
  <si>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</si>
  <si>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</si>
  <si>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</si>
  <si>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</si>
  <si>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</si>
  <si>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</si>
  <si>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</si>
  <si>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</si>
  <si>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</si>
  <si>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</si>
  <si>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</si>
  <si>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</si>
  <si>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</si>
  <si>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</si>
  <si>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</si>
  <si>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</si>
  <si>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</si>
  <si>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</si>
  <si>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</si>
  <si>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</si>
  <si>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</si>
  <si>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</si>
  <si>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</si>
  <si>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</si>
  <si>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</si>
  <si>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</si>
  <si>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</si>
  <si>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</si>
  <si>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</si>
  <si>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</si>
  <si>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</si>
  <si>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</si>
  <si>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</si>
  <si>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</si>
  <si>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</si>
  <si>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</si>
  <si>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</si>
  <si>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</si>
  <si>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</si>
  <si>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</si>
  <si>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</si>
  <si>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</si>
  <si>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</si>
  <si>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</si>
  <si>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</si>
  <si>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</si>
  <si>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</si>
  <si>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</si>
  <si>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</si>
  <si>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</si>
  <si>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</si>
  <si>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</si>
  <si>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</si>
  <si>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</si>
  <si>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212</t>
  </si>
  <si>
    <t>Pohoda v Brně - úprava prostr. před ubyt. Pohoda</t>
  </si>
  <si>
    <t>SO 01+02</t>
  </si>
  <si>
    <t>Ter.úpr,zpev.plochy,mobiliář,zeleň, VO</t>
  </si>
  <si>
    <t>220412</t>
  </si>
  <si>
    <t>Pohoda v Brně</t>
  </si>
  <si>
    <t>111201101R00</t>
  </si>
  <si>
    <t xml:space="preserve">Odstranění křovin i s kořeny na ploše do 1000 m2 </t>
  </si>
  <si>
    <t>m2</t>
  </si>
  <si>
    <t>111301111R00</t>
  </si>
  <si>
    <t xml:space="preserve">Sejmutí drnu tl. do 10 cm, s přemístěním do 50 m </t>
  </si>
  <si>
    <t>112101101R00</t>
  </si>
  <si>
    <t xml:space="preserve">Kácení stromů listnatých o průměru kmene 10-30 cm </t>
  </si>
  <si>
    <t>kus</t>
  </si>
  <si>
    <t>112201101R00</t>
  </si>
  <si>
    <t xml:space="preserve">Odstranění pařezů pod úrovní, o průměru 10 - 30 cm </t>
  </si>
  <si>
    <t>113106121R00</t>
  </si>
  <si>
    <t xml:space="preserve">Rozebrání dlažeb z betonových dlaždic na sucho </t>
  </si>
  <si>
    <t>113106231R00</t>
  </si>
  <si>
    <t xml:space="preserve">Rozebrání dlažeb ze zámkové dlažby v kamenivu </t>
  </si>
  <si>
    <t>(oprava přilehlého chodníku v cípu pozemku)</t>
  </si>
  <si>
    <t>6,5*0,5</t>
  </si>
  <si>
    <t>113107508R00</t>
  </si>
  <si>
    <t xml:space="preserve">Odstranění podkladu pl. 50 m2,kam.drcené tl.8 cm </t>
  </si>
  <si>
    <t>53,6*0,66</t>
  </si>
  <si>
    <t>113107520R00</t>
  </si>
  <si>
    <t xml:space="preserve">Odstranění podkladu pl. 50 m2,kam.drcené tl.20 cm </t>
  </si>
  <si>
    <t>14+14,5</t>
  </si>
  <si>
    <t>113107605R00</t>
  </si>
  <si>
    <t xml:space="preserve">Odstranění podkladu nad 50 m2,kam.drcené tl.5 cm </t>
  </si>
  <si>
    <t>113201111R00</t>
  </si>
  <si>
    <t xml:space="preserve">Vytrhání obrubníků chodníkových a parkových </t>
  </si>
  <si>
    <t>m</t>
  </si>
  <si>
    <t>122201101R00</t>
  </si>
  <si>
    <t xml:space="preserve">Odkopávky nezapažené v hor. 3 do 100 m3 </t>
  </si>
  <si>
    <t>m3</t>
  </si>
  <si>
    <t>(215+45)*0,35/2</t>
  </si>
  <si>
    <t>(143+55,3)*0,19/2</t>
  </si>
  <si>
    <t>(217,5+30,8-27)*0,2</t>
  </si>
  <si>
    <t>27*0,4</t>
  </si>
  <si>
    <t>122201109R00</t>
  </si>
  <si>
    <t xml:space="preserve">Příplatek za lepivost - odkopávky v hor. 3 </t>
  </si>
  <si>
    <t>131201110R00</t>
  </si>
  <si>
    <t xml:space="preserve">Hloubení nezapaž. jam hor.3 do 50 m3, STROJNĚ </t>
  </si>
  <si>
    <t>X01:0,4*0,4*0,8*9</t>
  </si>
  <si>
    <t>X01+X07 1ks:0,4*0,8*0,8</t>
  </si>
  <si>
    <t>X02:0,7*1,4*1*2</t>
  </si>
  <si>
    <t>X03:0,4*1,4*0,8*2</t>
  </si>
  <si>
    <t>X04:0,3*0,3*0,5*4</t>
  </si>
  <si>
    <t>X05:0,8*0,8*1</t>
  </si>
  <si>
    <t>X06:0,4*0,6*0,6*4</t>
  </si>
  <si>
    <t>X07:0,4*0,4*0,4*3</t>
  </si>
  <si>
    <t>131201119R00</t>
  </si>
  <si>
    <t xml:space="preserve">Příplatek za lepivost - hloubení nezap.jam v hor.3 </t>
  </si>
  <si>
    <t>132201110R00</t>
  </si>
  <si>
    <t xml:space="preserve">Hloubení rýh š.do 60 cm v hor.3 do 50 m3, STROJNĚ </t>
  </si>
  <si>
    <t>(20,43+17,11+26,97)*0,2*0,3</t>
  </si>
  <si>
    <t>132201119R00</t>
  </si>
  <si>
    <t xml:space="preserve">Přípl.za lepivost,hloubení rýh 60 cm,hor.3,STROJNĚ </t>
  </si>
  <si>
    <t>162301401R00</t>
  </si>
  <si>
    <t xml:space="preserve">Vod.přemístění větví listnatých, D 30cm  do 5000 m </t>
  </si>
  <si>
    <t>162301421R00</t>
  </si>
  <si>
    <t xml:space="preserve">Vodorovné přemístění pařezů  D 30 cm do 5000 m </t>
  </si>
  <si>
    <t>162301501R00</t>
  </si>
  <si>
    <t xml:space="preserve">Vodorovné přemístění křovin do  5000 m </t>
  </si>
  <si>
    <t>162601102R00</t>
  </si>
  <si>
    <t xml:space="preserve">Vodorovné přemístění výkopku z hor.1-4 do 5000 m </t>
  </si>
  <si>
    <t>119,3985+5,852+3,8706</t>
  </si>
  <si>
    <t>162602112R00</t>
  </si>
  <si>
    <t xml:space="preserve">Vodorovné přemístění drnu do 5000 m </t>
  </si>
  <si>
    <t>162702199R00</t>
  </si>
  <si>
    <t xml:space="preserve">Poplatek za skládku drnu </t>
  </si>
  <si>
    <t>415*0,1</t>
  </si>
  <si>
    <t>162702292R00</t>
  </si>
  <si>
    <t xml:space="preserve">Poplatek za skládku: větve a kulatiny </t>
  </si>
  <si>
    <t>t</t>
  </si>
  <si>
    <t>strom:30/1000</t>
  </si>
  <si>
    <t>keře:5*9/1000</t>
  </si>
  <si>
    <t>175101201R00</t>
  </si>
  <si>
    <t xml:space="preserve">Obsyp objektu bez prohození sypaniny </t>
  </si>
  <si>
    <t>28,85*0,3</t>
  </si>
  <si>
    <t>175101209R00</t>
  </si>
  <si>
    <t xml:space="preserve">Příplatek za prohození sypaniny pro obsyp objektu </t>
  </si>
  <si>
    <t>181101102R00</t>
  </si>
  <si>
    <t xml:space="preserve">Úprava pláně v zářezech v hor. 1-4, se zhutněním </t>
  </si>
  <si>
    <t>215+45</t>
  </si>
  <si>
    <t>143+55,3</t>
  </si>
  <si>
    <t>217,5+30,8</t>
  </si>
  <si>
    <t>16,32</t>
  </si>
  <si>
    <t>184807111R00</t>
  </si>
  <si>
    <t xml:space="preserve">Ochrana stromu bedněním - zřízení </t>
  </si>
  <si>
    <t>0,3*4*2*5</t>
  </si>
  <si>
    <t>184807112R00</t>
  </si>
  <si>
    <t xml:space="preserve">Ochrana stromu bedněním - odstranění </t>
  </si>
  <si>
    <t>199000002R00</t>
  </si>
  <si>
    <t xml:space="preserve">Poplatek za skládku horniny 1- 4 </t>
  </si>
  <si>
    <t>583418004</t>
  </si>
  <si>
    <t>Kamenivo drcené frakce  16/32 B Jihomoravský kraj</t>
  </si>
  <si>
    <t>28,85*0,3*1,01*1,4</t>
  </si>
  <si>
    <t>2</t>
  </si>
  <si>
    <t>Základy a zvláštní zakládání</t>
  </si>
  <si>
    <t>212971110R00</t>
  </si>
  <si>
    <t xml:space="preserve">Opláštění trativodů z geotext., do sklonu 1:2,5 </t>
  </si>
  <si>
    <t>28,85*2,21</t>
  </si>
  <si>
    <t>0,3*2</t>
  </si>
  <si>
    <t>274313621R00</t>
  </si>
  <si>
    <t xml:space="preserve">Beton základových pasů prostý C 20/25 </t>
  </si>
  <si>
    <t>274351215R00</t>
  </si>
  <si>
    <t xml:space="preserve">Bednění stěn základových pasů - zřízení </t>
  </si>
  <si>
    <t>(20,43+17,11+26,97)*2*0,3</t>
  </si>
  <si>
    <t>274351216R00</t>
  </si>
  <si>
    <t xml:space="preserve">Bednění stěn základových pasů - odstranění </t>
  </si>
  <si>
    <t>275313621R00</t>
  </si>
  <si>
    <t xml:space="preserve">Beton základových patek prostý C 20/25 </t>
  </si>
  <si>
    <t>275351215R00</t>
  </si>
  <si>
    <t xml:space="preserve">Bednění stěn základových patek - zřízení </t>
  </si>
  <si>
    <t>X01:0,4*4*0,2*9</t>
  </si>
  <si>
    <t>X01+X07 1ks:(0,4+0,8)*2*0,2</t>
  </si>
  <si>
    <t>X02:(0,7+1,4)*2*0,2*2</t>
  </si>
  <si>
    <t>X03:(0,4+1,4)*2*0,2*2</t>
  </si>
  <si>
    <t>X04:0,3*4*0,2*4</t>
  </si>
  <si>
    <t>X05:0,8*4*0,2</t>
  </si>
  <si>
    <t>X06:(0,4+0,6)*2*0,2*4</t>
  </si>
  <si>
    <t>X07:0,4*4*0,2*3</t>
  </si>
  <si>
    <t>275351216R00</t>
  </si>
  <si>
    <t xml:space="preserve">Bednění stěn základových patek - odstranění </t>
  </si>
  <si>
    <t>69370505</t>
  </si>
  <si>
    <t>Geotextilie MOKRUTEX HQ PES 300 g/m2 do 6 m</t>
  </si>
  <si>
    <t>28,85*2,21*1,1</t>
  </si>
  <si>
    <t>0,3*2*1,1</t>
  </si>
  <si>
    <t>4</t>
  </si>
  <si>
    <t>Vodorovné konstrukce</t>
  </si>
  <si>
    <t>451577777R00</t>
  </si>
  <si>
    <t xml:space="preserve">Podklad pod dlažbu z kameniva těženého tl.do 10 cm </t>
  </si>
  <si>
    <t>1*0,25*68</t>
  </si>
  <si>
    <t>5</t>
  </si>
  <si>
    <t>Komunikace</t>
  </si>
  <si>
    <t>564821111RT2</t>
  </si>
  <si>
    <t>Podklad ze štěrkodrti po zhutnění tloušťky 8 cm štěrkodrť frakce 0-32 mm</t>
  </si>
  <si>
    <t>54,4*0,3</t>
  </si>
  <si>
    <t>564831111RT2</t>
  </si>
  <si>
    <t>Podklad ze štěrkodrti po zhutnění tloušťky 10 cm štěrkodrť frakce 0-32 mm</t>
  </si>
  <si>
    <t>27</t>
  </si>
  <si>
    <t>564851111RT2</t>
  </si>
  <si>
    <t>Podklad ze štěrkodrti po zhutnění tloušťky 15 cm štěrkodrť frakce 0-32 mm</t>
  </si>
  <si>
    <t>564851114RT2</t>
  </si>
  <si>
    <t>Podklad ze štěrkodrti po zhutnění tloušťky 18 cm štěrkodrť frakce 0-32 mm</t>
  </si>
  <si>
    <t>564861111RV1</t>
  </si>
  <si>
    <t>Podklad ze štěrkodrti po zhutnění tloušťky 20 cm bez dodávky kameniva</t>
  </si>
  <si>
    <t>564922104R00</t>
  </si>
  <si>
    <t xml:space="preserve">Mlatový kryt z mech.zpevněného kameniva tl. 4 cm </t>
  </si>
  <si>
    <t>567221115R00</t>
  </si>
  <si>
    <t xml:space="preserve">Podklad z mezerovitého betonu MCB tloušťky 15 cm </t>
  </si>
  <si>
    <t>568111111R00</t>
  </si>
  <si>
    <t xml:space="preserve">Zřízení vrstvy z geotextilie skl.do 1:5, š.do 3 m </t>
  </si>
  <si>
    <t>596215021R00</t>
  </si>
  <si>
    <t xml:space="preserve">Kladení zámkové dlažby tl. 6 cm do drtě tl. 4 cm </t>
  </si>
  <si>
    <t>596911111R00</t>
  </si>
  <si>
    <t xml:space="preserve">Kladení šlapáků do lože v rovině </t>
  </si>
  <si>
    <t>5001</t>
  </si>
  <si>
    <t xml:space="preserve">d+m Betonový prvek viz výkres D.2.3.3. </t>
  </si>
  <si>
    <t>položka obsahuje:</t>
  </si>
  <si>
    <t>beton torkretovaný C 25/30 XC4 XF3 S2-S3 tl.150mm</t>
  </si>
  <si>
    <t xml:space="preserve">dilatační spáry řezání + zálivka </t>
  </si>
  <si>
    <t>výztuž KARI 150/150/6 20m2</t>
  </si>
  <si>
    <t>výztuž R10 325mb</t>
  </si>
  <si>
    <t>výztuž Tr Pz 60,3/2,9 26m</t>
  </si>
  <si>
    <t>ŠD 0/32 zhutněná ruční mechanizací</t>
  </si>
  <si>
    <t>10371500</t>
  </si>
  <si>
    <t>Substrát zahradnický B  VL</t>
  </si>
  <si>
    <t>217,5*0,2/10</t>
  </si>
  <si>
    <t>583415004</t>
  </si>
  <si>
    <t>Kamenivo drcené frakce  8/16  B Jihomor. kraj</t>
  </si>
  <si>
    <t>215*0,2*1,4</t>
  </si>
  <si>
    <t>592462452</t>
  </si>
  <si>
    <t>Šlapák beton 1000/250/55</t>
  </si>
  <si>
    <t>69365042</t>
  </si>
  <si>
    <t>Geotextilie netkaná Geomatex RPES 300g 2x50 m</t>
  </si>
  <si>
    <t>27*1,15</t>
  </si>
  <si>
    <t>62</t>
  </si>
  <si>
    <t>Úpravy povrchů vnější</t>
  </si>
  <si>
    <t>62001</t>
  </si>
  <si>
    <t>d+m Oprava soklu zdiva dle detailu A nadzemní část v. 200mm, podzemní část v. 350mm</t>
  </si>
  <si>
    <t>skladba:</t>
  </si>
  <si>
    <t>očištěné stávající zdivo zbavené nesoudrž částí, spáry</t>
  </si>
  <si>
    <t>zpevňující mineralizační penetrace</t>
  </si>
  <si>
    <t>minerální hydroizolační stěrka do venkovního prostředí</t>
  </si>
  <si>
    <t>multifunkční izolační stěrka (kombinuje vlastnosti flexibilních minerálních stěrek MDS a silnovrstvých izolací na bázi živice</t>
  </si>
  <si>
    <t>Složení: polymerní pojivo + cement + aditiva + speciální plniva)</t>
  </si>
  <si>
    <t>23*0,55</t>
  </si>
  <si>
    <t>62002</t>
  </si>
  <si>
    <t>d+m Oprava soklu zdiva dle detailu A nadzemní část v.200mm</t>
  </si>
  <si>
    <t>univerzální opravná a lepící malta</t>
  </si>
  <si>
    <t>silikátový fasádní nátěr v černé barvě</t>
  </si>
  <si>
    <t>(dle stávající barvy stěny)</t>
  </si>
  <si>
    <t>23*0,2</t>
  </si>
  <si>
    <t>63</t>
  </si>
  <si>
    <t>Podlahy a podlahové konstrukce</t>
  </si>
  <si>
    <t>631313711R01</t>
  </si>
  <si>
    <t>Mazanina betonová tl. 8 - 12 cm C 25/30 XF3</t>
  </si>
  <si>
    <t>54,4*0,3*0,1</t>
  </si>
  <si>
    <t>631351101R00</t>
  </si>
  <si>
    <t xml:space="preserve">Bednění stěn, rýh a otvorů v podlahách - zřízení </t>
  </si>
  <si>
    <t>(54,4+0,3*2)*0,1</t>
  </si>
  <si>
    <t>631351102R00</t>
  </si>
  <si>
    <t xml:space="preserve">Bednění stěn, rýh a otvorů v podlahách -odstranění </t>
  </si>
  <si>
    <t>631571010R00</t>
  </si>
  <si>
    <t xml:space="preserve">Zřízení násypu, podlahy nebo střechy, bez dodávky </t>
  </si>
  <si>
    <t>27*0,3</t>
  </si>
  <si>
    <t>58333664</t>
  </si>
  <si>
    <t>Kamenivo  těžené frakce 8-16 kačírek praný  VL</t>
  </si>
  <si>
    <t>27*0,3*1,1</t>
  </si>
  <si>
    <t>91</t>
  </si>
  <si>
    <t>Doplňující práce na komunikaci</t>
  </si>
  <si>
    <t>917862111R00</t>
  </si>
  <si>
    <t xml:space="preserve">Osazení stojat. obrub.bet. s opěrou,lože z C 12/15 </t>
  </si>
  <si>
    <t>919721211R0B</t>
  </si>
  <si>
    <t>Dilatační spáry vkládané s vloženým miralonem</t>
  </si>
  <si>
    <t>(mezi drenážním betonem a betonovým okapovým chodníkem a budovami)</t>
  </si>
  <si>
    <t>919722111R0A</t>
  </si>
  <si>
    <t>Dilatační spáry - řezání, spáry s trny pr 25mm dl. 500mm 38ks, vyplněné tmelem</t>
  </si>
  <si>
    <t>(mezi betonovým prvkem a drenážním betonem)</t>
  </si>
  <si>
    <t>919723111R00</t>
  </si>
  <si>
    <t xml:space="preserve">Dilatační spáry - řezání, podélné, šířka 2 - 5 mm </t>
  </si>
  <si>
    <t>(v drenážním betonu)</t>
  </si>
  <si>
    <t>91001</t>
  </si>
  <si>
    <t>d+m ocelových obrub - pásovina tl. 8mm, v.200mm kotevní oka + ocel kolík pr. 14mm dl.500mm</t>
  </si>
  <si>
    <t>20,43+17,11+26,97</t>
  </si>
  <si>
    <t>96</t>
  </si>
  <si>
    <t>Bourání konstrukcí</t>
  </si>
  <si>
    <t>965042141RT4</t>
  </si>
  <si>
    <t>Bourání mazanin betonových tl. 10 cm, nad 4 m2 pneumat. kladivo, tl. mazaniny 8 - 10 cm</t>
  </si>
  <si>
    <t>53,6*0,66*0,11</t>
  </si>
  <si>
    <t>96001</t>
  </si>
  <si>
    <t xml:space="preserve">Demontáž, odvoz a likvidace stávajícího mobiliáře </t>
  </si>
  <si>
    <t>kpl</t>
  </si>
  <si>
    <t>lavičky 5ks</t>
  </si>
  <si>
    <t>koš 2ks</t>
  </si>
  <si>
    <t>akátové sloupky 18ks</t>
  </si>
  <si>
    <t>97</t>
  </si>
  <si>
    <t>Prorážení otvorů</t>
  </si>
  <si>
    <t>979024441R00</t>
  </si>
  <si>
    <t xml:space="preserve">Očištění vybour. obrubníků všech loží a výplní </t>
  </si>
  <si>
    <t>979054441R00</t>
  </si>
  <si>
    <t xml:space="preserve">Očištění vybour. dlaždic s výplní kamen. těženým </t>
  </si>
  <si>
    <t>99</t>
  </si>
  <si>
    <t>Staveništní přesun hmot</t>
  </si>
  <si>
    <t>998222012R00</t>
  </si>
  <si>
    <t xml:space="preserve">Přesun hmot, zpevněné plochy, kryt z kameniva </t>
  </si>
  <si>
    <t>799</t>
  </si>
  <si>
    <t>Ostatní</t>
  </si>
  <si>
    <t>799001</t>
  </si>
  <si>
    <t>Vysadba a ošetření stávajících dřevin položkový rozpočet v příloze</t>
  </si>
  <si>
    <t>799100</t>
  </si>
  <si>
    <t>Provizorní zakrytí drenážního betonu na min 48hod za pomoci geotextílie nebo nepropustné fólie</t>
  </si>
  <si>
    <t xml:space="preserve">dodávka+montáž+demontáž+odvoz+likvidace </t>
  </si>
  <si>
    <t>799102</t>
  </si>
  <si>
    <t xml:space="preserve">d+m G01 Grafický prvek - skákací panák </t>
  </si>
  <si>
    <t>799103</t>
  </si>
  <si>
    <t xml:space="preserve">d+m G02 Grafický prvek - twister </t>
  </si>
  <si>
    <t>799104</t>
  </si>
  <si>
    <t xml:space="preserve">d+m G03 Grafický prvek - skok do dálky </t>
  </si>
  <si>
    <t>799105</t>
  </si>
  <si>
    <t xml:space="preserve">d+m G04 Grafický prvek - číselná pyramida </t>
  </si>
  <si>
    <t>799106</t>
  </si>
  <si>
    <t xml:space="preserve">d+m G05 Grafický prvek - labyrint </t>
  </si>
  <si>
    <t>799107</t>
  </si>
  <si>
    <t xml:space="preserve">d+m G06 Grafický prvek - čáry fotbal </t>
  </si>
  <si>
    <t>799108</t>
  </si>
  <si>
    <t xml:space="preserve">d+m G07 Grafický prvek - čáry tenis </t>
  </si>
  <si>
    <t>799109</t>
  </si>
  <si>
    <t xml:space="preserve">d+m G08 Grafický prvek - čáry basketbal </t>
  </si>
  <si>
    <t>799201</t>
  </si>
  <si>
    <t xml:space="preserve">d+m X01 mobiliář - opěrná zídka </t>
  </si>
  <si>
    <t>nosná ocel. konstrukce žár. zn + RAL 3009</t>
  </si>
  <si>
    <t>IPE 330 dl.28850mm</t>
  </si>
  <si>
    <t>IPE 80 dl. 890mm 8ks</t>
  </si>
  <si>
    <t xml:space="preserve">spojovací a kotvící materiál - plechy, šrouby, pásovina, chem. kotvy, těsnění </t>
  </si>
  <si>
    <t>lavička dřevo prkna akát dl. 3,8m rš.1030 mm 2ks</t>
  </si>
  <si>
    <t>hoblované, sražené hrany, bez PU</t>
  </si>
  <si>
    <t>spojovací a kotvící materiál - šrouby, vruty</t>
  </si>
  <si>
    <t>799202</t>
  </si>
  <si>
    <t xml:space="preserve">d+m X02 mobiliář - houpačka </t>
  </si>
  <si>
    <t>nosná ocel. konstrukce, polyuretanový lak RAL 3009</t>
  </si>
  <si>
    <t>HEB 160 dl. 10600mm</t>
  </si>
  <si>
    <t>spojovací a kotevní materiál</t>
  </si>
  <si>
    <t>houpačkové řetězy</t>
  </si>
  <si>
    <t>sedák akát 550/300/40 hoblované, sražené hrany, bez PU</t>
  </si>
  <si>
    <t>Al gymnastické kruhy</t>
  </si>
  <si>
    <t>799202a</t>
  </si>
  <si>
    <t xml:space="preserve">d+m X02 mobiliář - houpačka - certifikace </t>
  </si>
  <si>
    <t>Herní prvek podléhá certifikaci v souladu s technickými normami řady ČSN EN 1176.</t>
  </si>
  <si>
    <t>799203</t>
  </si>
  <si>
    <t xml:space="preserve">d+m X03 mobiliář - tribuna </t>
  </si>
  <si>
    <t>U 100 dl.8640mm</t>
  </si>
  <si>
    <t>U 80 dl.4000mm</t>
  </si>
  <si>
    <t>JEKL 50/50/4 dl.13450mm</t>
  </si>
  <si>
    <t>JEKL 80/80/3 dl.3050mm</t>
  </si>
  <si>
    <t>T 50/50/6 dl.8600mm</t>
  </si>
  <si>
    <t>spojovací a kotvící materiál - plechy, pásovina, chem. kotvy, závitové tyče</t>
  </si>
  <si>
    <t>sedací plochy dřevo prkna akát dl. 3m rš.2300 mm</t>
  </si>
  <si>
    <t>799204</t>
  </si>
  <si>
    <t xml:space="preserve">d+m X04 mobiliář - platforma </t>
  </si>
  <si>
    <t>U 100 dl.17100mm</t>
  </si>
  <si>
    <t>JEKL 40/100/4 dl.22500mm</t>
  </si>
  <si>
    <t>spojovací a kotvící materiál - plechy, pásovina, kotvy</t>
  </si>
  <si>
    <t>rošt hranoly 40/60mm</t>
  </si>
  <si>
    <t>sedací plochy dřevo prkna akát dl. 3,2m š.3400 mm</t>
  </si>
  <si>
    <t>799205</t>
  </si>
  <si>
    <t xml:space="preserve">d+m X05 mobiliář - basketbalový koš </t>
  </si>
  <si>
    <t>HEB 140 dl. 4550mm</t>
  </si>
  <si>
    <t xml:space="preserve">odrazová deska pororošt v rámu s rámečkem z pásoviny a podepřena vzpěrami z kulatiny </t>
  </si>
  <si>
    <t>ocelová obruč, kovová síť</t>
  </si>
  <si>
    <t>799206</t>
  </si>
  <si>
    <t xml:space="preserve">d+m X06 mobiliář - lavička </t>
  </si>
  <si>
    <t>IPE 80 dl.5500mm</t>
  </si>
  <si>
    <t>L 80/40/6 dl.3800mm</t>
  </si>
  <si>
    <t>spojovací a kotvící materiál - plechy, pásovina, chem.kotvy, závitové tyče</t>
  </si>
  <si>
    <t>sedací plochy dřevo prkna akát dl. 3,8m rš.1030 mm</t>
  </si>
  <si>
    <t>799207</t>
  </si>
  <si>
    <t xml:space="preserve">d+m X07 mobiliář - odpadkový koš </t>
  </si>
  <si>
    <t>799207a</t>
  </si>
  <si>
    <t>d+m X07a mobiliář zásobník sáčků na psí exkrementy</t>
  </si>
  <si>
    <t>799400</t>
  </si>
  <si>
    <t xml:space="preserve">Úprava výšky stávající revizní šachty (700x700mm) </t>
  </si>
  <si>
    <t>(dle výšky drenážního betonu do 20cm)</t>
  </si>
  <si>
    <t>M21</t>
  </si>
  <si>
    <t>Elektromontáže</t>
  </si>
  <si>
    <t>M21-001</t>
  </si>
  <si>
    <t>Veřejné osvětlení položkový rozpočet v příloze</t>
  </si>
  <si>
    <t>soubor</t>
  </si>
  <si>
    <t>D96</t>
  </si>
  <si>
    <t>Přesuny suti a vybouraných hmot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</si>
  <si>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</si>
  <si>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</si>
  <si>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</si>
  <si>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</si>
  <si>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979083116R00</t>
  </si>
  <si>
    <t xml:space="preserve">Vodorovné přemístění suti na skládku do 5000 m </t>
  </si>
  <si>
    <t>979999997R00</t>
  </si>
  <si>
    <t xml:space="preserve">Poplatek za skládku čistá suť - DUFONEV Brno </t>
  </si>
  <si>
    <t>Ztížené výrobní podmínky</t>
  </si>
  <si>
    <t>Zařízení staveniště</t>
  </si>
  <si>
    <t>Kompletační činnost (IČD)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</si>
</sst>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77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220412</v>
      </c>
      <c r="D2" s="5" t="str">
        <f>Rekapitulace!G2</f>
        <v>Pohoda v Brně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81</v>
      </c>
      <c r="B5" s="18"/>
      <c r="C5" s="19" t="s">
        <v>82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79</v>
      </c>
      <c r="B7" s="25"/>
      <c r="C7" s="26" t="s">
        <v>80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/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 t="str">
        <f>Rekapitulace!A25</f>
        <v>Ztížené výrobní podmínky</v>
      </c>
      <c r="E15" s="61"/>
      <c r="F15" s="62"/>
      <c r="G15" s="59">
        <f>Rekapitulace!I25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 t="str">
        <f>Rekapitulace!A26</f>
        <v>Zařízení staveniště</v>
      </c>
      <c r="E16" s="63"/>
      <c r="F16" s="64"/>
      <c r="G16" s="59">
        <f>Rekapitulace!I26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 t="str">
        <f>Rekapitulace!A27</f>
        <v>Kompletační činnost (IČD)</v>
      </c>
      <c r="E17" s="63"/>
      <c r="F17" s="64"/>
      <c r="G17" s="59">
        <f>Rekapitulace!I27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/>
      <c r="E18" s="63"/>
      <c r="F18" s="64"/>
      <c r="G18" s="59"/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/>
      <c r="E19" s="63"/>
      <c r="F19" s="64"/>
      <c r="G19" s="59"/>
    </row>
    <row r="20" spans="1:7" ht="15.95" customHeight="1" x14ac:dyDescent="0.2">
      <c r="A20" s="67"/>
      <c r="B20" s="58"/>
      <c r="C20" s="59"/>
      <c r="D20" s="9"/>
      <c r="E20" s="63"/>
      <c r="F20" s="64"/>
      <c r="G20" s="59"/>
    </row>
    <row r="21" spans="1:7" ht="15.95" customHeight="1" x14ac:dyDescent="0.2">
      <c r="A21" s="67" t="s">
        <v>30</v>
      </c>
      <c r="B21" s="58"/>
      <c r="C21" s="59">
        <f>HZS</f>
        <v>0</v>
      </c>
      <c r="D21" s="9"/>
      <c r="E21" s="63"/>
      <c r="F21" s="64"/>
      <c r="G21" s="59"/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9"/>
  <sheetViews>
    <sheetView workbookViewId="0">
      <selection activeCell="H28" sqref="H28:I2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48</v>
      </c>
      <c r="B1" s="109"/>
      <c r="C1" s="110" t="str">
        <f>CONCATENATE(cislostavby," ",nazevstavby)</f>
        <v>212 Pohoda v Brně - úprava prostr. před ubyt. Pohoda</v>
      </c>
      <c r="D1" s="111"/>
      <c r="E1" s="112"/>
      <c r="F1" s="111"/>
      <c r="G1" s="113" t="s">
        <v>49</v>
      </c>
      <c r="H1" s="114" t="s">
        <v>83</v>
      </c>
      <c r="I1" s="115"/>
    </row>
    <row r="2" spans="1:9" ht="13.5" thickBot="1" x14ac:dyDescent="0.25">
      <c r="A2" s="116" t="s">
        <v>50</v>
      </c>
      <c r="B2" s="117"/>
      <c r="C2" s="118" t="str">
        <f>CONCATENATE(cisloobjektu," ",nazevobjektu)</f>
        <v>SO 01+02 Ter.úpr,zpev.plochy,mobiliář,zeleň, VO</v>
      </c>
      <c r="D2" s="119"/>
      <c r="E2" s="120"/>
      <c r="F2" s="119"/>
      <c r="G2" s="121" t="s">
        <v>84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 x14ac:dyDescent="0.2">
      <c r="A7" s="230" t="str">
        <f>Položky!B7</f>
        <v>1</v>
      </c>
      <c r="B7" s="133" t="str">
        <f>Položky!C7</f>
        <v>Zemní práce</v>
      </c>
      <c r="C7" s="69"/>
      <c r="D7" s="134"/>
      <c r="E7" s="231">
        <f>Položky!BA67</f>
        <v>0</v>
      </c>
      <c r="F7" s="232">
        <f>Položky!BB67</f>
        <v>0</v>
      </c>
      <c r="G7" s="232">
        <f>Položky!BC67</f>
        <v>0</v>
      </c>
      <c r="H7" s="232">
        <f>Položky!BD67</f>
        <v>0</v>
      </c>
      <c r="I7" s="233">
        <f>Položky!BE67</f>
        <v>0</v>
      </c>
    </row>
    <row r="8" spans="1:9" s="37" customFormat="1" x14ac:dyDescent="0.2">
      <c r="A8" s="230" t="str">
        <f>Položky!B68</f>
        <v>2</v>
      </c>
      <c r="B8" s="133" t="str">
        <f>Položky!C68</f>
        <v>Základy a zvláštní zakládání</v>
      </c>
      <c r="C8" s="69"/>
      <c r="D8" s="134"/>
      <c r="E8" s="231">
        <f>Položky!BA99</f>
        <v>0</v>
      </c>
      <c r="F8" s="232">
        <f>Položky!BB99</f>
        <v>0</v>
      </c>
      <c r="G8" s="232">
        <f>Položky!BC99</f>
        <v>0</v>
      </c>
      <c r="H8" s="232">
        <f>Položky!BD99</f>
        <v>0</v>
      </c>
      <c r="I8" s="233">
        <f>Položky!BE99</f>
        <v>0</v>
      </c>
    </row>
    <row r="9" spans="1:9" s="37" customFormat="1" x14ac:dyDescent="0.2">
      <c r="A9" s="230" t="str">
        <f>Položky!B100</f>
        <v>4</v>
      </c>
      <c r="B9" s="133" t="str">
        <f>Položky!C100</f>
        <v>Vodorovné konstrukce</v>
      </c>
      <c r="C9" s="69"/>
      <c r="D9" s="134"/>
      <c r="E9" s="231">
        <f>Položky!BA103</f>
        <v>0</v>
      </c>
      <c r="F9" s="232">
        <f>Položky!BB103</f>
        <v>0</v>
      </c>
      <c r="G9" s="232">
        <f>Položky!BC103</f>
        <v>0</v>
      </c>
      <c r="H9" s="232">
        <f>Položky!BD103</f>
        <v>0</v>
      </c>
      <c r="I9" s="233">
        <f>Položky!BE103</f>
        <v>0</v>
      </c>
    </row>
    <row r="10" spans="1:9" s="37" customFormat="1" x14ac:dyDescent="0.2">
      <c r="A10" s="230" t="str">
        <f>Položky!B104</f>
        <v>5</v>
      </c>
      <c r="B10" s="133" t="str">
        <f>Položky!C104</f>
        <v>Komunikace</v>
      </c>
      <c r="C10" s="69"/>
      <c r="D10" s="134"/>
      <c r="E10" s="231">
        <f>Položky!BA136</f>
        <v>0</v>
      </c>
      <c r="F10" s="232">
        <f>Položky!BB136</f>
        <v>0</v>
      </c>
      <c r="G10" s="232">
        <f>Položky!BC136</f>
        <v>0</v>
      </c>
      <c r="H10" s="232">
        <f>Položky!BD136</f>
        <v>0</v>
      </c>
      <c r="I10" s="233">
        <f>Položky!BE136</f>
        <v>0</v>
      </c>
    </row>
    <row r="11" spans="1:9" s="37" customFormat="1" x14ac:dyDescent="0.2">
      <c r="A11" s="230" t="str">
        <f>Položky!B137</f>
        <v>62</v>
      </c>
      <c r="B11" s="133" t="str">
        <f>Položky!C137</f>
        <v>Úpravy povrchů vnější</v>
      </c>
      <c r="C11" s="69"/>
      <c r="D11" s="134"/>
      <c r="E11" s="231">
        <f>Položky!BA154</f>
        <v>0</v>
      </c>
      <c r="F11" s="232">
        <f>Položky!BB154</f>
        <v>0</v>
      </c>
      <c r="G11" s="232">
        <f>Položky!BC154</f>
        <v>0</v>
      </c>
      <c r="H11" s="232">
        <f>Položky!BD154</f>
        <v>0</v>
      </c>
      <c r="I11" s="233">
        <f>Položky!BE154</f>
        <v>0</v>
      </c>
    </row>
    <row r="12" spans="1:9" s="37" customFormat="1" x14ac:dyDescent="0.2">
      <c r="A12" s="230" t="str">
        <f>Položky!B155</f>
        <v>63</v>
      </c>
      <c r="B12" s="133" t="str">
        <f>Položky!C155</f>
        <v>Podlahy a podlahové konstrukce</v>
      </c>
      <c r="C12" s="69"/>
      <c r="D12" s="134"/>
      <c r="E12" s="231">
        <f>Položky!BA165</f>
        <v>0</v>
      </c>
      <c r="F12" s="232">
        <f>Položky!BB165</f>
        <v>0</v>
      </c>
      <c r="G12" s="232">
        <f>Položky!BC165</f>
        <v>0</v>
      </c>
      <c r="H12" s="232">
        <f>Položky!BD165</f>
        <v>0</v>
      </c>
      <c r="I12" s="233">
        <f>Položky!BE165</f>
        <v>0</v>
      </c>
    </row>
    <row r="13" spans="1:9" s="37" customFormat="1" x14ac:dyDescent="0.2">
      <c r="A13" s="230" t="str">
        <f>Položky!B166</f>
        <v>91</v>
      </c>
      <c r="B13" s="133" t="str">
        <f>Položky!C166</f>
        <v>Doplňující práce na komunikaci</v>
      </c>
      <c r="C13" s="69"/>
      <c r="D13" s="134"/>
      <c r="E13" s="231">
        <f>Položky!BA176</f>
        <v>0</v>
      </c>
      <c r="F13" s="232">
        <f>Položky!BB176</f>
        <v>0</v>
      </c>
      <c r="G13" s="232">
        <f>Položky!BC176</f>
        <v>0</v>
      </c>
      <c r="H13" s="232">
        <f>Položky!BD176</f>
        <v>0</v>
      </c>
      <c r="I13" s="233">
        <f>Položky!BE176</f>
        <v>0</v>
      </c>
    </row>
    <row r="14" spans="1:9" s="37" customFormat="1" x14ac:dyDescent="0.2">
      <c r="A14" s="230" t="str">
        <f>Položky!B177</f>
        <v>96</v>
      </c>
      <c r="B14" s="133" t="str">
        <f>Položky!C177</f>
        <v>Bourání konstrukcí</v>
      </c>
      <c r="C14" s="69"/>
      <c r="D14" s="134"/>
      <c r="E14" s="231">
        <f>Položky!BA185</f>
        <v>0</v>
      </c>
      <c r="F14" s="232">
        <f>Položky!BB185</f>
        <v>0</v>
      </c>
      <c r="G14" s="232">
        <f>Položky!BC185</f>
        <v>0</v>
      </c>
      <c r="H14" s="232">
        <f>Položky!BD185</f>
        <v>0</v>
      </c>
      <c r="I14" s="233">
        <f>Položky!BE185</f>
        <v>0</v>
      </c>
    </row>
    <row r="15" spans="1:9" s="37" customFormat="1" x14ac:dyDescent="0.2">
      <c r="A15" s="230" t="str">
        <f>Položky!B186</f>
        <v>97</v>
      </c>
      <c r="B15" s="133" t="str">
        <f>Položky!C186</f>
        <v>Prorážení otvorů</v>
      </c>
      <c r="C15" s="69"/>
      <c r="D15" s="134"/>
      <c r="E15" s="231">
        <f>Položky!BA190</f>
        <v>0</v>
      </c>
      <c r="F15" s="232">
        <f>Položky!BB190</f>
        <v>0</v>
      </c>
      <c r="G15" s="232">
        <f>Položky!BC190</f>
        <v>0</v>
      </c>
      <c r="H15" s="232">
        <f>Položky!BD190</f>
        <v>0</v>
      </c>
      <c r="I15" s="233">
        <f>Položky!BE190</f>
        <v>0</v>
      </c>
    </row>
    <row r="16" spans="1:9" s="37" customFormat="1" x14ac:dyDescent="0.2">
      <c r="A16" s="230" t="str">
        <f>Položky!B191</f>
        <v>99</v>
      </c>
      <c r="B16" s="133" t="str">
        <f>Položky!C191</f>
        <v>Staveništní přesun hmot</v>
      </c>
      <c r="C16" s="69"/>
      <c r="D16" s="134"/>
      <c r="E16" s="231">
        <f>Položky!BA193</f>
        <v>0</v>
      </c>
      <c r="F16" s="232">
        <f>Položky!BB193</f>
        <v>0</v>
      </c>
      <c r="G16" s="232">
        <f>Položky!BC193</f>
        <v>0</v>
      </c>
      <c r="H16" s="232">
        <f>Položky!BD193</f>
        <v>0</v>
      </c>
      <c r="I16" s="233">
        <f>Položky!BE193</f>
        <v>0</v>
      </c>
    </row>
    <row r="17" spans="1:57" s="37" customFormat="1" x14ac:dyDescent="0.2">
      <c r="A17" s="230" t="str">
        <f>Položky!B194</f>
        <v>799</v>
      </c>
      <c r="B17" s="133" t="str">
        <f>Položky!C194</f>
        <v>Ostatní</v>
      </c>
      <c r="C17" s="69"/>
      <c r="D17" s="134"/>
      <c r="E17" s="231">
        <f>Položky!BA275</f>
        <v>0</v>
      </c>
      <c r="F17" s="232">
        <f>Položky!BB275</f>
        <v>0</v>
      </c>
      <c r="G17" s="232">
        <f>Položky!BC275</f>
        <v>0</v>
      </c>
      <c r="H17" s="232">
        <f>Položky!BD275</f>
        <v>0</v>
      </c>
      <c r="I17" s="233">
        <f>Položky!BE275</f>
        <v>0</v>
      </c>
    </row>
    <row r="18" spans="1:57" s="37" customFormat="1" x14ac:dyDescent="0.2">
      <c r="A18" s="230" t="str">
        <f>Položky!B276</f>
        <v>M21</v>
      </c>
      <c r="B18" s="133" t="str">
        <f>Položky!C276</f>
        <v>Elektromontáže</v>
      </c>
      <c r="C18" s="69"/>
      <c r="D18" s="134"/>
      <c r="E18" s="231">
        <f>Položky!BA279</f>
        <v>0</v>
      </c>
      <c r="F18" s="232">
        <f>Položky!BB279</f>
        <v>0</v>
      </c>
      <c r="G18" s="232">
        <f>Položky!BC279</f>
        <v>0</v>
      </c>
      <c r="H18" s="232">
        <f>Položky!BD279</f>
        <v>0</v>
      </c>
      <c r="I18" s="233">
        <f>Položky!BE279</f>
        <v>0</v>
      </c>
    </row>
    <row r="19" spans="1:57" s="37" customFormat="1" ht="13.5" thickBot="1" x14ac:dyDescent="0.25">
      <c r="A19" s="230" t="str">
        <f>Položky!B280</f>
        <v>D96</v>
      </c>
      <c r="B19" s="133" t="str">
        <f>Položky!C280</f>
        <v>Přesuny suti a vybouraných hmot</v>
      </c>
      <c r="C19" s="69"/>
      <c r="D19" s="134"/>
      <c r="E19" s="231">
        <f>Položky!BA285</f>
        <v>0</v>
      </c>
      <c r="F19" s="232">
        <f>Položky!BB285</f>
        <v>0</v>
      </c>
      <c r="G19" s="232">
        <f>Položky!BC285</f>
        <v>0</v>
      </c>
      <c r="H19" s="232">
        <f>Položky!BD285</f>
        <v>0</v>
      </c>
      <c r="I19" s="233">
        <f>Položky!BE285</f>
        <v>0</v>
      </c>
    </row>
    <row r="20" spans="1:57" s="141" customFormat="1" ht="13.5" thickBot="1" x14ac:dyDescent="0.25">
      <c r="A20" s="135"/>
      <c r="B20" s="136" t="s">
        <v>57</v>
      </c>
      <c r="C20" s="136"/>
      <c r="D20" s="137"/>
      <c r="E20" s="138">
        <f>SUM(E7:E19)</f>
        <v>0</v>
      </c>
      <c r="F20" s="139">
        <f>SUM(F7:F19)</f>
        <v>0</v>
      </c>
      <c r="G20" s="139">
        <f>SUM(G7:G19)</f>
        <v>0</v>
      </c>
      <c r="H20" s="139">
        <f>SUM(H7:H19)</f>
        <v>0</v>
      </c>
      <c r="I20" s="140">
        <f>SUM(I7:I19)</f>
        <v>0</v>
      </c>
    </row>
    <row r="21" spans="1:57" x14ac:dyDescent="0.2">
      <c r="A21" s="69"/>
      <c r="B21" s="69"/>
      <c r="C21" s="69"/>
      <c r="D21" s="69"/>
      <c r="E21" s="69"/>
      <c r="F21" s="69"/>
      <c r="G21" s="69"/>
      <c r="H21" s="69"/>
      <c r="I21" s="69"/>
    </row>
    <row r="22" spans="1:57" ht="19.5" customHeight="1" x14ac:dyDescent="0.25">
      <c r="A22" s="125" t="s">
        <v>58</v>
      </c>
      <c r="B22" s="125"/>
      <c r="C22" s="125"/>
      <c r="D22" s="125"/>
      <c r="E22" s="125"/>
      <c r="F22" s="125"/>
      <c r="G22" s="142"/>
      <c r="H22" s="125"/>
      <c r="I22" s="125"/>
      <c r="BA22" s="43"/>
      <c r="BB22" s="43"/>
      <c r="BC22" s="43"/>
      <c r="BD22" s="43"/>
      <c r="BE22" s="43"/>
    </row>
    <row r="23" spans="1:57" ht="13.5" thickBot="1" x14ac:dyDescent="0.25">
      <c r="A23" s="82"/>
      <c r="B23" s="82"/>
      <c r="C23" s="82"/>
      <c r="D23" s="82"/>
      <c r="E23" s="82"/>
      <c r="F23" s="82"/>
      <c r="G23" s="82"/>
      <c r="H23" s="82"/>
      <c r="I23" s="82"/>
    </row>
    <row r="24" spans="1:57" x14ac:dyDescent="0.2">
      <c r="A24" s="76" t="s">
        <v>59</v>
      </c>
      <c r="B24" s="77"/>
      <c r="C24" s="77"/>
      <c r="D24" s="143"/>
      <c r="E24" s="144" t="s">
        <v>60</v>
      </c>
      <c r="F24" s="145" t="s">
        <v>61</v>
      </c>
      <c r="G24" s="146" t="s">
        <v>62</v>
      </c>
      <c r="H24" s="147"/>
      <c r="I24" s="148" t="s">
        <v>60</v>
      </c>
    </row>
    <row r="25" spans="1:57" x14ac:dyDescent="0.2">
      <c r="A25" s="67" t="s">
        <v>420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0</v>
      </c>
    </row>
    <row r="26" spans="1:57" x14ac:dyDescent="0.2">
      <c r="A26" s="67" t="s">
        <v>421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7" x14ac:dyDescent="0.2">
      <c r="A27" s="67" t="s">
        <v>422</v>
      </c>
      <c r="B27" s="58"/>
      <c r="C27" s="58"/>
      <c r="D27" s="149"/>
      <c r="E27" s="150"/>
      <c r="F27" s="151"/>
      <c r="G27" s="152">
        <f>CHOOSE(BA27+1,HSV+PSV,HSV+PSV+Mont,HSV+PSV+Dodavka+Mont,HSV,PSV,Mont,Dodavka,Mont+Dodavka,0)</f>
        <v>0</v>
      </c>
      <c r="H27" s="153"/>
      <c r="I27" s="154">
        <f>E27+F27*G27/100</f>
        <v>0</v>
      </c>
      <c r="BA27">
        <v>2</v>
      </c>
    </row>
    <row r="28" spans="1:57" ht="13.5" thickBot="1" x14ac:dyDescent="0.25">
      <c r="A28" s="155"/>
      <c r="B28" s="156" t="s">
        <v>63</v>
      </c>
      <c r="C28" s="157"/>
      <c r="D28" s="158"/>
      <c r="E28" s="159"/>
      <c r="F28" s="160"/>
      <c r="G28" s="160"/>
      <c r="H28" s="161">
        <f>SUM(I25:I27)</f>
        <v>0</v>
      </c>
      <c r="I28" s="162"/>
    </row>
    <row r="30" spans="1:57" x14ac:dyDescent="0.2">
      <c r="B30" s="141"/>
      <c r="F30" s="163"/>
      <c r="G30" s="164"/>
      <c r="H30" s="164"/>
      <c r="I30" s="165"/>
    </row>
    <row r="31" spans="1:57" x14ac:dyDescent="0.2">
      <c r="F31" s="163"/>
      <c r="G31" s="164"/>
      <c r="H31" s="164"/>
      <c r="I31" s="165"/>
    </row>
    <row r="32" spans="1:57" x14ac:dyDescent="0.2">
      <c r="F32" s="163"/>
      <c r="G32" s="164"/>
      <c r="H32" s="164"/>
      <c r="I32" s="165"/>
    </row>
    <row r="33" spans="6:9" x14ac:dyDescent="0.2">
      <c r="F33" s="163"/>
      <c r="G33" s="164"/>
      <c r="H33" s="164"/>
      <c r="I33" s="165"/>
    </row>
    <row r="34" spans="6:9" x14ac:dyDescent="0.2">
      <c r="F34" s="163"/>
      <c r="G34" s="164"/>
      <c r="H34" s="164"/>
      <c r="I34" s="165"/>
    </row>
    <row r="35" spans="6:9" x14ac:dyDescent="0.2">
      <c r="F35" s="163"/>
      <c r="G35" s="164"/>
      <c r="H35" s="164"/>
      <c r="I35" s="165"/>
    </row>
    <row r="36" spans="6:9" x14ac:dyDescent="0.2">
      <c r="F36" s="163"/>
      <c r="G36" s="164"/>
      <c r="H36" s="164"/>
      <c r="I36" s="165"/>
    </row>
    <row r="37" spans="6:9" x14ac:dyDescent="0.2">
      <c r="F37" s="163"/>
      <c r="G37" s="164"/>
      <c r="H37" s="164"/>
      <c r="I37" s="165"/>
    </row>
    <row r="38" spans="6:9" x14ac:dyDescent="0.2">
      <c r="F38" s="163"/>
      <c r="G38" s="164"/>
      <c r="H38" s="164"/>
      <c r="I38" s="165"/>
    </row>
    <row r="39" spans="6:9" x14ac:dyDescent="0.2">
      <c r="F39" s="163"/>
      <c r="G39" s="164"/>
      <c r="H39" s="164"/>
      <c r="I39" s="165"/>
    </row>
    <row r="40" spans="6:9" x14ac:dyDescent="0.2">
      <c r="F40" s="163"/>
      <c r="G40" s="164"/>
      <c r="H40" s="164"/>
      <c r="I40" s="165"/>
    </row>
    <row r="41" spans="6:9" x14ac:dyDescent="0.2">
      <c r="F41" s="163"/>
      <c r="G41" s="164"/>
      <c r="H41" s="164"/>
      <c r="I41" s="165"/>
    </row>
    <row r="42" spans="6:9" x14ac:dyDescent="0.2">
      <c r="F42" s="163"/>
      <c r="G42" s="164"/>
      <c r="H42" s="164"/>
      <c r="I42" s="165"/>
    </row>
    <row r="43" spans="6:9" x14ac:dyDescent="0.2">
      <c r="F43" s="163"/>
      <c r="G43" s="164"/>
      <c r="H43" s="164"/>
      <c r="I43" s="165"/>
    </row>
    <row r="44" spans="6:9" x14ac:dyDescent="0.2">
      <c r="F44" s="163"/>
      <c r="G44" s="164"/>
      <c r="H44" s="164"/>
      <c r="I44" s="165"/>
    </row>
    <row r="45" spans="6:9" x14ac:dyDescent="0.2">
      <c r="F45" s="163"/>
      <c r="G45" s="164"/>
      <c r="H45" s="164"/>
      <c r="I45" s="165"/>
    </row>
    <row r="46" spans="6:9" x14ac:dyDescent="0.2">
      <c r="F46" s="163"/>
      <c r="G46" s="164"/>
      <c r="H46" s="164"/>
      <c r="I46" s="165"/>
    </row>
    <row r="47" spans="6:9" x14ac:dyDescent="0.2">
      <c r="F47" s="163"/>
      <c r="G47" s="164"/>
      <c r="H47" s="164"/>
      <c r="I47" s="165"/>
    </row>
    <row r="48" spans="6:9" x14ac:dyDescent="0.2">
      <c r="F48" s="163"/>
      <c r="G48" s="164"/>
      <c r="H48" s="164"/>
      <c r="I48" s="165"/>
    </row>
    <row r="49" spans="6:9" x14ac:dyDescent="0.2">
      <c r="F49" s="163"/>
      <c r="G49" s="164"/>
      <c r="H49" s="164"/>
      <c r="I49" s="165"/>
    </row>
    <row r="50" spans="6:9" x14ac:dyDescent="0.2">
      <c r="F50" s="163"/>
      <c r="G50" s="164"/>
      <c r="H50" s="164"/>
      <c r="I50" s="165"/>
    </row>
    <row r="51" spans="6:9" x14ac:dyDescent="0.2">
      <c r="F51" s="163"/>
      <c r="G51" s="164"/>
      <c r="H51" s="164"/>
      <c r="I51" s="165"/>
    </row>
    <row r="52" spans="6:9" x14ac:dyDescent="0.2">
      <c r="F52" s="163"/>
      <c r="G52" s="164"/>
      <c r="H52" s="164"/>
      <c r="I52" s="165"/>
    </row>
    <row r="53" spans="6:9" x14ac:dyDescent="0.2">
      <c r="F53" s="163"/>
      <c r="G53" s="164"/>
      <c r="H53" s="164"/>
      <c r="I53" s="165"/>
    </row>
    <row r="54" spans="6:9" x14ac:dyDescent="0.2">
      <c r="F54" s="163"/>
      <c r="G54" s="164"/>
      <c r="H54" s="164"/>
      <c r="I54" s="165"/>
    </row>
    <row r="55" spans="6:9" x14ac:dyDescent="0.2">
      <c r="F55" s="163"/>
      <c r="G55" s="164"/>
      <c r="H55" s="164"/>
      <c r="I55" s="165"/>
    </row>
    <row r="56" spans="6:9" x14ac:dyDescent="0.2">
      <c r="F56" s="163"/>
      <c r="G56" s="164"/>
      <c r="H56" s="164"/>
      <c r="I56" s="165"/>
    </row>
    <row r="57" spans="6:9" x14ac:dyDescent="0.2">
      <c r="F57" s="163"/>
      <c r="G57" s="164"/>
      <c r="H57" s="164"/>
      <c r="I57" s="165"/>
    </row>
    <row r="58" spans="6:9" x14ac:dyDescent="0.2">
      <c r="F58" s="163"/>
      <c r="G58" s="164"/>
      <c r="H58" s="164"/>
      <c r="I58" s="165"/>
    </row>
    <row r="59" spans="6:9" x14ac:dyDescent="0.2">
      <c r="F59" s="163"/>
      <c r="G59" s="164"/>
      <c r="H59" s="164"/>
      <c r="I59" s="165"/>
    </row>
    <row r="60" spans="6:9" x14ac:dyDescent="0.2">
      <c r="F60" s="163"/>
      <c r="G60" s="164"/>
      <c r="H60" s="164"/>
      <c r="I60" s="165"/>
    </row>
    <row r="61" spans="6:9" x14ac:dyDescent="0.2">
      <c r="F61" s="163"/>
      <c r="G61" s="164"/>
      <c r="H61" s="164"/>
      <c r="I61" s="165"/>
    </row>
    <row r="62" spans="6:9" x14ac:dyDescent="0.2">
      <c r="F62" s="163"/>
      <c r="G62" s="164"/>
      <c r="H62" s="164"/>
      <c r="I62" s="165"/>
    </row>
    <row r="63" spans="6:9" x14ac:dyDescent="0.2">
      <c r="F63" s="163"/>
      <c r="G63" s="164"/>
      <c r="H63" s="164"/>
      <c r="I63" s="165"/>
    </row>
    <row r="64" spans="6:9" x14ac:dyDescent="0.2">
      <c r="F64" s="163"/>
      <c r="G64" s="164"/>
      <c r="H64" s="164"/>
      <c r="I64" s="165"/>
    </row>
    <row r="65" spans="6:9" x14ac:dyDescent="0.2">
      <c r="F65" s="163"/>
      <c r="G65" s="164"/>
      <c r="H65" s="164"/>
      <c r="I65" s="165"/>
    </row>
    <row r="66" spans="6:9" x14ac:dyDescent="0.2">
      <c r="F66" s="163"/>
      <c r="G66" s="164"/>
      <c r="H66" s="164"/>
      <c r="I66" s="165"/>
    </row>
    <row r="67" spans="6:9" x14ac:dyDescent="0.2">
      <c r="F67" s="163"/>
      <c r="G67" s="164"/>
      <c r="H67" s="164"/>
      <c r="I67" s="165"/>
    </row>
    <row r="68" spans="6:9" x14ac:dyDescent="0.2">
      <c r="F68" s="163"/>
      <c r="G68" s="164"/>
      <c r="H68" s="164"/>
      <c r="I68" s="165"/>
    </row>
    <row r="69" spans="6:9" x14ac:dyDescent="0.2">
      <c r="F69" s="163"/>
      <c r="G69" s="164"/>
      <c r="H69" s="164"/>
      <c r="I69" s="165"/>
    </row>
    <row r="70" spans="6:9" x14ac:dyDescent="0.2">
      <c r="F70" s="163"/>
      <c r="G70" s="164"/>
      <c r="H70" s="164"/>
      <c r="I70" s="165"/>
    </row>
    <row r="71" spans="6:9" x14ac:dyDescent="0.2">
      <c r="F71" s="163"/>
      <c r="G71" s="164"/>
      <c r="H71" s="164"/>
      <c r="I71" s="165"/>
    </row>
    <row r="72" spans="6:9" x14ac:dyDescent="0.2">
      <c r="F72" s="163"/>
      <c r="G72" s="164"/>
      <c r="H72" s="164"/>
      <c r="I72" s="165"/>
    </row>
    <row r="73" spans="6:9" x14ac:dyDescent="0.2">
      <c r="F73" s="163"/>
      <c r="G73" s="164"/>
      <c r="H73" s="164"/>
      <c r="I73" s="165"/>
    </row>
    <row r="74" spans="6:9" x14ac:dyDescent="0.2">
      <c r="F74" s="163"/>
      <c r="G74" s="164"/>
      <c r="H74" s="164"/>
      <c r="I74" s="165"/>
    </row>
    <row r="75" spans="6:9" x14ac:dyDescent="0.2">
      <c r="F75" s="163"/>
      <c r="G75" s="164"/>
      <c r="H75" s="164"/>
      <c r="I75" s="165"/>
    </row>
    <row r="76" spans="6:9" x14ac:dyDescent="0.2">
      <c r="F76" s="163"/>
      <c r="G76" s="164"/>
      <c r="H76" s="164"/>
      <c r="I76" s="165"/>
    </row>
    <row r="77" spans="6:9" x14ac:dyDescent="0.2">
      <c r="F77" s="163"/>
      <c r="G77" s="164"/>
      <c r="H77" s="164"/>
      <c r="I77" s="165"/>
    </row>
    <row r="78" spans="6:9" x14ac:dyDescent="0.2">
      <c r="F78" s="163"/>
      <c r="G78" s="164"/>
      <c r="H78" s="164"/>
      <c r="I78" s="165"/>
    </row>
    <row r="79" spans="6:9" x14ac:dyDescent="0.2">
      <c r="F79" s="163"/>
      <c r="G79" s="164"/>
      <c r="H79" s="164"/>
      <c r="I79" s="165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58"/>
  <sheetViews>
    <sheetView showGridLines="0" showZeros="0" zoomScaleNormal="100" workbookViewId="0">
      <selection activeCell="A285" sqref="A285:IV287"/>
    </sheetView>
  </sheetViews>
  <sheetFormatPr defaultRowHeight="12.75" x14ac:dyDescent="0.2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4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 x14ac:dyDescent="0.25">
      <c r="A1" s="166" t="s">
        <v>78</v>
      </c>
      <c r="B1" s="166"/>
      <c r="C1" s="166"/>
      <c r="D1" s="166"/>
      <c r="E1" s="166"/>
      <c r="F1" s="166"/>
      <c r="G1" s="166"/>
    </row>
    <row r="2" spans="1:104" ht="14.25" customHeight="1" thickBot="1" x14ac:dyDescent="0.25">
      <c r="A2" s="168"/>
      <c r="B2" s="169"/>
      <c r="C2" s="170"/>
      <c r="D2" s="170"/>
      <c r="E2" s="171"/>
      <c r="F2" s="170"/>
      <c r="G2" s="170"/>
    </row>
    <row r="3" spans="1:104" ht="13.5" thickTop="1" x14ac:dyDescent="0.2">
      <c r="A3" s="108" t="s">
        <v>48</v>
      </c>
      <c r="B3" s="109"/>
      <c r="C3" s="110" t="str">
        <f>CONCATENATE(cislostavby," ",nazevstavby)</f>
        <v>212 Pohoda v Brně - úprava prostr. před ubyt. Pohoda</v>
      </c>
      <c r="D3" s="172"/>
      <c r="E3" s="173" t="s">
        <v>64</v>
      </c>
      <c r="F3" s="174" t="str">
        <f>Rekapitulace!H1</f>
        <v>220412</v>
      </c>
      <c r="G3" s="175"/>
    </row>
    <row r="4" spans="1:104" ht="13.5" thickBot="1" x14ac:dyDescent="0.25">
      <c r="A4" s="176" t="s">
        <v>50</v>
      </c>
      <c r="B4" s="117"/>
      <c r="C4" s="118" t="str">
        <f>CONCATENATE(cisloobjektu," ",nazevobjektu)</f>
        <v>SO 01+02 Ter.úpr,zpev.plochy,mobiliář,zeleň, VO</v>
      </c>
      <c r="D4" s="177"/>
      <c r="E4" s="178" t="str">
        <f>Rekapitulace!G2</f>
        <v>Pohoda v Brně</v>
      </c>
      <c r="F4" s="179"/>
      <c r="G4" s="180"/>
    </row>
    <row r="5" spans="1:104" ht="13.5" thickTop="1" x14ac:dyDescent="0.2">
      <c r="A5" s="181"/>
      <c r="B5" s="168"/>
      <c r="C5" s="168"/>
      <c r="D5" s="168"/>
      <c r="E5" s="182"/>
      <c r="F5" s="168"/>
      <c r="G5" s="183"/>
    </row>
    <row r="6" spans="1:104" x14ac:dyDescent="0.2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 x14ac:dyDescent="0.2">
      <c r="A7" s="188" t="s">
        <v>72</v>
      </c>
      <c r="B7" s="189" t="s">
        <v>73</v>
      </c>
      <c r="C7" s="190" t="s">
        <v>74</v>
      </c>
      <c r="D7" s="191"/>
      <c r="E7" s="192"/>
      <c r="F7" s="192"/>
      <c r="G7" s="193"/>
      <c r="H7" s="194"/>
      <c r="I7" s="194"/>
      <c r="O7" s="195">
        <v>1</v>
      </c>
    </row>
    <row r="8" spans="1:104" x14ac:dyDescent="0.2">
      <c r="A8" s="196">
        <v>1</v>
      </c>
      <c r="B8" s="197" t="s">
        <v>85</v>
      </c>
      <c r="C8" s="198" t="s">
        <v>86</v>
      </c>
      <c r="D8" s="199" t="s">
        <v>87</v>
      </c>
      <c r="E8" s="200">
        <v>9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195">
        <v>1</v>
      </c>
      <c r="CB8" s="195">
        <v>1</v>
      </c>
      <c r="CZ8" s="167">
        <v>0</v>
      </c>
    </row>
    <row r="9" spans="1:104" x14ac:dyDescent="0.2">
      <c r="A9" s="196">
        <v>2</v>
      </c>
      <c r="B9" s="197" t="s">
        <v>88</v>
      </c>
      <c r="C9" s="198" t="s">
        <v>89</v>
      </c>
      <c r="D9" s="199" t="s">
        <v>87</v>
      </c>
      <c r="E9" s="200">
        <v>415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1</v>
      </c>
      <c r="AC9" s="167">
        <v>1</v>
      </c>
      <c r="AZ9" s="167">
        <v>1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195">
        <v>1</v>
      </c>
      <c r="CB9" s="195">
        <v>1</v>
      </c>
      <c r="CZ9" s="167">
        <v>0</v>
      </c>
    </row>
    <row r="10" spans="1:104" x14ac:dyDescent="0.2">
      <c r="A10" s="196">
        <v>3</v>
      </c>
      <c r="B10" s="197" t="s">
        <v>90</v>
      </c>
      <c r="C10" s="198" t="s">
        <v>91</v>
      </c>
      <c r="D10" s="199" t="s">
        <v>92</v>
      </c>
      <c r="E10" s="200">
        <v>1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1</v>
      </c>
      <c r="AC10" s="167">
        <v>1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195">
        <v>1</v>
      </c>
      <c r="CB10" s="195">
        <v>1</v>
      </c>
      <c r="CZ10" s="167">
        <v>0</v>
      </c>
    </row>
    <row r="11" spans="1:104" x14ac:dyDescent="0.2">
      <c r="A11" s="196">
        <v>4</v>
      </c>
      <c r="B11" s="197" t="s">
        <v>93</v>
      </c>
      <c r="C11" s="198" t="s">
        <v>94</v>
      </c>
      <c r="D11" s="199" t="s">
        <v>92</v>
      </c>
      <c r="E11" s="200">
        <v>1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195">
        <v>1</v>
      </c>
      <c r="CB11" s="195">
        <v>1</v>
      </c>
      <c r="CZ11" s="167">
        <v>5.0000000000000002E-5</v>
      </c>
    </row>
    <row r="12" spans="1:104" x14ac:dyDescent="0.2">
      <c r="A12" s="196">
        <v>5</v>
      </c>
      <c r="B12" s="197" t="s">
        <v>95</v>
      </c>
      <c r="C12" s="198" t="s">
        <v>96</v>
      </c>
      <c r="D12" s="199" t="s">
        <v>87</v>
      </c>
      <c r="E12" s="200">
        <v>14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195">
        <v>1</v>
      </c>
      <c r="CB12" s="195">
        <v>1</v>
      </c>
      <c r="CZ12" s="167">
        <v>0</v>
      </c>
    </row>
    <row r="13" spans="1:104" x14ac:dyDescent="0.2">
      <c r="A13" s="196">
        <v>6</v>
      </c>
      <c r="B13" s="197" t="s">
        <v>97</v>
      </c>
      <c r="C13" s="198" t="s">
        <v>98</v>
      </c>
      <c r="D13" s="199" t="s">
        <v>87</v>
      </c>
      <c r="E13" s="200">
        <v>14.5</v>
      </c>
      <c r="F13" s="200">
        <v>0</v>
      </c>
      <c r="G13" s="201">
        <f>E13*F13</f>
        <v>0</v>
      </c>
      <c r="O13" s="195">
        <v>2</v>
      </c>
      <c r="AA13" s="167">
        <v>1</v>
      </c>
      <c r="AB13" s="167">
        <v>1</v>
      </c>
      <c r="AC13" s="167">
        <v>1</v>
      </c>
      <c r="AZ13" s="167">
        <v>1</v>
      </c>
      <c r="BA13" s="167">
        <f>IF(AZ13=1,G13,0)</f>
        <v>0</v>
      </c>
      <c r="BB13" s="167">
        <f>IF(AZ13=2,G13,0)</f>
        <v>0</v>
      </c>
      <c r="BC13" s="167">
        <f>IF(AZ13=3,G13,0)</f>
        <v>0</v>
      </c>
      <c r="BD13" s="167">
        <f>IF(AZ13=4,G13,0)</f>
        <v>0</v>
      </c>
      <c r="BE13" s="167">
        <f>IF(AZ13=5,G13,0)</f>
        <v>0</v>
      </c>
      <c r="CA13" s="195">
        <v>1</v>
      </c>
      <c r="CB13" s="195">
        <v>1</v>
      </c>
      <c r="CZ13" s="167">
        <v>0</v>
      </c>
    </row>
    <row r="14" spans="1:104" x14ac:dyDescent="0.2">
      <c r="A14" s="196">
        <v>7</v>
      </c>
      <c r="B14" s="197" t="s">
        <v>97</v>
      </c>
      <c r="C14" s="198" t="s">
        <v>98</v>
      </c>
      <c r="D14" s="199" t="s">
        <v>87</v>
      </c>
      <c r="E14" s="200">
        <v>3.25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195">
        <v>1</v>
      </c>
      <c r="CB14" s="195">
        <v>1</v>
      </c>
      <c r="CZ14" s="167">
        <v>0</v>
      </c>
    </row>
    <row r="15" spans="1:104" x14ac:dyDescent="0.2">
      <c r="A15" s="202"/>
      <c r="B15" s="203"/>
      <c r="C15" s="204" t="s">
        <v>99</v>
      </c>
      <c r="D15" s="205"/>
      <c r="E15" s="205"/>
      <c r="F15" s="205"/>
      <c r="G15" s="206"/>
      <c r="L15" s="207" t="s">
        <v>99</v>
      </c>
      <c r="O15" s="195">
        <v>3</v>
      </c>
    </row>
    <row r="16" spans="1:104" x14ac:dyDescent="0.2">
      <c r="A16" s="202"/>
      <c r="B16" s="208"/>
      <c r="C16" s="209" t="s">
        <v>100</v>
      </c>
      <c r="D16" s="210"/>
      <c r="E16" s="211">
        <v>3.25</v>
      </c>
      <c r="F16" s="212"/>
      <c r="G16" s="213"/>
      <c r="M16" s="207" t="s">
        <v>100</v>
      </c>
      <c r="O16" s="195"/>
    </row>
    <row r="17" spans="1:104" x14ac:dyDescent="0.2">
      <c r="A17" s="196">
        <v>8</v>
      </c>
      <c r="B17" s="197" t="s">
        <v>101</v>
      </c>
      <c r="C17" s="198" t="s">
        <v>102</v>
      </c>
      <c r="D17" s="199" t="s">
        <v>87</v>
      </c>
      <c r="E17" s="200">
        <v>35.375999999999998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1</v>
      </c>
      <c r="AC17" s="167">
        <v>1</v>
      </c>
      <c r="AZ17" s="167">
        <v>1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195">
        <v>1</v>
      </c>
      <c r="CB17" s="195">
        <v>1</v>
      </c>
      <c r="CZ17" s="167">
        <v>0</v>
      </c>
    </row>
    <row r="18" spans="1:104" x14ac:dyDescent="0.2">
      <c r="A18" s="202"/>
      <c r="B18" s="208"/>
      <c r="C18" s="209" t="s">
        <v>103</v>
      </c>
      <c r="D18" s="210"/>
      <c r="E18" s="211">
        <v>35.375999999999998</v>
      </c>
      <c r="F18" s="212"/>
      <c r="G18" s="213"/>
      <c r="M18" s="207" t="s">
        <v>103</v>
      </c>
      <c r="O18" s="195"/>
    </row>
    <row r="19" spans="1:104" x14ac:dyDescent="0.2">
      <c r="A19" s="196">
        <v>9</v>
      </c>
      <c r="B19" s="197" t="s">
        <v>104</v>
      </c>
      <c r="C19" s="198" t="s">
        <v>105</v>
      </c>
      <c r="D19" s="199" t="s">
        <v>87</v>
      </c>
      <c r="E19" s="200">
        <v>28.5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1</v>
      </c>
      <c r="AC19" s="167">
        <v>1</v>
      </c>
      <c r="AZ19" s="167">
        <v>1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195">
        <v>1</v>
      </c>
      <c r="CB19" s="195">
        <v>1</v>
      </c>
      <c r="CZ19" s="167">
        <v>0</v>
      </c>
    </row>
    <row r="20" spans="1:104" x14ac:dyDescent="0.2">
      <c r="A20" s="202"/>
      <c r="B20" s="208"/>
      <c r="C20" s="209" t="s">
        <v>106</v>
      </c>
      <c r="D20" s="210"/>
      <c r="E20" s="211">
        <v>28.5</v>
      </c>
      <c r="F20" s="212"/>
      <c r="G20" s="213"/>
      <c r="M20" s="207" t="s">
        <v>106</v>
      </c>
      <c r="O20" s="195"/>
    </row>
    <row r="21" spans="1:104" x14ac:dyDescent="0.2">
      <c r="A21" s="196">
        <v>10</v>
      </c>
      <c r="B21" s="197" t="s">
        <v>107</v>
      </c>
      <c r="C21" s="198" t="s">
        <v>108</v>
      </c>
      <c r="D21" s="199" t="s">
        <v>87</v>
      </c>
      <c r="E21" s="200">
        <v>568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1</v>
      </c>
      <c r="AC21" s="167">
        <v>1</v>
      </c>
      <c r="AZ21" s="167">
        <v>1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195">
        <v>1</v>
      </c>
      <c r="CB21" s="195">
        <v>1</v>
      </c>
      <c r="CZ21" s="167">
        <v>0</v>
      </c>
    </row>
    <row r="22" spans="1:104" x14ac:dyDescent="0.2">
      <c r="A22" s="196">
        <v>11</v>
      </c>
      <c r="B22" s="197" t="s">
        <v>109</v>
      </c>
      <c r="C22" s="198" t="s">
        <v>110</v>
      </c>
      <c r="D22" s="199" t="s">
        <v>111</v>
      </c>
      <c r="E22" s="200">
        <v>112.5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195">
        <v>1</v>
      </c>
      <c r="CB22" s="195">
        <v>1</v>
      </c>
      <c r="CZ22" s="167">
        <v>0</v>
      </c>
    </row>
    <row r="23" spans="1:104" x14ac:dyDescent="0.2">
      <c r="A23" s="196">
        <v>12</v>
      </c>
      <c r="B23" s="197" t="s">
        <v>112</v>
      </c>
      <c r="C23" s="198" t="s">
        <v>113</v>
      </c>
      <c r="D23" s="199" t="s">
        <v>114</v>
      </c>
      <c r="E23" s="200">
        <v>119.3985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1</v>
      </c>
      <c r="AC23" s="167">
        <v>1</v>
      </c>
      <c r="AZ23" s="167">
        <v>1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195">
        <v>1</v>
      </c>
      <c r="CB23" s="195">
        <v>1</v>
      </c>
      <c r="CZ23" s="167">
        <v>0</v>
      </c>
    </row>
    <row r="24" spans="1:104" x14ac:dyDescent="0.2">
      <c r="A24" s="202"/>
      <c r="B24" s="208"/>
      <c r="C24" s="209" t="s">
        <v>115</v>
      </c>
      <c r="D24" s="210"/>
      <c r="E24" s="211">
        <v>45.5</v>
      </c>
      <c r="F24" s="212"/>
      <c r="G24" s="213"/>
      <c r="M24" s="207" t="s">
        <v>115</v>
      </c>
      <c r="O24" s="195"/>
    </row>
    <row r="25" spans="1:104" x14ac:dyDescent="0.2">
      <c r="A25" s="202"/>
      <c r="B25" s="208"/>
      <c r="C25" s="209" t="s">
        <v>116</v>
      </c>
      <c r="D25" s="210"/>
      <c r="E25" s="211">
        <v>18.8385</v>
      </c>
      <c r="F25" s="212"/>
      <c r="G25" s="213"/>
      <c r="M25" s="207" t="s">
        <v>116</v>
      </c>
      <c r="O25" s="195"/>
    </row>
    <row r="26" spans="1:104" x14ac:dyDescent="0.2">
      <c r="A26" s="202"/>
      <c r="B26" s="208"/>
      <c r="C26" s="209" t="s">
        <v>117</v>
      </c>
      <c r="D26" s="210"/>
      <c r="E26" s="211">
        <v>44.26</v>
      </c>
      <c r="F26" s="212"/>
      <c r="G26" s="213"/>
      <c r="M26" s="207" t="s">
        <v>117</v>
      </c>
      <c r="O26" s="195"/>
    </row>
    <row r="27" spans="1:104" x14ac:dyDescent="0.2">
      <c r="A27" s="202"/>
      <c r="B27" s="208"/>
      <c r="C27" s="209" t="s">
        <v>118</v>
      </c>
      <c r="D27" s="210"/>
      <c r="E27" s="211">
        <v>10.8</v>
      </c>
      <c r="F27" s="212"/>
      <c r="G27" s="213"/>
      <c r="M27" s="207" t="s">
        <v>118</v>
      </c>
      <c r="O27" s="195"/>
    </row>
    <row r="28" spans="1:104" x14ac:dyDescent="0.2">
      <c r="A28" s="196">
        <v>13</v>
      </c>
      <c r="B28" s="197" t="s">
        <v>119</v>
      </c>
      <c r="C28" s="198" t="s">
        <v>120</v>
      </c>
      <c r="D28" s="199" t="s">
        <v>114</v>
      </c>
      <c r="E28" s="200">
        <v>119.3985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1</v>
      </c>
      <c r="AC28" s="167">
        <v>1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195">
        <v>1</v>
      </c>
      <c r="CB28" s="195">
        <v>1</v>
      </c>
      <c r="CZ28" s="167">
        <v>0</v>
      </c>
    </row>
    <row r="29" spans="1:104" x14ac:dyDescent="0.2">
      <c r="A29" s="196">
        <v>14</v>
      </c>
      <c r="B29" s="197" t="s">
        <v>121</v>
      </c>
      <c r="C29" s="198" t="s">
        <v>122</v>
      </c>
      <c r="D29" s="199" t="s">
        <v>114</v>
      </c>
      <c r="E29" s="200">
        <v>5.8520000000000003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1</v>
      </c>
      <c r="AC29" s="167">
        <v>1</v>
      </c>
      <c r="AZ29" s="167">
        <v>1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195">
        <v>1</v>
      </c>
      <c r="CB29" s="195">
        <v>1</v>
      </c>
      <c r="CZ29" s="167">
        <v>0</v>
      </c>
    </row>
    <row r="30" spans="1:104" x14ac:dyDescent="0.2">
      <c r="A30" s="202"/>
      <c r="B30" s="208"/>
      <c r="C30" s="209" t="s">
        <v>123</v>
      </c>
      <c r="D30" s="210"/>
      <c r="E30" s="211">
        <v>1.1519999999999999</v>
      </c>
      <c r="F30" s="212"/>
      <c r="G30" s="213"/>
      <c r="M30" s="207" t="s">
        <v>123</v>
      </c>
      <c r="O30" s="195"/>
    </row>
    <row r="31" spans="1:104" x14ac:dyDescent="0.2">
      <c r="A31" s="202"/>
      <c r="B31" s="208"/>
      <c r="C31" s="209" t="s">
        <v>124</v>
      </c>
      <c r="D31" s="210"/>
      <c r="E31" s="211">
        <v>0.25600000000000001</v>
      </c>
      <c r="F31" s="212"/>
      <c r="G31" s="213"/>
      <c r="M31" s="207" t="s">
        <v>124</v>
      </c>
      <c r="O31" s="195"/>
    </row>
    <row r="32" spans="1:104" x14ac:dyDescent="0.2">
      <c r="A32" s="202"/>
      <c r="B32" s="208"/>
      <c r="C32" s="209" t="s">
        <v>125</v>
      </c>
      <c r="D32" s="210"/>
      <c r="E32" s="211">
        <v>1.96</v>
      </c>
      <c r="F32" s="212"/>
      <c r="G32" s="213"/>
      <c r="M32" s="207" t="s">
        <v>125</v>
      </c>
      <c r="O32" s="195"/>
    </row>
    <row r="33" spans="1:104" x14ac:dyDescent="0.2">
      <c r="A33" s="202"/>
      <c r="B33" s="208"/>
      <c r="C33" s="209" t="s">
        <v>126</v>
      </c>
      <c r="D33" s="210"/>
      <c r="E33" s="211">
        <v>0.89600000000000002</v>
      </c>
      <c r="F33" s="212"/>
      <c r="G33" s="213"/>
      <c r="M33" s="207" t="s">
        <v>126</v>
      </c>
      <c r="O33" s="195"/>
    </row>
    <row r="34" spans="1:104" x14ac:dyDescent="0.2">
      <c r="A34" s="202"/>
      <c r="B34" s="208"/>
      <c r="C34" s="209" t="s">
        <v>127</v>
      </c>
      <c r="D34" s="210"/>
      <c r="E34" s="211">
        <v>0.18</v>
      </c>
      <c r="F34" s="212"/>
      <c r="G34" s="213"/>
      <c r="M34" s="207" t="s">
        <v>127</v>
      </c>
      <c r="O34" s="195"/>
    </row>
    <row r="35" spans="1:104" x14ac:dyDescent="0.2">
      <c r="A35" s="202"/>
      <c r="B35" s="208"/>
      <c r="C35" s="209" t="s">
        <v>128</v>
      </c>
      <c r="D35" s="210"/>
      <c r="E35" s="211">
        <v>0.64</v>
      </c>
      <c r="F35" s="212"/>
      <c r="G35" s="213"/>
      <c r="M35" s="207" t="s">
        <v>128</v>
      </c>
      <c r="O35" s="195"/>
    </row>
    <row r="36" spans="1:104" x14ac:dyDescent="0.2">
      <c r="A36" s="202"/>
      <c r="B36" s="208"/>
      <c r="C36" s="209" t="s">
        <v>129</v>
      </c>
      <c r="D36" s="210"/>
      <c r="E36" s="211">
        <v>0.57599999999999996</v>
      </c>
      <c r="F36" s="212"/>
      <c r="G36" s="213"/>
      <c r="M36" s="207" t="s">
        <v>129</v>
      </c>
      <c r="O36" s="195"/>
    </row>
    <row r="37" spans="1:104" x14ac:dyDescent="0.2">
      <c r="A37" s="202"/>
      <c r="B37" s="208"/>
      <c r="C37" s="209" t="s">
        <v>130</v>
      </c>
      <c r="D37" s="210"/>
      <c r="E37" s="211">
        <v>0.192</v>
      </c>
      <c r="F37" s="212"/>
      <c r="G37" s="213"/>
      <c r="M37" s="207" t="s">
        <v>130</v>
      </c>
      <c r="O37" s="195"/>
    </row>
    <row r="38" spans="1:104" x14ac:dyDescent="0.2">
      <c r="A38" s="196">
        <v>15</v>
      </c>
      <c r="B38" s="197" t="s">
        <v>131</v>
      </c>
      <c r="C38" s="198" t="s">
        <v>132</v>
      </c>
      <c r="D38" s="199" t="s">
        <v>114</v>
      </c>
      <c r="E38" s="200">
        <v>5.8520000000000003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1</v>
      </c>
      <c r="AC38" s="167">
        <v>1</v>
      </c>
      <c r="AZ38" s="167">
        <v>1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195">
        <v>1</v>
      </c>
      <c r="CB38" s="195">
        <v>1</v>
      </c>
      <c r="CZ38" s="167">
        <v>0</v>
      </c>
    </row>
    <row r="39" spans="1:104" x14ac:dyDescent="0.2">
      <c r="A39" s="196">
        <v>16</v>
      </c>
      <c r="B39" s="197" t="s">
        <v>133</v>
      </c>
      <c r="C39" s="198" t="s">
        <v>134</v>
      </c>
      <c r="D39" s="199" t="s">
        <v>114</v>
      </c>
      <c r="E39" s="200">
        <v>3.8706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1</v>
      </c>
      <c r="AC39" s="167">
        <v>1</v>
      </c>
      <c r="AZ39" s="167">
        <v>1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195">
        <v>1</v>
      </c>
      <c r="CB39" s="195">
        <v>1</v>
      </c>
      <c r="CZ39" s="167">
        <v>0</v>
      </c>
    </row>
    <row r="40" spans="1:104" x14ac:dyDescent="0.2">
      <c r="A40" s="202"/>
      <c r="B40" s="208"/>
      <c r="C40" s="209" t="s">
        <v>135</v>
      </c>
      <c r="D40" s="210"/>
      <c r="E40" s="211">
        <v>3.8706</v>
      </c>
      <c r="F40" s="212"/>
      <c r="G40" s="213"/>
      <c r="M40" s="207" t="s">
        <v>135</v>
      </c>
      <c r="O40" s="195"/>
    </row>
    <row r="41" spans="1:104" x14ac:dyDescent="0.2">
      <c r="A41" s="196">
        <v>17</v>
      </c>
      <c r="B41" s="197" t="s">
        <v>136</v>
      </c>
      <c r="C41" s="198" t="s">
        <v>137</v>
      </c>
      <c r="D41" s="199" t="s">
        <v>114</v>
      </c>
      <c r="E41" s="200">
        <v>3.8706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1</v>
      </c>
      <c r="AC41" s="167">
        <v>1</v>
      </c>
      <c r="AZ41" s="167">
        <v>1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195">
        <v>1</v>
      </c>
      <c r="CB41" s="195">
        <v>1</v>
      </c>
      <c r="CZ41" s="167">
        <v>0</v>
      </c>
    </row>
    <row r="42" spans="1:104" x14ac:dyDescent="0.2">
      <c r="A42" s="196">
        <v>18</v>
      </c>
      <c r="B42" s="197" t="s">
        <v>138</v>
      </c>
      <c r="C42" s="198" t="s">
        <v>139</v>
      </c>
      <c r="D42" s="199" t="s">
        <v>92</v>
      </c>
      <c r="E42" s="200">
        <v>1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1</v>
      </c>
      <c r="AC42" s="167">
        <v>1</v>
      </c>
      <c r="AZ42" s="167">
        <v>1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195">
        <v>1</v>
      </c>
      <c r="CB42" s="195">
        <v>1</v>
      </c>
      <c r="CZ42" s="167">
        <v>0</v>
      </c>
    </row>
    <row r="43" spans="1:104" x14ac:dyDescent="0.2">
      <c r="A43" s="196">
        <v>19</v>
      </c>
      <c r="B43" s="197" t="s">
        <v>140</v>
      </c>
      <c r="C43" s="198" t="s">
        <v>141</v>
      </c>
      <c r="D43" s="199" t="s">
        <v>92</v>
      </c>
      <c r="E43" s="200">
        <v>1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1</v>
      </c>
      <c r="AC43" s="167">
        <v>1</v>
      </c>
      <c r="AZ43" s="167">
        <v>1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195">
        <v>1</v>
      </c>
      <c r="CB43" s="195">
        <v>1</v>
      </c>
      <c r="CZ43" s="167">
        <v>0</v>
      </c>
    </row>
    <row r="44" spans="1:104" x14ac:dyDescent="0.2">
      <c r="A44" s="196">
        <v>20</v>
      </c>
      <c r="B44" s="197" t="s">
        <v>142</v>
      </c>
      <c r="C44" s="198" t="s">
        <v>143</v>
      </c>
      <c r="D44" s="199" t="s">
        <v>87</v>
      </c>
      <c r="E44" s="200">
        <v>9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1</v>
      </c>
      <c r="AC44" s="167">
        <v>1</v>
      </c>
      <c r="AZ44" s="167">
        <v>1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195">
        <v>1</v>
      </c>
      <c r="CB44" s="195">
        <v>1</v>
      </c>
      <c r="CZ44" s="167">
        <v>0</v>
      </c>
    </row>
    <row r="45" spans="1:104" x14ac:dyDescent="0.2">
      <c r="A45" s="196">
        <v>21</v>
      </c>
      <c r="B45" s="197" t="s">
        <v>144</v>
      </c>
      <c r="C45" s="198" t="s">
        <v>145</v>
      </c>
      <c r="D45" s="199" t="s">
        <v>114</v>
      </c>
      <c r="E45" s="200">
        <v>129.12110000000001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1</v>
      </c>
      <c r="AC45" s="167">
        <v>1</v>
      </c>
      <c r="AZ45" s="167">
        <v>1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195">
        <v>1</v>
      </c>
      <c r="CB45" s="195">
        <v>1</v>
      </c>
      <c r="CZ45" s="167">
        <v>0</v>
      </c>
    </row>
    <row r="46" spans="1:104" x14ac:dyDescent="0.2">
      <c r="A46" s="202"/>
      <c r="B46" s="208"/>
      <c r="C46" s="209" t="s">
        <v>146</v>
      </c>
      <c r="D46" s="210"/>
      <c r="E46" s="211">
        <v>129.12110000000001</v>
      </c>
      <c r="F46" s="212"/>
      <c r="G46" s="213"/>
      <c r="M46" s="207" t="s">
        <v>146</v>
      </c>
      <c r="O46" s="195"/>
    </row>
    <row r="47" spans="1:104" x14ac:dyDescent="0.2">
      <c r="A47" s="196">
        <v>22</v>
      </c>
      <c r="B47" s="197" t="s">
        <v>147</v>
      </c>
      <c r="C47" s="198" t="s">
        <v>148</v>
      </c>
      <c r="D47" s="199" t="s">
        <v>87</v>
      </c>
      <c r="E47" s="200">
        <v>415</v>
      </c>
      <c r="F47" s="200">
        <v>0</v>
      </c>
      <c r="G47" s="201">
        <f>E47*F47</f>
        <v>0</v>
      </c>
      <c r="O47" s="195">
        <v>2</v>
      </c>
      <c r="AA47" s="167">
        <v>1</v>
      </c>
      <c r="AB47" s="167">
        <v>1</v>
      </c>
      <c r="AC47" s="167">
        <v>1</v>
      </c>
      <c r="AZ47" s="167">
        <v>1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195">
        <v>1</v>
      </c>
      <c r="CB47" s="195">
        <v>1</v>
      </c>
      <c r="CZ47" s="167">
        <v>0</v>
      </c>
    </row>
    <row r="48" spans="1:104" x14ac:dyDescent="0.2">
      <c r="A48" s="196">
        <v>23</v>
      </c>
      <c r="B48" s="197" t="s">
        <v>149</v>
      </c>
      <c r="C48" s="198" t="s">
        <v>150</v>
      </c>
      <c r="D48" s="199" t="s">
        <v>114</v>
      </c>
      <c r="E48" s="200">
        <v>41.5</v>
      </c>
      <c r="F48" s="200">
        <v>0</v>
      </c>
      <c r="G48" s="201">
        <f>E48*F48</f>
        <v>0</v>
      </c>
      <c r="O48" s="195">
        <v>2</v>
      </c>
      <c r="AA48" s="167">
        <v>1</v>
      </c>
      <c r="AB48" s="167">
        <v>1</v>
      </c>
      <c r="AC48" s="167">
        <v>1</v>
      </c>
      <c r="AZ48" s="167">
        <v>1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195">
        <v>1</v>
      </c>
      <c r="CB48" s="195">
        <v>1</v>
      </c>
      <c r="CZ48" s="167">
        <v>0</v>
      </c>
    </row>
    <row r="49" spans="1:104" x14ac:dyDescent="0.2">
      <c r="A49" s="202"/>
      <c r="B49" s="208"/>
      <c r="C49" s="209" t="s">
        <v>151</v>
      </c>
      <c r="D49" s="210"/>
      <c r="E49" s="211">
        <v>41.5</v>
      </c>
      <c r="F49" s="212"/>
      <c r="G49" s="213"/>
      <c r="M49" s="207" t="s">
        <v>151</v>
      </c>
      <c r="O49" s="195"/>
    </row>
    <row r="50" spans="1:104" x14ac:dyDescent="0.2">
      <c r="A50" s="196">
        <v>24</v>
      </c>
      <c r="B50" s="197" t="s">
        <v>152</v>
      </c>
      <c r="C50" s="198" t="s">
        <v>153</v>
      </c>
      <c r="D50" s="199" t="s">
        <v>154</v>
      </c>
      <c r="E50" s="200">
        <v>7.4999999999999997E-2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1</v>
      </c>
      <c r="AC50" s="167">
        <v>1</v>
      </c>
      <c r="AZ50" s="167">
        <v>1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195">
        <v>1</v>
      </c>
      <c r="CB50" s="195">
        <v>1</v>
      </c>
      <c r="CZ50" s="167">
        <v>0</v>
      </c>
    </row>
    <row r="51" spans="1:104" x14ac:dyDescent="0.2">
      <c r="A51" s="202"/>
      <c r="B51" s="208"/>
      <c r="C51" s="209" t="s">
        <v>155</v>
      </c>
      <c r="D51" s="210"/>
      <c r="E51" s="211">
        <v>0.03</v>
      </c>
      <c r="F51" s="212"/>
      <c r="G51" s="213"/>
      <c r="M51" s="207" t="s">
        <v>155</v>
      </c>
      <c r="O51" s="195"/>
    </row>
    <row r="52" spans="1:104" x14ac:dyDescent="0.2">
      <c r="A52" s="202"/>
      <c r="B52" s="208"/>
      <c r="C52" s="209" t="s">
        <v>156</v>
      </c>
      <c r="D52" s="210"/>
      <c r="E52" s="211">
        <v>4.4999999999999998E-2</v>
      </c>
      <c r="F52" s="212"/>
      <c r="G52" s="213"/>
      <c r="M52" s="207" t="s">
        <v>156</v>
      </c>
      <c r="O52" s="195"/>
    </row>
    <row r="53" spans="1:104" x14ac:dyDescent="0.2">
      <c r="A53" s="196">
        <v>25</v>
      </c>
      <c r="B53" s="197" t="s">
        <v>157</v>
      </c>
      <c r="C53" s="198" t="s">
        <v>158</v>
      </c>
      <c r="D53" s="199" t="s">
        <v>114</v>
      </c>
      <c r="E53" s="200">
        <v>8.6549999999999994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1</v>
      </c>
      <c r="AC53" s="167">
        <v>1</v>
      </c>
      <c r="AZ53" s="167">
        <v>1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195">
        <v>1</v>
      </c>
      <c r="CB53" s="195">
        <v>1</v>
      </c>
      <c r="CZ53" s="167">
        <v>0</v>
      </c>
    </row>
    <row r="54" spans="1:104" x14ac:dyDescent="0.2">
      <c r="A54" s="202"/>
      <c r="B54" s="208"/>
      <c r="C54" s="209" t="s">
        <v>159</v>
      </c>
      <c r="D54" s="210"/>
      <c r="E54" s="211">
        <v>8.6549999999999994</v>
      </c>
      <c r="F54" s="212"/>
      <c r="G54" s="213"/>
      <c r="M54" s="207" t="s">
        <v>159</v>
      </c>
      <c r="O54" s="195"/>
    </row>
    <row r="55" spans="1:104" x14ac:dyDescent="0.2">
      <c r="A55" s="196">
        <v>26</v>
      </c>
      <c r="B55" s="197" t="s">
        <v>160</v>
      </c>
      <c r="C55" s="198" t="s">
        <v>161</v>
      </c>
      <c r="D55" s="199" t="s">
        <v>114</v>
      </c>
      <c r="E55" s="200">
        <v>8.6649999999999991</v>
      </c>
      <c r="F55" s="200">
        <v>0</v>
      </c>
      <c r="G55" s="201">
        <f>E55*F55</f>
        <v>0</v>
      </c>
      <c r="O55" s="195">
        <v>2</v>
      </c>
      <c r="AA55" s="167">
        <v>1</v>
      </c>
      <c r="AB55" s="167">
        <v>1</v>
      </c>
      <c r="AC55" s="167">
        <v>1</v>
      </c>
      <c r="AZ55" s="167">
        <v>1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195">
        <v>1</v>
      </c>
      <c r="CB55" s="195">
        <v>1</v>
      </c>
      <c r="CZ55" s="167">
        <v>0</v>
      </c>
    </row>
    <row r="56" spans="1:104" x14ac:dyDescent="0.2">
      <c r="A56" s="196">
        <v>27</v>
      </c>
      <c r="B56" s="197" t="s">
        <v>162</v>
      </c>
      <c r="C56" s="198" t="s">
        <v>163</v>
      </c>
      <c r="D56" s="199" t="s">
        <v>87</v>
      </c>
      <c r="E56" s="200">
        <v>722.92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1</v>
      </c>
      <c r="AC56" s="167">
        <v>1</v>
      </c>
      <c r="AZ56" s="167">
        <v>1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195">
        <v>1</v>
      </c>
      <c r="CB56" s="195">
        <v>1</v>
      </c>
      <c r="CZ56" s="167">
        <v>0</v>
      </c>
    </row>
    <row r="57" spans="1:104" x14ac:dyDescent="0.2">
      <c r="A57" s="202"/>
      <c r="B57" s="208"/>
      <c r="C57" s="209" t="s">
        <v>164</v>
      </c>
      <c r="D57" s="210"/>
      <c r="E57" s="211">
        <v>260</v>
      </c>
      <c r="F57" s="212"/>
      <c r="G57" s="213"/>
      <c r="M57" s="207" t="s">
        <v>164</v>
      </c>
      <c r="O57" s="195"/>
    </row>
    <row r="58" spans="1:104" x14ac:dyDescent="0.2">
      <c r="A58" s="202"/>
      <c r="B58" s="208"/>
      <c r="C58" s="209" t="s">
        <v>165</v>
      </c>
      <c r="D58" s="210"/>
      <c r="E58" s="211">
        <v>198.3</v>
      </c>
      <c r="F58" s="212"/>
      <c r="G58" s="213"/>
      <c r="M58" s="207" t="s">
        <v>165</v>
      </c>
      <c r="O58" s="195"/>
    </row>
    <row r="59" spans="1:104" x14ac:dyDescent="0.2">
      <c r="A59" s="202"/>
      <c r="B59" s="208"/>
      <c r="C59" s="209" t="s">
        <v>166</v>
      </c>
      <c r="D59" s="210"/>
      <c r="E59" s="211">
        <v>248.3</v>
      </c>
      <c r="F59" s="212"/>
      <c r="G59" s="213"/>
      <c r="M59" s="207" t="s">
        <v>166</v>
      </c>
      <c r="O59" s="195"/>
    </row>
    <row r="60" spans="1:104" x14ac:dyDescent="0.2">
      <c r="A60" s="202"/>
      <c r="B60" s="208"/>
      <c r="C60" s="209" t="s">
        <v>167</v>
      </c>
      <c r="D60" s="210"/>
      <c r="E60" s="211">
        <v>16.32</v>
      </c>
      <c r="F60" s="212"/>
      <c r="G60" s="213"/>
      <c r="M60" s="207" t="s">
        <v>167</v>
      </c>
      <c r="O60" s="195"/>
    </row>
    <row r="61" spans="1:104" x14ac:dyDescent="0.2">
      <c r="A61" s="196">
        <v>28</v>
      </c>
      <c r="B61" s="197" t="s">
        <v>168</v>
      </c>
      <c r="C61" s="198" t="s">
        <v>169</v>
      </c>
      <c r="D61" s="199" t="s">
        <v>87</v>
      </c>
      <c r="E61" s="200">
        <v>12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0</v>
      </c>
      <c r="AC61" s="167">
        <v>0</v>
      </c>
      <c r="AZ61" s="167">
        <v>1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195">
        <v>1</v>
      </c>
      <c r="CB61" s="195">
        <v>0</v>
      </c>
      <c r="CZ61" s="167">
        <v>9.4000000000000004E-3</v>
      </c>
    </row>
    <row r="62" spans="1:104" x14ac:dyDescent="0.2">
      <c r="A62" s="202"/>
      <c r="B62" s="208"/>
      <c r="C62" s="209" t="s">
        <v>170</v>
      </c>
      <c r="D62" s="210"/>
      <c r="E62" s="211">
        <v>12</v>
      </c>
      <c r="F62" s="212"/>
      <c r="G62" s="213"/>
      <c r="M62" s="207" t="s">
        <v>170</v>
      </c>
      <c r="O62" s="195"/>
    </row>
    <row r="63" spans="1:104" x14ac:dyDescent="0.2">
      <c r="A63" s="196">
        <v>29</v>
      </c>
      <c r="B63" s="197" t="s">
        <v>171</v>
      </c>
      <c r="C63" s="198" t="s">
        <v>172</v>
      </c>
      <c r="D63" s="199" t="s">
        <v>87</v>
      </c>
      <c r="E63" s="200">
        <v>12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1</v>
      </c>
      <c r="AC63" s="167">
        <v>1</v>
      </c>
      <c r="AZ63" s="167">
        <v>1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195">
        <v>1</v>
      </c>
      <c r="CB63" s="195">
        <v>1</v>
      </c>
      <c r="CZ63" s="167">
        <v>0</v>
      </c>
    </row>
    <row r="64" spans="1:104" x14ac:dyDescent="0.2">
      <c r="A64" s="196">
        <v>30</v>
      </c>
      <c r="B64" s="197" t="s">
        <v>173</v>
      </c>
      <c r="C64" s="198" t="s">
        <v>174</v>
      </c>
      <c r="D64" s="199" t="s">
        <v>114</v>
      </c>
      <c r="E64" s="200">
        <v>129.12110000000001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1</v>
      </c>
      <c r="AC64" s="167">
        <v>1</v>
      </c>
      <c r="AZ64" s="167">
        <v>1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195">
        <v>1</v>
      </c>
      <c r="CB64" s="195">
        <v>1</v>
      </c>
      <c r="CZ64" s="167">
        <v>0</v>
      </c>
    </row>
    <row r="65" spans="1:104" x14ac:dyDescent="0.2">
      <c r="A65" s="196">
        <v>31</v>
      </c>
      <c r="B65" s="197" t="s">
        <v>175</v>
      </c>
      <c r="C65" s="198" t="s">
        <v>176</v>
      </c>
      <c r="D65" s="199" t="s">
        <v>154</v>
      </c>
      <c r="E65" s="200">
        <v>12.238200000000001</v>
      </c>
      <c r="F65" s="200">
        <v>0</v>
      </c>
      <c r="G65" s="201">
        <f>E65*F65</f>
        <v>0</v>
      </c>
      <c r="O65" s="195">
        <v>2</v>
      </c>
      <c r="AA65" s="167">
        <v>3</v>
      </c>
      <c r="AB65" s="167">
        <v>1</v>
      </c>
      <c r="AC65" s="167">
        <v>583418004</v>
      </c>
      <c r="AZ65" s="167">
        <v>1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195">
        <v>3</v>
      </c>
      <c r="CB65" s="195">
        <v>1</v>
      </c>
      <c r="CZ65" s="167">
        <v>1</v>
      </c>
    </row>
    <row r="66" spans="1:104" x14ac:dyDescent="0.2">
      <c r="A66" s="202"/>
      <c r="B66" s="208"/>
      <c r="C66" s="209" t="s">
        <v>177</v>
      </c>
      <c r="D66" s="210"/>
      <c r="E66" s="211">
        <v>12.238200000000001</v>
      </c>
      <c r="F66" s="212"/>
      <c r="G66" s="213"/>
      <c r="M66" s="207" t="s">
        <v>177</v>
      </c>
      <c r="O66" s="195"/>
    </row>
    <row r="67" spans="1:104" x14ac:dyDescent="0.2">
      <c r="A67" s="214"/>
      <c r="B67" s="215" t="s">
        <v>76</v>
      </c>
      <c r="C67" s="216" t="str">
        <f>CONCATENATE(B7," ",C7)</f>
        <v>1 Zemní práce</v>
      </c>
      <c r="D67" s="217"/>
      <c r="E67" s="218"/>
      <c r="F67" s="219"/>
      <c r="G67" s="220">
        <f>SUM(G7:G66)</f>
        <v>0</v>
      </c>
      <c r="O67" s="195">
        <v>4</v>
      </c>
      <c r="BA67" s="221">
        <f>SUM(BA7:BA66)</f>
        <v>0</v>
      </c>
      <c r="BB67" s="221">
        <f>SUM(BB7:BB66)</f>
        <v>0</v>
      </c>
      <c r="BC67" s="221">
        <f>SUM(BC7:BC66)</f>
        <v>0</v>
      </c>
      <c r="BD67" s="221">
        <f>SUM(BD7:BD66)</f>
        <v>0</v>
      </c>
      <c r="BE67" s="221">
        <f>SUM(BE7:BE66)</f>
        <v>0</v>
      </c>
    </row>
    <row r="68" spans="1:104" x14ac:dyDescent="0.2">
      <c r="A68" s="188" t="s">
        <v>72</v>
      </c>
      <c r="B68" s="189" t="s">
        <v>178</v>
      </c>
      <c r="C68" s="190" t="s">
        <v>179</v>
      </c>
      <c r="D68" s="191"/>
      <c r="E68" s="192"/>
      <c r="F68" s="192"/>
      <c r="G68" s="193"/>
      <c r="H68" s="194"/>
      <c r="I68" s="194"/>
      <c r="O68" s="195">
        <v>1</v>
      </c>
    </row>
    <row r="69" spans="1:104" x14ac:dyDescent="0.2">
      <c r="A69" s="196">
        <v>32</v>
      </c>
      <c r="B69" s="197" t="s">
        <v>180</v>
      </c>
      <c r="C69" s="198" t="s">
        <v>181</v>
      </c>
      <c r="D69" s="199" t="s">
        <v>87</v>
      </c>
      <c r="E69" s="200">
        <v>64.358500000000006</v>
      </c>
      <c r="F69" s="200">
        <v>0</v>
      </c>
      <c r="G69" s="201">
        <f>E69*F69</f>
        <v>0</v>
      </c>
      <c r="O69" s="195">
        <v>2</v>
      </c>
      <c r="AA69" s="167">
        <v>1</v>
      </c>
      <c r="AB69" s="167">
        <v>0</v>
      </c>
      <c r="AC69" s="167">
        <v>0</v>
      </c>
      <c r="AZ69" s="167">
        <v>1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195">
        <v>1</v>
      </c>
      <c r="CB69" s="195">
        <v>0</v>
      </c>
      <c r="CZ69" s="167">
        <v>1.8000000000000001E-4</v>
      </c>
    </row>
    <row r="70" spans="1:104" x14ac:dyDescent="0.2">
      <c r="A70" s="202"/>
      <c r="B70" s="208"/>
      <c r="C70" s="209" t="s">
        <v>182</v>
      </c>
      <c r="D70" s="210"/>
      <c r="E70" s="211">
        <v>63.758499999999998</v>
      </c>
      <c r="F70" s="212"/>
      <c r="G70" s="213"/>
      <c r="M70" s="207" t="s">
        <v>182</v>
      </c>
      <c r="O70" s="195"/>
    </row>
    <row r="71" spans="1:104" x14ac:dyDescent="0.2">
      <c r="A71" s="202"/>
      <c r="B71" s="208"/>
      <c r="C71" s="209" t="s">
        <v>183</v>
      </c>
      <c r="D71" s="210"/>
      <c r="E71" s="211">
        <v>0.6</v>
      </c>
      <c r="F71" s="212"/>
      <c r="G71" s="213"/>
      <c r="M71" s="207" t="s">
        <v>183</v>
      </c>
      <c r="O71" s="195"/>
    </row>
    <row r="72" spans="1:104" x14ac:dyDescent="0.2">
      <c r="A72" s="196">
        <v>33</v>
      </c>
      <c r="B72" s="197" t="s">
        <v>184</v>
      </c>
      <c r="C72" s="198" t="s">
        <v>185</v>
      </c>
      <c r="D72" s="199" t="s">
        <v>114</v>
      </c>
      <c r="E72" s="200">
        <v>3.8706</v>
      </c>
      <c r="F72" s="200">
        <v>0</v>
      </c>
      <c r="G72" s="201">
        <f>E72*F72</f>
        <v>0</v>
      </c>
      <c r="O72" s="195">
        <v>2</v>
      </c>
      <c r="AA72" s="167">
        <v>1</v>
      </c>
      <c r="AB72" s="167">
        <v>1</v>
      </c>
      <c r="AC72" s="167">
        <v>1</v>
      </c>
      <c r="AZ72" s="167">
        <v>1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195">
        <v>1</v>
      </c>
      <c r="CB72" s="195">
        <v>1</v>
      </c>
      <c r="CZ72" s="167">
        <v>2.5249999999999999</v>
      </c>
    </row>
    <row r="73" spans="1:104" x14ac:dyDescent="0.2">
      <c r="A73" s="202"/>
      <c r="B73" s="208"/>
      <c r="C73" s="209" t="s">
        <v>135</v>
      </c>
      <c r="D73" s="210"/>
      <c r="E73" s="211">
        <v>3.8706</v>
      </c>
      <c r="F73" s="212"/>
      <c r="G73" s="213"/>
      <c r="M73" s="207" t="s">
        <v>135</v>
      </c>
      <c r="O73" s="195"/>
    </row>
    <row r="74" spans="1:104" x14ac:dyDescent="0.2">
      <c r="A74" s="196">
        <v>34</v>
      </c>
      <c r="B74" s="197" t="s">
        <v>186</v>
      </c>
      <c r="C74" s="198" t="s">
        <v>187</v>
      </c>
      <c r="D74" s="199" t="s">
        <v>87</v>
      </c>
      <c r="E74" s="200">
        <v>38.706000000000003</v>
      </c>
      <c r="F74" s="200">
        <v>0</v>
      </c>
      <c r="G74" s="201">
        <f>E74*F74</f>
        <v>0</v>
      </c>
      <c r="O74" s="195">
        <v>2</v>
      </c>
      <c r="AA74" s="167">
        <v>1</v>
      </c>
      <c r="AB74" s="167">
        <v>1</v>
      </c>
      <c r="AC74" s="167">
        <v>1</v>
      </c>
      <c r="AZ74" s="167">
        <v>1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195">
        <v>1</v>
      </c>
      <c r="CB74" s="195">
        <v>1</v>
      </c>
      <c r="CZ74" s="167">
        <v>3.916E-2</v>
      </c>
    </row>
    <row r="75" spans="1:104" x14ac:dyDescent="0.2">
      <c r="A75" s="202"/>
      <c r="B75" s="208"/>
      <c r="C75" s="209" t="s">
        <v>188</v>
      </c>
      <c r="D75" s="210"/>
      <c r="E75" s="211">
        <v>38.706000000000003</v>
      </c>
      <c r="F75" s="212"/>
      <c r="G75" s="213"/>
      <c r="M75" s="207" t="s">
        <v>188</v>
      </c>
      <c r="O75" s="195"/>
    </row>
    <row r="76" spans="1:104" x14ac:dyDescent="0.2">
      <c r="A76" s="196">
        <v>35</v>
      </c>
      <c r="B76" s="197" t="s">
        <v>189</v>
      </c>
      <c r="C76" s="198" t="s">
        <v>190</v>
      </c>
      <c r="D76" s="199" t="s">
        <v>87</v>
      </c>
      <c r="E76" s="200">
        <v>38.706000000000003</v>
      </c>
      <c r="F76" s="200">
        <v>0</v>
      </c>
      <c r="G76" s="201">
        <f>E76*F76</f>
        <v>0</v>
      </c>
      <c r="O76" s="195">
        <v>2</v>
      </c>
      <c r="AA76" s="167">
        <v>1</v>
      </c>
      <c r="AB76" s="167">
        <v>1</v>
      </c>
      <c r="AC76" s="167">
        <v>1</v>
      </c>
      <c r="AZ76" s="167">
        <v>1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195">
        <v>1</v>
      </c>
      <c r="CB76" s="195">
        <v>1</v>
      </c>
      <c r="CZ76" s="167">
        <v>0</v>
      </c>
    </row>
    <row r="77" spans="1:104" x14ac:dyDescent="0.2">
      <c r="A77" s="196">
        <v>36</v>
      </c>
      <c r="B77" s="197" t="s">
        <v>191</v>
      </c>
      <c r="C77" s="198" t="s">
        <v>192</v>
      </c>
      <c r="D77" s="199" t="s">
        <v>114</v>
      </c>
      <c r="E77" s="200">
        <v>5.8520000000000003</v>
      </c>
      <c r="F77" s="200">
        <v>0</v>
      </c>
      <c r="G77" s="201">
        <f>E77*F77</f>
        <v>0</v>
      </c>
      <c r="O77" s="195">
        <v>2</v>
      </c>
      <c r="AA77" s="167">
        <v>1</v>
      </c>
      <c r="AB77" s="167">
        <v>1</v>
      </c>
      <c r="AC77" s="167">
        <v>1</v>
      </c>
      <c r="AZ77" s="167">
        <v>1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195">
        <v>1</v>
      </c>
      <c r="CB77" s="195">
        <v>1</v>
      </c>
      <c r="CZ77" s="167">
        <v>2.5249999999999999</v>
      </c>
    </row>
    <row r="78" spans="1:104" x14ac:dyDescent="0.2">
      <c r="A78" s="202"/>
      <c r="B78" s="208"/>
      <c r="C78" s="209" t="s">
        <v>123</v>
      </c>
      <c r="D78" s="210"/>
      <c r="E78" s="211">
        <v>1.1519999999999999</v>
      </c>
      <c r="F78" s="212"/>
      <c r="G78" s="213"/>
      <c r="M78" s="207" t="s">
        <v>123</v>
      </c>
      <c r="O78" s="195"/>
    </row>
    <row r="79" spans="1:104" x14ac:dyDescent="0.2">
      <c r="A79" s="202"/>
      <c r="B79" s="208"/>
      <c r="C79" s="209" t="s">
        <v>124</v>
      </c>
      <c r="D79" s="210"/>
      <c r="E79" s="211">
        <v>0.25600000000000001</v>
      </c>
      <c r="F79" s="212"/>
      <c r="G79" s="213"/>
      <c r="M79" s="207" t="s">
        <v>124</v>
      </c>
      <c r="O79" s="195"/>
    </row>
    <row r="80" spans="1:104" x14ac:dyDescent="0.2">
      <c r="A80" s="202"/>
      <c r="B80" s="208"/>
      <c r="C80" s="209" t="s">
        <v>125</v>
      </c>
      <c r="D80" s="210"/>
      <c r="E80" s="211">
        <v>1.96</v>
      </c>
      <c r="F80" s="212"/>
      <c r="G80" s="213"/>
      <c r="M80" s="207" t="s">
        <v>125</v>
      </c>
      <c r="O80" s="195"/>
    </row>
    <row r="81" spans="1:104" x14ac:dyDescent="0.2">
      <c r="A81" s="202"/>
      <c r="B81" s="208"/>
      <c r="C81" s="209" t="s">
        <v>126</v>
      </c>
      <c r="D81" s="210"/>
      <c r="E81" s="211">
        <v>0.89600000000000002</v>
      </c>
      <c r="F81" s="212"/>
      <c r="G81" s="213"/>
      <c r="M81" s="207" t="s">
        <v>126</v>
      </c>
      <c r="O81" s="195"/>
    </row>
    <row r="82" spans="1:104" x14ac:dyDescent="0.2">
      <c r="A82" s="202"/>
      <c r="B82" s="208"/>
      <c r="C82" s="209" t="s">
        <v>127</v>
      </c>
      <c r="D82" s="210"/>
      <c r="E82" s="211">
        <v>0.18</v>
      </c>
      <c r="F82" s="212"/>
      <c r="G82" s="213"/>
      <c r="M82" s="207" t="s">
        <v>127</v>
      </c>
      <c r="O82" s="195"/>
    </row>
    <row r="83" spans="1:104" x14ac:dyDescent="0.2">
      <c r="A83" s="202"/>
      <c r="B83" s="208"/>
      <c r="C83" s="209" t="s">
        <v>128</v>
      </c>
      <c r="D83" s="210"/>
      <c r="E83" s="211">
        <v>0.64</v>
      </c>
      <c r="F83" s="212"/>
      <c r="G83" s="213"/>
      <c r="M83" s="207" t="s">
        <v>128</v>
      </c>
      <c r="O83" s="195"/>
    </row>
    <row r="84" spans="1:104" x14ac:dyDescent="0.2">
      <c r="A84" s="202"/>
      <c r="B84" s="208"/>
      <c r="C84" s="209" t="s">
        <v>129</v>
      </c>
      <c r="D84" s="210"/>
      <c r="E84" s="211">
        <v>0.57599999999999996</v>
      </c>
      <c r="F84" s="212"/>
      <c r="G84" s="213"/>
      <c r="M84" s="207" t="s">
        <v>129</v>
      </c>
      <c r="O84" s="195"/>
    </row>
    <row r="85" spans="1:104" x14ac:dyDescent="0.2">
      <c r="A85" s="202"/>
      <c r="B85" s="208"/>
      <c r="C85" s="209" t="s">
        <v>130</v>
      </c>
      <c r="D85" s="210"/>
      <c r="E85" s="211">
        <v>0.192</v>
      </c>
      <c r="F85" s="212"/>
      <c r="G85" s="213"/>
      <c r="M85" s="207" t="s">
        <v>130</v>
      </c>
      <c r="O85" s="195"/>
    </row>
    <row r="86" spans="1:104" x14ac:dyDescent="0.2">
      <c r="A86" s="196">
        <v>37</v>
      </c>
      <c r="B86" s="197" t="s">
        <v>193</v>
      </c>
      <c r="C86" s="198" t="s">
        <v>194</v>
      </c>
      <c r="D86" s="199" t="s">
        <v>87</v>
      </c>
      <c r="E86" s="200">
        <v>10.64</v>
      </c>
      <c r="F86" s="200">
        <v>0</v>
      </c>
      <c r="G86" s="201">
        <f>E86*F86</f>
        <v>0</v>
      </c>
      <c r="O86" s="195">
        <v>2</v>
      </c>
      <c r="AA86" s="167">
        <v>1</v>
      </c>
      <c r="AB86" s="167">
        <v>1</v>
      </c>
      <c r="AC86" s="167">
        <v>1</v>
      </c>
      <c r="AZ86" s="167">
        <v>1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195">
        <v>1</v>
      </c>
      <c r="CB86" s="195">
        <v>1</v>
      </c>
      <c r="CZ86" s="167">
        <v>3.9199999999999999E-2</v>
      </c>
    </row>
    <row r="87" spans="1:104" x14ac:dyDescent="0.2">
      <c r="A87" s="202"/>
      <c r="B87" s="208"/>
      <c r="C87" s="209" t="s">
        <v>195</v>
      </c>
      <c r="D87" s="210"/>
      <c r="E87" s="211">
        <v>2.88</v>
      </c>
      <c r="F87" s="212"/>
      <c r="G87" s="213"/>
      <c r="M87" s="207" t="s">
        <v>195</v>
      </c>
      <c r="O87" s="195"/>
    </row>
    <row r="88" spans="1:104" x14ac:dyDescent="0.2">
      <c r="A88" s="202"/>
      <c r="B88" s="208"/>
      <c r="C88" s="209" t="s">
        <v>196</v>
      </c>
      <c r="D88" s="210"/>
      <c r="E88" s="211">
        <v>0.48</v>
      </c>
      <c r="F88" s="212"/>
      <c r="G88" s="213"/>
      <c r="M88" s="207" t="s">
        <v>196</v>
      </c>
      <c r="O88" s="195"/>
    </row>
    <row r="89" spans="1:104" x14ac:dyDescent="0.2">
      <c r="A89" s="202"/>
      <c r="B89" s="208"/>
      <c r="C89" s="209" t="s">
        <v>197</v>
      </c>
      <c r="D89" s="210"/>
      <c r="E89" s="211">
        <v>1.68</v>
      </c>
      <c r="F89" s="212"/>
      <c r="G89" s="213"/>
      <c r="M89" s="207" t="s">
        <v>197</v>
      </c>
      <c r="O89" s="195"/>
    </row>
    <row r="90" spans="1:104" x14ac:dyDescent="0.2">
      <c r="A90" s="202"/>
      <c r="B90" s="208"/>
      <c r="C90" s="209" t="s">
        <v>198</v>
      </c>
      <c r="D90" s="210"/>
      <c r="E90" s="211">
        <v>1.44</v>
      </c>
      <c r="F90" s="212"/>
      <c r="G90" s="213"/>
      <c r="M90" s="207" t="s">
        <v>198</v>
      </c>
      <c r="O90" s="195"/>
    </row>
    <row r="91" spans="1:104" x14ac:dyDescent="0.2">
      <c r="A91" s="202"/>
      <c r="B91" s="208"/>
      <c r="C91" s="209" t="s">
        <v>199</v>
      </c>
      <c r="D91" s="210"/>
      <c r="E91" s="211">
        <v>0.96</v>
      </c>
      <c r="F91" s="212"/>
      <c r="G91" s="213"/>
      <c r="M91" s="207" t="s">
        <v>199</v>
      </c>
      <c r="O91" s="195"/>
    </row>
    <row r="92" spans="1:104" x14ac:dyDescent="0.2">
      <c r="A92" s="202"/>
      <c r="B92" s="208"/>
      <c r="C92" s="209" t="s">
        <v>200</v>
      </c>
      <c r="D92" s="210"/>
      <c r="E92" s="211">
        <v>0.64</v>
      </c>
      <c r="F92" s="212"/>
      <c r="G92" s="213"/>
      <c r="M92" s="207" t="s">
        <v>200</v>
      </c>
      <c r="O92" s="195"/>
    </row>
    <row r="93" spans="1:104" x14ac:dyDescent="0.2">
      <c r="A93" s="202"/>
      <c r="B93" s="208"/>
      <c r="C93" s="209" t="s">
        <v>201</v>
      </c>
      <c r="D93" s="210"/>
      <c r="E93" s="211">
        <v>1.6</v>
      </c>
      <c r="F93" s="212"/>
      <c r="G93" s="213"/>
      <c r="M93" s="207" t="s">
        <v>201</v>
      </c>
      <c r="O93" s="195"/>
    </row>
    <row r="94" spans="1:104" x14ac:dyDescent="0.2">
      <c r="A94" s="202"/>
      <c r="B94" s="208"/>
      <c r="C94" s="209" t="s">
        <v>202</v>
      </c>
      <c r="D94" s="210"/>
      <c r="E94" s="211">
        <v>0.96</v>
      </c>
      <c r="F94" s="212"/>
      <c r="G94" s="213"/>
      <c r="M94" s="207" t="s">
        <v>202</v>
      </c>
      <c r="O94" s="195"/>
    </row>
    <row r="95" spans="1:104" x14ac:dyDescent="0.2">
      <c r="A95" s="196">
        <v>38</v>
      </c>
      <c r="B95" s="197" t="s">
        <v>203</v>
      </c>
      <c r="C95" s="198" t="s">
        <v>204</v>
      </c>
      <c r="D95" s="199" t="s">
        <v>87</v>
      </c>
      <c r="E95" s="200">
        <v>10.64</v>
      </c>
      <c r="F95" s="200">
        <v>0</v>
      </c>
      <c r="G95" s="201">
        <f>E95*F95</f>
        <v>0</v>
      </c>
      <c r="O95" s="195">
        <v>2</v>
      </c>
      <c r="AA95" s="167">
        <v>1</v>
      </c>
      <c r="AB95" s="167">
        <v>1</v>
      </c>
      <c r="AC95" s="167">
        <v>1</v>
      </c>
      <c r="AZ95" s="167">
        <v>1</v>
      </c>
      <c r="BA95" s="167">
        <f>IF(AZ95=1,G95,0)</f>
        <v>0</v>
      </c>
      <c r="BB95" s="167">
        <f>IF(AZ95=2,G95,0)</f>
        <v>0</v>
      </c>
      <c r="BC95" s="167">
        <f>IF(AZ95=3,G95,0)</f>
        <v>0</v>
      </c>
      <c r="BD95" s="167">
        <f>IF(AZ95=4,G95,0)</f>
        <v>0</v>
      </c>
      <c r="BE95" s="167">
        <f>IF(AZ95=5,G95,0)</f>
        <v>0</v>
      </c>
      <c r="CA95" s="195">
        <v>1</v>
      </c>
      <c r="CB95" s="195">
        <v>1</v>
      </c>
      <c r="CZ95" s="167">
        <v>0</v>
      </c>
    </row>
    <row r="96" spans="1:104" x14ac:dyDescent="0.2">
      <c r="A96" s="196">
        <v>39</v>
      </c>
      <c r="B96" s="197" t="s">
        <v>205</v>
      </c>
      <c r="C96" s="198" t="s">
        <v>206</v>
      </c>
      <c r="D96" s="199" t="s">
        <v>87</v>
      </c>
      <c r="E96" s="200">
        <v>70.794399999999996</v>
      </c>
      <c r="F96" s="200">
        <v>0</v>
      </c>
      <c r="G96" s="201">
        <f>E96*F96</f>
        <v>0</v>
      </c>
      <c r="O96" s="195">
        <v>2</v>
      </c>
      <c r="AA96" s="167">
        <v>3</v>
      </c>
      <c r="AB96" s="167">
        <v>1</v>
      </c>
      <c r="AC96" s="167">
        <v>69370505</v>
      </c>
      <c r="AZ96" s="167">
        <v>1</v>
      </c>
      <c r="BA96" s="167">
        <f>IF(AZ96=1,G96,0)</f>
        <v>0</v>
      </c>
      <c r="BB96" s="167">
        <f>IF(AZ96=2,G96,0)</f>
        <v>0</v>
      </c>
      <c r="BC96" s="167">
        <f>IF(AZ96=3,G96,0)</f>
        <v>0</v>
      </c>
      <c r="BD96" s="167">
        <f>IF(AZ96=4,G96,0)</f>
        <v>0</v>
      </c>
      <c r="BE96" s="167">
        <f>IF(AZ96=5,G96,0)</f>
        <v>0</v>
      </c>
      <c r="CA96" s="195">
        <v>3</v>
      </c>
      <c r="CB96" s="195">
        <v>1</v>
      </c>
      <c r="CZ96" s="167">
        <v>2.9999999999999997E-4</v>
      </c>
    </row>
    <row r="97" spans="1:104" x14ac:dyDescent="0.2">
      <c r="A97" s="202"/>
      <c r="B97" s="208"/>
      <c r="C97" s="209" t="s">
        <v>207</v>
      </c>
      <c r="D97" s="210"/>
      <c r="E97" s="211">
        <v>70.134399999999999</v>
      </c>
      <c r="F97" s="212"/>
      <c r="G97" s="213"/>
      <c r="M97" s="207" t="s">
        <v>207</v>
      </c>
      <c r="O97" s="195"/>
    </row>
    <row r="98" spans="1:104" x14ac:dyDescent="0.2">
      <c r="A98" s="202"/>
      <c r="B98" s="208"/>
      <c r="C98" s="209" t="s">
        <v>208</v>
      </c>
      <c r="D98" s="210"/>
      <c r="E98" s="211">
        <v>0.66</v>
      </c>
      <c r="F98" s="212"/>
      <c r="G98" s="213"/>
      <c r="M98" s="207" t="s">
        <v>208</v>
      </c>
      <c r="O98" s="195"/>
    </row>
    <row r="99" spans="1:104" x14ac:dyDescent="0.2">
      <c r="A99" s="214"/>
      <c r="B99" s="215" t="s">
        <v>76</v>
      </c>
      <c r="C99" s="216" t="str">
        <f>CONCATENATE(B68," ",C68)</f>
        <v>2 Základy a zvláštní zakládání</v>
      </c>
      <c r="D99" s="217"/>
      <c r="E99" s="218"/>
      <c r="F99" s="219"/>
      <c r="G99" s="220">
        <f>SUM(G68:G98)</f>
        <v>0</v>
      </c>
      <c r="O99" s="195">
        <v>4</v>
      </c>
      <c r="BA99" s="221">
        <f>SUM(BA68:BA98)</f>
        <v>0</v>
      </c>
      <c r="BB99" s="221">
        <f>SUM(BB68:BB98)</f>
        <v>0</v>
      </c>
      <c r="BC99" s="221">
        <f>SUM(BC68:BC98)</f>
        <v>0</v>
      </c>
      <c r="BD99" s="221">
        <f>SUM(BD68:BD98)</f>
        <v>0</v>
      </c>
      <c r="BE99" s="221">
        <f>SUM(BE68:BE98)</f>
        <v>0</v>
      </c>
    </row>
    <row r="100" spans="1:104" x14ac:dyDescent="0.2">
      <c r="A100" s="188" t="s">
        <v>72</v>
      </c>
      <c r="B100" s="189" t="s">
        <v>209</v>
      </c>
      <c r="C100" s="190" t="s">
        <v>210</v>
      </c>
      <c r="D100" s="191"/>
      <c r="E100" s="192"/>
      <c r="F100" s="192"/>
      <c r="G100" s="193"/>
      <c r="H100" s="194"/>
      <c r="I100" s="194"/>
      <c r="O100" s="195">
        <v>1</v>
      </c>
    </row>
    <row r="101" spans="1:104" x14ac:dyDescent="0.2">
      <c r="A101" s="196">
        <v>40</v>
      </c>
      <c r="B101" s="197" t="s">
        <v>211</v>
      </c>
      <c r="C101" s="198" t="s">
        <v>212</v>
      </c>
      <c r="D101" s="199" t="s">
        <v>87</v>
      </c>
      <c r="E101" s="200">
        <v>17</v>
      </c>
      <c r="F101" s="200">
        <v>0</v>
      </c>
      <c r="G101" s="201">
        <f>E101*F101</f>
        <v>0</v>
      </c>
      <c r="O101" s="195">
        <v>2</v>
      </c>
      <c r="AA101" s="167">
        <v>1</v>
      </c>
      <c r="AB101" s="167">
        <v>0</v>
      </c>
      <c r="AC101" s="167">
        <v>0</v>
      </c>
      <c r="AZ101" s="167">
        <v>1</v>
      </c>
      <c r="BA101" s="167">
        <f>IF(AZ101=1,G101,0)</f>
        <v>0</v>
      </c>
      <c r="BB101" s="167">
        <f>IF(AZ101=2,G101,0)</f>
        <v>0</v>
      </c>
      <c r="BC101" s="167">
        <f>IF(AZ101=3,G101,0)</f>
        <v>0</v>
      </c>
      <c r="BD101" s="167">
        <f>IF(AZ101=4,G101,0)</f>
        <v>0</v>
      </c>
      <c r="BE101" s="167">
        <f>IF(AZ101=5,G101,0)</f>
        <v>0</v>
      </c>
      <c r="CA101" s="195">
        <v>1</v>
      </c>
      <c r="CB101" s="195">
        <v>0</v>
      </c>
      <c r="CZ101" s="167">
        <v>0.16192000000000001</v>
      </c>
    </row>
    <row r="102" spans="1:104" x14ac:dyDescent="0.2">
      <c r="A102" s="202"/>
      <c r="B102" s="208"/>
      <c r="C102" s="209" t="s">
        <v>213</v>
      </c>
      <c r="D102" s="210"/>
      <c r="E102" s="211">
        <v>17</v>
      </c>
      <c r="F102" s="212"/>
      <c r="G102" s="213"/>
      <c r="M102" s="207" t="s">
        <v>213</v>
      </c>
      <c r="O102" s="195"/>
    </row>
    <row r="103" spans="1:104" x14ac:dyDescent="0.2">
      <c r="A103" s="214"/>
      <c r="B103" s="215" t="s">
        <v>76</v>
      </c>
      <c r="C103" s="216" t="str">
        <f>CONCATENATE(B100," ",C100)</f>
        <v>4 Vodorovné konstrukce</v>
      </c>
      <c r="D103" s="217"/>
      <c r="E103" s="218"/>
      <c r="F103" s="219"/>
      <c r="G103" s="220">
        <f>SUM(G100:G102)</f>
        <v>0</v>
      </c>
      <c r="O103" s="195">
        <v>4</v>
      </c>
      <c r="BA103" s="221">
        <f>SUM(BA100:BA102)</f>
        <v>0</v>
      </c>
      <c r="BB103" s="221">
        <f>SUM(BB100:BB102)</f>
        <v>0</v>
      </c>
      <c r="BC103" s="221">
        <f>SUM(BC100:BC102)</f>
        <v>0</v>
      </c>
      <c r="BD103" s="221">
        <f>SUM(BD100:BD102)</f>
        <v>0</v>
      </c>
      <c r="BE103" s="221">
        <f>SUM(BE100:BE102)</f>
        <v>0</v>
      </c>
    </row>
    <row r="104" spans="1:104" x14ac:dyDescent="0.2">
      <c r="A104" s="188" t="s">
        <v>72</v>
      </c>
      <c r="B104" s="189" t="s">
        <v>214</v>
      </c>
      <c r="C104" s="190" t="s">
        <v>215</v>
      </c>
      <c r="D104" s="191"/>
      <c r="E104" s="192"/>
      <c r="F104" s="192"/>
      <c r="G104" s="193"/>
      <c r="H104" s="194"/>
      <c r="I104" s="194"/>
      <c r="O104" s="195">
        <v>1</v>
      </c>
    </row>
    <row r="105" spans="1:104" ht="22.5" x14ac:dyDescent="0.2">
      <c r="A105" s="196">
        <v>41</v>
      </c>
      <c r="B105" s="197" t="s">
        <v>216</v>
      </c>
      <c r="C105" s="198" t="s">
        <v>217</v>
      </c>
      <c r="D105" s="199" t="s">
        <v>87</v>
      </c>
      <c r="E105" s="200">
        <v>16.32</v>
      </c>
      <c r="F105" s="200">
        <v>0</v>
      </c>
      <c r="G105" s="201">
        <f>E105*F105</f>
        <v>0</v>
      </c>
      <c r="O105" s="195">
        <v>2</v>
      </c>
      <c r="AA105" s="167">
        <v>1</v>
      </c>
      <c r="AB105" s="167">
        <v>1</v>
      </c>
      <c r="AC105" s="167">
        <v>1</v>
      </c>
      <c r="AZ105" s="167">
        <v>1</v>
      </c>
      <c r="BA105" s="167">
        <f>IF(AZ105=1,G105,0)</f>
        <v>0</v>
      </c>
      <c r="BB105" s="167">
        <f>IF(AZ105=2,G105,0)</f>
        <v>0</v>
      </c>
      <c r="BC105" s="167">
        <f>IF(AZ105=3,G105,0)</f>
        <v>0</v>
      </c>
      <c r="BD105" s="167">
        <f>IF(AZ105=4,G105,0)</f>
        <v>0</v>
      </c>
      <c r="BE105" s="167">
        <f>IF(AZ105=5,G105,0)</f>
        <v>0</v>
      </c>
      <c r="CA105" s="195">
        <v>1</v>
      </c>
      <c r="CB105" s="195">
        <v>1</v>
      </c>
      <c r="CZ105" s="167">
        <v>0.2016</v>
      </c>
    </row>
    <row r="106" spans="1:104" x14ac:dyDescent="0.2">
      <c r="A106" s="202"/>
      <c r="B106" s="208"/>
      <c r="C106" s="209" t="s">
        <v>218</v>
      </c>
      <c r="D106" s="210"/>
      <c r="E106" s="211">
        <v>16.32</v>
      </c>
      <c r="F106" s="212"/>
      <c r="G106" s="213"/>
      <c r="M106" s="207" t="s">
        <v>218</v>
      </c>
      <c r="O106" s="195"/>
    </row>
    <row r="107" spans="1:104" ht="22.5" x14ac:dyDescent="0.2">
      <c r="A107" s="196">
        <v>42</v>
      </c>
      <c r="B107" s="197" t="s">
        <v>219</v>
      </c>
      <c r="C107" s="198" t="s">
        <v>220</v>
      </c>
      <c r="D107" s="199" t="s">
        <v>87</v>
      </c>
      <c r="E107" s="200">
        <v>44</v>
      </c>
      <c r="F107" s="200">
        <v>0</v>
      </c>
      <c r="G107" s="201">
        <f>E107*F107</f>
        <v>0</v>
      </c>
      <c r="O107" s="195">
        <v>2</v>
      </c>
      <c r="AA107" s="167">
        <v>1</v>
      </c>
      <c r="AB107" s="167">
        <v>1</v>
      </c>
      <c r="AC107" s="167">
        <v>1</v>
      </c>
      <c r="AZ107" s="167">
        <v>1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195">
        <v>1</v>
      </c>
      <c r="CB107" s="195">
        <v>1</v>
      </c>
      <c r="CZ107" s="167">
        <v>0.28799999999999998</v>
      </c>
    </row>
    <row r="108" spans="1:104" x14ac:dyDescent="0.2">
      <c r="A108" s="202"/>
      <c r="B108" s="208"/>
      <c r="C108" s="209" t="s">
        <v>221</v>
      </c>
      <c r="D108" s="210"/>
      <c r="E108" s="211">
        <v>27</v>
      </c>
      <c r="F108" s="212"/>
      <c r="G108" s="213"/>
      <c r="M108" s="207">
        <v>27</v>
      </c>
      <c r="O108" s="195"/>
    </row>
    <row r="109" spans="1:104" x14ac:dyDescent="0.2">
      <c r="A109" s="202"/>
      <c r="B109" s="208"/>
      <c r="C109" s="209" t="s">
        <v>213</v>
      </c>
      <c r="D109" s="210"/>
      <c r="E109" s="211">
        <v>17</v>
      </c>
      <c r="F109" s="212"/>
      <c r="G109" s="213"/>
      <c r="M109" s="207" t="s">
        <v>213</v>
      </c>
      <c r="O109" s="195"/>
    </row>
    <row r="110" spans="1:104" ht="22.5" x14ac:dyDescent="0.2">
      <c r="A110" s="196">
        <v>43</v>
      </c>
      <c r="B110" s="197" t="s">
        <v>222</v>
      </c>
      <c r="C110" s="198" t="s">
        <v>223</v>
      </c>
      <c r="D110" s="199" t="s">
        <v>87</v>
      </c>
      <c r="E110" s="200">
        <v>143</v>
      </c>
      <c r="F110" s="200">
        <v>0</v>
      </c>
      <c r="G110" s="201">
        <f>E110*F110</f>
        <v>0</v>
      </c>
      <c r="O110" s="195">
        <v>2</v>
      </c>
      <c r="AA110" s="167">
        <v>1</v>
      </c>
      <c r="AB110" s="167">
        <v>1</v>
      </c>
      <c r="AC110" s="167">
        <v>1</v>
      </c>
      <c r="AZ110" s="167">
        <v>1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195">
        <v>1</v>
      </c>
      <c r="CB110" s="195">
        <v>1</v>
      </c>
      <c r="CZ110" s="167">
        <v>0.378</v>
      </c>
    </row>
    <row r="111" spans="1:104" ht="22.5" x14ac:dyDescent="0.2">
      <c r="A111" s="196">
        <v>44</v>
      </c>
      <c r="B111" s="197" t="s">
        <v>224</v>
      </c>
      <c r="C111" s="198" t="s">
        <v>225</v>
      </c>
      <c r="D111" s="199" t="s">
        <v>87</v>
      </c>
      <c r="E111" s="200">
        <v>217.5</v>
      </c>
      <c r="F111" s="200">
        <v>0</v>
      </c>
      <c r="G111" s="201">
        <f>E111*F111</f>
        <v>0</v>
      </c>
      <c r="O111" s="195">
        <v>2</v>
      </c>
      <c r="AA111" s="167">
        <v>1</v>
      </c>
      <c r="AB111" s="167">
        <v>1</v>
      </c>
      <c r="AC111" s="167">
        <v>1</v>
      </c>
      <c r="AZ111" s="167">
        <v>1</v>
      </c>
      <c r="BA111" s="167">
        <f>IF(AZ111=1,G111,0)</f>
        <v>0</v>
      </c>
      <c r="BB111" s="167">
        <f>IF(AZ111=2,G111,0)</f>
        <v>0</v>
      </c>
      <c r="BC111" s="167">
        <f>IF(AZ111=3,G111,0)</f>
        <v>0</v>
      </c>
      <c r="BD111" s="167">
        <f>IF(AZ111=4,G111,0)</f>
        <v>0</v>
      </c>
      <c r="BE111" s="167">
        <f>IF(AZ111=5,G111,0)</f>
        <v>0</v>
      </c>
      <c r="CA111" s="195">
        <v>1</v>
      </c>
      <c r="CB111" s="195">
        <v>1</v>
      </c>
      <c r="CZ111" s="167">
        <v>0.4536</v>
      </c>
    </row>
    <row r="112" spans="1:104" ht="22.5" x14ac:dyDescent="0.2">
      <c r="A112" s="196">
        <v>45</v>
      </c>
      <c r="B112" s="197" t="s">
        <v>226</v>
      </c>
      <c r="C112" s="198" t="s">
        <v>227</v>
      </c>
      <c r="D112" s="199" t="s">
        <v>87</v>
      </c>
      <c r="E112" s="200">
        <v>215</v>
      </c>
      <c r="F112" s="200">
        <v>0</v>
      </c>
      <c r="G112" s="201">
        <f>E112*F112</f>
        <v>0</v>
      </c>
      <c r="O112" s="195">
        <v>2</v>
      </c>
      <c r="AA112" s="167">
        <v>1</v>
      </c>
      <c r="AB112" s="167">
        <v>0</v>
      </c>
      <c r="AC112" s="167">
        <v>0</v>
      </c>
      <c r="AZ112" s="167">
        <v>1</v>
      </c>
      <c r="BA112" s="167">
        <f>IF(AZ112=1,G112,0)</f>
        <v>0</v>
      </c>
      <c r="BB112" s="167">
        <f>IF(AZ112=2,G112,0)</f>
        <v>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195">
        <v>1</v>
      </c>
      <c r="CB112" s="195">
        <v>0</v>
      </c>
      <c r="CZ112" s="167">
        <v>0</v>
      </c>
    </row>
    <row r="113" spans="1:104" x14ac:dyDescent="0.2">
      <c r="A113" s="196">
        <v>46</v>
      </c>
      <c r="B113" s="197" t="s">
        <v>228</v>
      </c>
      <c r="C113" s="198" t="s">
        <v>229</v>
      </c>
      <c r="D113" s="199" t="s">
        <v>87</v>
      </c>
      <c r="E113" s="200">
        <v>143</v>
      </c>
      <c r="F113" s="200">
        <v>0</v>
      </c>
      <c r="G113" s="201">
        <f>E113*F113</f>
        <v>0</v>
      </c>
      <c r="O113" s="195">
        <v>2</v>
      </c>
      <c r="AA113" s="167">
        <v>1</v>
      </c>
      <c r="AB113" s="167">
        <v>1</v>
      </c>
      <c r="AC113" s="167">
        <v>1</v>
      </c>
      <c r="AZ113" s="167">
        <v>1</v>
      </c>
      <c r="BA113" s="167">
        <f>IF(AZ113=1,G113,0)</f>
        <v>0</v>
      </c>
      <c r="BB113" s="167">
        <f>IF(AZ113=2,G113,0)</f>
        <v>0</v>
      </c>
      <c r="BC113" s="167">
        <f>IF(AZ113=3,G113,0)</f>
        <v>0</v>
      </c>
      <c r="BD113" s="167">
        <f>IF(AZ113=4,G113,0)</f>
        <v>0</v>
      </c>
      <c r="BE113" s="167">
        <f>IF(AZ113=5,G113,0)</f>
        <v>0</v>
      </c>
      <c r="CA113" s="195">
        <v>1</v>
      </c>
      <c r="CB113" s="195">
        <v>1</v>
      </c>
      <c r="CZ113" s="167">
        <v>8.0960000000000004E-2</v>
      </c>
    </row>
    <row r="114" spans="1:104" x14ac:dyDescent="0.2">
      <c r="A114" s="196">
        <v>47</v>
      </c>
      <c r="B114" s="197" t="s">
        <v>230</v>
      </c>
      <c r="C114" s="198" t="s">
        <v>231</v>
      </c>
      <c r="D114" s="199" t="s">
        <v>87</v>
      </c>
      <c r="E114" s="200">
        <v>215</v>
      </c>
      <c r="F114" s="200">
        <v>0</v>
      </c>
      <c r="G114" s="201">
        <f>E114*F114</f>
        <v>0</v>
      </c>
      <c r="O114" s="195">
        <v>2</v>
      </c>
      <c r="AA114" s="167">
        <v>1</v>
      </c>
      <c r="AB114" s="167">
        <v>0</v>
      </c>
      <c r="AC114" s="167">
        <v>0</v>
      </c>
      <c r="AZ114" s="167">
        <v>1</v>
      </c>
      <c r="BA114" s="167">
        <f>IF(AZ114=1,G114,0)</f>
        <v>0</v>
      </c>
      <c r="BB114" s="167">
        <f>IF(AZ114=2,G114,0)</f>
        <v>0</v>
      </c>
      <c r="BC114" s="167">
        <f>IF(AZ114=3,G114,0)</f>
        <v>0</v>
      </c>
      <c r="BD114" s="167">
        <f>IF(AZ114=4,G114,0)</f>
        <v>0</v>
      </c>
      <c r="BE114" s="167">
        <f>IF(AZ114=5,G114,0)</f>
        <v>0</v>
      </c>
      <c r="CA114" s="195">
        <v>1</v>
      </c>
      <c r="CB114" s="195">
        <v>0</v>
      </c>
      <c r="CZ114" s="167">
        <v>0.28952</v>
      </c>
    </row>
    <row r="115" spans="1:104" x14ac:dyDescent="0.2">
      <c r="A115" s="196">
        <v>48</v>
      </c>
      <c r="B115" s="197" t="s">
        <v>232</v>
      </c>
      <c r="C115" s="198" t="s">
        <v>233</v>
      </c>
      <c r="D115" s="199" t="s">
        <v>87</v>
      </c>
      <c r="E115" s="200">
        <v>27</v>
      </c>
      <c r="F115" s="200">
        <v>0</v>
      </c>
      <c r="G115" s="201">
        <f>E115*F115</f>
        <v>0</v>
      </c>
      <c r="O115" s="195">
        <v>2</v>
      </c>
      <c r="AA115" s="167">
        <v>1</v>
      </c>
      <c r="AB115" s="167">
        <v>1</v>
      </c>
      <c r="AC115" s="167">
        <v>1</v>
      </c>
      <c r="AZ115" s="167">
        <v>1</v>
      </c>
      <c r="BA115" s="167">
        <f>IF(AZ115=1,G115,0)</f>
        <v>0</v>
      </c>
      <c r="BB115" s="167">
        <f>IF(AZ115=2,G115,0)</f>
        <v>0</v>
      </c>
      <c r="BC115" s="167">
        <f>IF(AZ115=3,G115,0)</f>
        <v>0</v>
      </c>
      <c r="BD115" s="167">
        <f>IF(AZ115=4,G115,0)</f>
        <v>0</v>
      </c>
      <c r="BE115" s="167">
        <f>IF(AZ115=5,G115,0)</f>
        <v>0</v>
      </c>
      <c r="CA115" s="195">
        <v>1</v>
      </c>
      <c r="CB115" s="195">
        <v>1</v>
      </c>
      <c r="CZ115" s="167">
        <v>0</v>
      </c>
    </row>
    <row r="116" spans="1:104" x14ac:dyDescent="0.2">
      <c r="A116" s="196">
        <v>49</v>
      </c>
      <c r="B116" s="197" t="s">
        <v>234</v>
      </c>
      <c r="C116" s="198" t="s">
        <v>235</v>
      </c>
      <c r="D116" s="199" t="s">
        <v>87</v>
      </c>
      <c r="E116" s="200">
        <v>3.25</v>
      </c>
      <c r="F116" s="200">
        <v>0</v>
      </c>
      <c r="G116" s="201">
        <f>E116*F116</f>
        <v>0</v>
      </c>
      <c r="O116" s="195">
        <v>2</v>
      </c>
      <c r="AA116" s="167">
        <v>1</v>
      </c>
      <c r="AB116" s="167">
        <v>1</v>
      </c>
      <c r="AC116" s="167">
        <v>1</v>
      </c>
      <c r="AZ116" s="167">
        <v>1</v>
      </c>
      <c r="BA116" s="167">
        <f>IF(AZ116=1,G116,0)</f>
        <v>0</v>
      </c>
      <c r="BB116" s="167">
        <f>IF(AZ116=2,G116,0)</f>
        <v>0</v>
      </c>
      <c r="BC116" s="167">
        <f>IF(AZ116=3,G116,0)</f>
        <v>0</v>
      </c>
      <c r="BD116" s="167">
        <f>IF(AZ116=4,G116,0)</f>
        <v>0</v>
      </c>
      <c r="BE116" s="167">
        <f>IF(AZ116=5,G116,0)</f>
        <v>0</v>
      </c>
      <c r="CA116" s="195">
        <v>1</v>
      </c>
      <c r="CB116" s="195">
        <v>1</v>
      </c>
      <c r="CZ116" s="167">
        <v>7.3899999999999993E-2</v>
      </c>
    </row>
    <row r="117" spans="1:104" x14ac:dyDescent="0.2">
      <c r="A117" s="202"/>
      <c r="B117" s="203"/>
      <c r="C117" s="204" t="s">
        <v>99</v>
      </c>
      <c r="D117" s="205"/>
      <c r="E117" s="205"/>
      <c r="F117" s="205"/>
      <c r="G117" s="206"/>
      <c r="L117" s="207" t="s">
        <v>99</v>
      </c>
      <c r="O117" s="195">
        <v>3</v>
      </c>
    </row>
    <row r="118" spans="1:104" x14ac:dyDescent="0.2">
      <c r="A118" s="202"/>
      <c r="B118" s="208"/>
      <c r="C118" s="209" t="s">
        <v>100</v>
      </c>
      <c r="D118" s="210"/>
      <c r="E118" s="211">
        <v>3.25</v>
      </c>
      <c r="F118" s="212"/>
      <c r="G118" s="213"/>
      <c r="M118" s="207" t="s">
        <v>100</v>
      </c>
      <c r="O118" s="195"/>
    </row>
    <row r="119" spans="1:104" x14ac:dyDescent="0.2">
      <c r="A119" s="196">
        <v>50</v>
      </c>
      <c r="B119" s="197" t="s">
        <v>236</v>
      </c>
      <c r="C119" s="198" t="s">
        <v>237</v>
      </c>
      <c r="D119" s="199" t="s">
        <v>87</v>
      </c>
      <c r="E119" s="200">
        <v>17</v>
      </c>
      <c r="F119" s="200">
        <v>0</v>
      </c>
      <c r="G119" s="201">
        <f>E119*F119</f>
        <v>0</v>
      </c>
      <c r="O119" s="195">
        <v>2</v>
      </c>
      <c r="AA119" s="167">
        <v>1</v>
      </c>
      <c r="AB119" s="167">
        <v>0</v>
      </c>
      <c r="AC119" s="167">
        <v>0</v>
      </c>
      <c r="AZ119" s="167">
        <v>1</v>
      </c>
      <c r="BA119" s="167">
        <f>IF(AZ119=1,G119,0)</f>
        <v>0</v>
      </c>
      <c r="BB119" s="167">
        <f>IF(AZ119=2,G119,0)</f>
        <v>0</v>
      </c>
      <c r="BC119" s="167">
        <f>IF(AZ119=3,G119,0)</f>
        <v>0</v>
      </c>
      <c r="BD119" s="167">
        <f>IF(AZ119=4,G119,0)</f>
        <v>0</v>
      </c>
      <c r="BE119" s="167">
        <f>IF(AZ119=5,G119,0)</f>
        <v>0</v>
      </c>
      <c r="CA119" s="195">
        <v>1</v>
      </c>
      <c r="CB119" s="195">
        <v>0</v>
      </c>
      <c r="CZ119" s="167">
        <v>0</v>
      </c>
    </row>
    <row r="120" spans="1:104" x14ac:dyDescent="0.2">
      <c r="A120" s="202"/>
      <c r="B120" s="208"/>
      <c r="C120" s="209" t="s">
        <v>213</v>
      </c>
      <c r="D120" s="210"/>
      <c r="E120" s="211">
        <v>17</v>
      </c>
      <c r="F120" s="212"/>
      <c r="G120" s="213"/>
      <c r="M120" s="207" t="s">
        <v>213</v>
      </c>
      <c r="O120" s="195"/>
    </row>
    <row r="121" spans="1:104" x14ac:dyDescent="0.2">
      <c r="A121" s="196">
        <v>51</v>
      </c>
      <c r="B121" s="197" t="s">
        <v>238</v>
      </c>
      <c r="C121" s="198" t="s">
        <v>239</v>
      </c>
      <c r="D121" s="199" t="s">
        <v>87</v>
      </c>
      <c r="E121" s="200">
        <v>45</v>
      </c>
      <c r="F121" s="200">
        <v>0</v>
      </c>
      <c r="G121" s="201">
        <f>E121*F121</f>
        <v>0</v>
      </c>
      <c r="O121" s="195">
        <v>2</v>
      </c>
      <c r="AA121" s="167">
        <v>12</v>
      </c>
      <c r="AB121" s="167">
        <v>0</v>
      </c>
      <c r="AC121" s="167">
        <v>78</v>
      </c>
      <c r="AZ121" s="167">
        <v>1</v>
      </c>
      <c r="BA121" s="167">
        <f>IF(AZ121=1,G121,0)</f>
        <v>0</v>
      </c>
      <c r="BB121" s="167">
        <f>IF(AZ121=2,G121,0)</f>
        <v>0</v>
      </c>
      <c r="BC121" s="167">
        <f>IF(AZ121=3,G121,0)</f>
        <v>0</v>
      </c>
      <c r="BD121" s="167">
        <f>IF(AZ121=4,G121,0)</f>
        <v>0</v>
      </c>
      <c r="BE121" s="167">
        <f>IF(AZ121=5,G121,0)</f>
        <v>0</v>
      </c>
      <c r="CA121" s="195">
        <v>12</v>
      </c>
      <c r="CB121" s="195">
        <v>0</v>
      </c>
      <c r="CZ121" s="167">
        <v>0</v>
      </c>
    </row>
    <row r="122" spans="1:104" x14ac:dyDescent="0.2">
      <c r="A122" s="202"/>
      <c r="B122" s="203"/>
      <c r="C122" s="204" t="s">
        <v>240</v>
      </c>
      <c r="D122" s="205"/>
      <c r="E122" s="205"/>
      <c r="F122" s="205"/>
      <c r="G122" s="206"/>
      <c r="L122" s="207" t="s">
        <v>240</v>
      </c>
      <c r="O122" s="195">
        <v>3</v>
      </c>
    </row>
    <row r="123" spans="1:104" x14ac:dyDescent="0.2">
      <c r="A123" s="202"/>
      <c r="B123" s="203"/>
      <c r="C123" s="204" t="s">
        <v>241</v>
      </c>
      <c r="D123" s="205"/>
      <c r="E123" s="205"/>
      <c r="F123" s="205"/>
      <c r="G123" s="206"/>
      <c r="L123" s="207" t="s">
        <v>241</v>
      </c>
      <c r="O123" s="195">
        <v>3</v>
      </c>
    </row>
    <row r="124" spans="1:104" x14ac:dyDescent="0.2">
      <c r="A124" s="202"/>
      <c r="B124" s="203"/>
      <c r="C124" s="204" t="s">
        <v>242</v>
      </c>
      <c r="D124" s="205"/>
      <c r="E124" s="205"/>
      <c r="F124" s="205"/>
      <c r="G124" s="206"/>
      <c r="L124" s="207" t="s">
        <v>242</v>
      </c>
      <c r="O124" s="195">
        <v>3</v>
      </c>
    </row>
    <row r="125" spans="1:104" x14ac:dyDescent="0.2">
      <c r="A125" s="202"/>
      <c r="B125" s="203"/>
      <c r="C125" s="204" t="s">
        <v>243</v>
      </c>
      <c r="D125" s="205"/>
      <c r="E125" s="205"/>
      <c r="F125" s="205"/>
      <c r="G125" s="206"/>
      <c r="L125" s="207" t="s">
        <v>243</v>
      </c>
      <c r="O125" s="195">
        <v>3</v>
      </c>
    </row>
    <row r="126" spans="1:104" x14ac:dyDescent="0.2">
      <c r="A126" s="202"/>
      <c r="B126" s="203"/>
      <c r="C126" s="204" t="s">
        <v>244</v>
      </c>
      <c r="D126" s="205"/>
      <c r="E126" s="205"/>
      <c r="F126" s="205"/>
      <c r="G126" s="206"/>
      <c r="L126" s="207" t="s">
        <v>244</v>
      </c>
      <c r="O126" s="195">
        <v>3</v>
      </c>
    </row>
    <row r="127" spans="1:104" x14ac:dyDescent="0.2">
      <c r="A127" s="202"/>
      <c r="B127" s="203"/>
      <c r="C127" s="204" t="s">
        <v>245</v>
      </c>
      <c r="D127" s="205"/>
      <c r="E127" s="205"/>
      <c r="F127" s="205"/>
      <c r="G127" s="206"/>
      <c r="L127" s="207" t="s">
        <v>245</v>
      </c>
      <c r="O127" s="195">
        <v>3</v>
      </c>
    </row>
    <row r="128" spans="1:104" x14ac:dyDescent="0.2">
      <c r="A128" s="202"/>
      <c r="B128" s="203"/>
      <c r="C128" s="204" t="s">
        <v>246</v>
      </c>
      <c r="D128" s="205"/>
      <c r="E128" s="205"/>
      <c r="F128" s="205"/>
      <c r="G128" s="206"/>
      <c r="L128" s="207" t="s">
        <v>246</v>
      </c>
      <c r="O128" s="195">
        <v>3</v>
      </c>
    </row>
    <row r="129" spans="1:104" x14ac:dyDescent="0.2">
      <c r="A129" s="196">
        <v>52</v>
      </c>
      <c r="B129" s="197" t="s">
        <v>247</v>
      </c>
      <c r="C129" s="198" t="s">
        <v>248</v>
      </c>
      <c r="D129" s="199" t="s">
        <v>114</v>
      </c>
      <c r="E129" s="200">
        <v>4.3499999999999996</v>
      </c>
      <c r="F129" s="200">
        <v>0</v>
      </c>
      <c r="G129" s="201">
        <f>E129*F129</f>
        <v>0</v>
      </c>
      <c r="O129" s="195">
        <v>2</v>
      </c>
      <c r="AA129" s="167">
        <v>3</v>
      </c>
      <c r="AB129" s="167">
        <v>1</v>
      </c>
      <c r="AC129" s="167">
        <v>10371500</v>
      </c>
      <c r="AZ129" s="167">
        <v>1</v>
      </c>
      <c r="BA129" s="167">
        <f>IF(AZ129=1,G129,0)</f>
        <v>0</v>
      </c>
      <c r="BB129" s="167">
        <f>IF(AZ129=2,G129,0)</f>
        <v>0</v>
      </c>
      <c r="BC129" s="167">
        <f>IF(AZ129=3,G129,0)</f>
        <v>0</v>
      </c>
      <c r="BD129" s="167">
        <f>IF(AZ129=4,G129,0)</f>
        <v>0</v>
      </c>
      <c r="BE129" s="167">
        <f>IF(AZ129=5,G129,0)</f>
        <v>0</v>
      </c>
      <c r="CA129" s="195">
        <v>3</v>
      </c>
      <c r="CB129" s="195">
        <v>1</v>
      </c>
      <c r="CZ129" s="167">
        <v>0.6</v>
      </c>
    </row>
    <row r="130" spans="1:104" x14ac:dyDescent="0.2">
      <c r="A130" s="202"/>
      <c r="B130" s="208"/>
      <c r="C130" s="209" t="s">
        <v>249</v>
      </c>
      <c r="D130" s="210"/>
      <c r="E130" s="211">
        <v>4.3499999999999996</v>
      </c>
      <c r="F130" s="212"/>
      <c r="G130" s="213"/>
      <c r="M130" s="207" t="s">
        <v>249</v>
      </c>
      <c r="O130" s="195"/>
    </row>
    <row r="131" spans="1:104" x14ac:dyDescent="0.2">
      <c r="A131" s="196">
        <v>53</v>
      </c>
      <c r="B131" s="197" t="s">
        <v>250</v>
      </c>
      <c r="C131" s="198" t="s">
        <v>251</v>
      </c>
      <c r="D131" s="199" t="s">
        <v>154</v>
      </c>
      <c r="E131" s="200">
        <v>60.2</v>
      </c>
      <c r="F131" s="200">
        <v>0</v>
      </c>
      <c r="G131" s="201">
        <f>E131*F131</f>
        <v>0</v>
      </c>
      <c r="O131" s="195">
        <v>2</v>
      </c>
      <c r="AA131" s="167">
        <v>3</v>
      </c>
      <c r="AB131" s="167">
        <v>1</v>
      </c>
      <c r="AC131" s="167">
        <v>583415004</v>
      </c>
      <c r="AZ131" s="167">
        <v>1</v>
      </c>
      <c r="BA131" s="167">
        <f>IF(AZ131=1,G131,0)</f>
        <v>0</v>
      </c>
      <c r="BB131" s="167">
        <f>IF(AZ131=2,G131,0)</f>
        <v>0</v>
      </c>
      <c r="BC131" s="167">
        <f>IF(AZ131=3,G131,0)</f>
        <v>0</v>
      </c>
      <c r="BD131" s="167">
        <f>IF(AZ131=4,G131,0)</f>
        <v>0</v>
      </c>
      <c r="BE131" s="167">
        <f>IF(AZ131=5,G131,0)</f>
        <v>0</v>
      </c>
      <c r="CA131" s="195">
        <v>3</v>
      </c>
      <c r="CB131" s="195">
        <v>1</v>
      </c>
      <c r="CZ131" s="167">
        <v>1</v>
      </c>
    </row>
    <row r="132" spans="1:104" x14ac:dyDescent="0.2">
      <c r="A132" s="202"/>
      <c r="B132" s="208"/>
      <c r="C132" s="209" t="s">
        <v>252</v>
      </c>
      <c r="D132" s="210"/>
      <c r="E132" s="211">
        <v>60.2</v>
      </c>
      <c r="F132" s="212"/>
      <c r="G132" s="213"/>
      <c r="M132" s="207" t="s">
        <v>252</v>
      </c>
      <c r="O132" s="195"/>
    </row>
    <row r="133" spans="1:104" x14ac:dyDescent="0.2">
      <c r="A133" s="196">
        <v>54</v>
      </c>
      <c r="B133" s="197" t="s">
        <v>253</v>
      </c>
      <c r="C133" s="198" t="s">
        <v>254</v>
      </c>
      <c r="D133" s="199" t="s">
        <v>92</v>
      </c>
      <c r="E133" s="200">
        <v>68</v>
      </c>
      <c r="F133" s="200">
        <v>0</v>
      </c>
      <c r="G133" s="201">
        <f>E133*F133</f>
        <v>0</v>
      </c>
      <c r="O133" s="195">
        <v>2</v>
      </c>
      <c r="AA133" s="167">
        <v>3</v>
      </c>
      <c r="AB133" s="167">
        <v>1</v>
      </c>
      <c r="AC133" s="167">
        <v>592462452</v>
      </c>
      <c r="AZ133" s="167">
        <v>1</v>
      </c>
      <c r="BA133" s="167">
        <f>IF(AZ133=1,G133,0)</f>
        <v>0</v>
      </c>
      <c r="BB133" s="167">
        <f>IF(AZ133=2,G133,0)</f>
        <v>0</v>
      </c>
      <c r="BC133" s="167">
        <f>IF(AZ133=3,G133,0)</f>
        <v>0</v>
      </c>
      <c r="BD133" s="167">
        <f>IF(AZ133=4,G133,0)</f>
        <v>0</v>
      </c>
      <c r="BE133" s="167">
        <f>IF(AZ133=5,G133,0)</f>
        <v>0</v>
      </c>
      <c r="CA133" s="195">
        <v>3</v>
      </c>
      <c r="CB133" s="195">
        <v>1</v>
      </c>
      <c r="CZ133" s="167">
        <v>1.35E-2</v>
      </c>
    </row>
    <row r="134" spans="1:104" x14ac:dyDescent="0.2">
      <c r="A134" s="196">
        <v>55</v>
      </c>
      <c r="B134" s="197" t="s">
        <v>255</v>
      </c>
      <c r="C134" s="198" t="s">
        <v>256</v>
      </c>
      <c r="D134" s="199" t="s">
        <v>87</v>
      </c>
      <c r="E134" s="200">
        <v>31.05</v>
      </c>
      <c r="F134" s="200">
        <v>0</v>
      </c>
      <c r="G134" s="201">
        <f>E134*F134</f>
        <v>0</v>
      </c>
      <c r="O134" s="195">
        <v>2</v>
      </c>
      <c r="AA134" s="167">
        <v>3</v>
      </c>
      <c r="AB134" s="167">
        <v>1</v>
      </c>
      <c r="AC134" s="167">
        <v>69365042</v>
      </c>
      <c r="AZ134" s="167">
        <v>1</v>
      </c>
      <c r="BA134" s="167">
        <f>IF(AZ134=1,G134,0)</f>
        <v>0</v>
      </c>
      <c r="BB134" s="167">
        <f>IF(AZ134=2,G134,0)</f>
        <v>0</v>
      </c>
      <c r="BC134" s="167">
        <f>IF(AZ134=3,G134,0)</f>
        <v>0</v>
      </c>
      <c r="BD134" s="167">
        <f>IF(AZ134=4,G134,0)</f>
        <v>0</v>
      </c>
      <c r="BE134" s="167">
        <f>IF(AZ134=5,G134,0)</f>
        <v>0</v>
      </c>
      <c r="CA134" s="195">
        <v>3</v>
      </c>
      <c r="CB134" s="195">
        <v>1</v>
      </c>
      <c r="CZ134" s="167">
        <v>2.9999999999999997E-4</v>
      </c>
    </row>
    <row r="135" spans="1:104" x14ac:dyDescent="0.2">
      <c r="A135" s="202"/>
      <c r="B135" s="208"/>
      <c r="C135" s="209" t="s">
        <v>257</v>
      </c>
      <c r="D135" s="210"/>
      <c r="E135" s="211">
        <v>31.05</v>
      </c>
      <c r="F135" s="212"/>
      <c r="G135" s="213"/>
      <c r="M135" s="207" t="s">
        <v>257</v>
      </c>
      <c r="O135" s="195"/>
    </row>
    <row r="136" spans="1:104" x14ac:dyDescent="0.2">
      <c r="A136" s="214"/>
      <c r="B136" s="215" t="s">
        <v>76</v>
      </c>
      <c r="C136" s="216" t="str">
        <f>CONCATENATE(B104," ",C104)</f>
        <v>5 Komunikace</v>
      </c>
      <c r="D136" s="217"/>
      <c r="E136" s="218"/>
      <c r="F136" s="219"/>
      <c r="G136" s="220">
        <f>SUM(G104:G135)</f>
        <v>0</v>
      </c>
      <c r="O136" s="195">
        <v>4</v>
      </c>
      <c r="BA136" s="221">
        <f>SUM(BA104:BA135)</f>
        <v>0</v>
      </c>
      <c r="BB136" s="221">
        <f>SUM(BB104:BB135)</f>
        <v>0</v>
      </c>
      <c r="BC136" s="221">
        <f>SUM(BC104:BC135)</f>
        <v>0</v>
      </c>
      <c r="BD136" s="221">
        <f>SUM(BD104:BD135)</f>
        <v>0</v>
      </c>
      <c r="BE136" s="221">
        <f>SUM(BE104:BE135)</f>
        <v>0</v>
      </c>
    </row>
    <row r="137" spans="1:104" x14ac:dyDescent="0.2">
      <c r="A137" s="188" t="s">
        <v>72</v>
      </c>
      <c r="B137" s="189" t="s">
        <v>258</v>
      </c>
      <c r="C137" s="190" t="s">
        <v>259</v>
      </c>
      <c r="D137" s="191"/>
      <c r="E137" s="192"/>
      <c r="F137" s="192"/>
      <c r="G137" s="193"/>
      <c r="H137" s="194"/>
      <c r="I137" s="194"/>
      <c r="O137" s="195">
        <v>1</v>
      </c>
    </row>
    <row r="138" spans="1:104" ht="22.5" x14ac:dyDescent="0.2">
      <c r="A138" s="196">
        <v>56</v>
      </c>
      <c r="B138" s="197" t="s">
        <v>260</v>
      </c>
      <c r="C138" s="198" t="s">
        <v>261</v>
      </c>
      <c r="D138" s="199" t="s">
        <v>87</v>
      </c>
      <c r="E138" s="200">
        <v>12.65</v>
      </c>
      <c r="F138" s="200">
        <v>0</v>
      </c>
      <c r="G138" s="201">
        <f>E138*F138</f>
        <v>0</v>
      </c>
      <c r="O138" s="195">
        <v>2</v>
      </c>
      <c r="AA138" s="167">
        <v>12</v>
      </c>
      <c r="AB138" s="167">
        <v>0</v>
      </c>
      <c r="AC138" s="167">
        <v>108</v>
      </c>
      <c r="AZ138" s="167">
        <v>1</v>
      </c>
      <c r="BA138" s="167">
        <f>IF(AZ138=1,G138,0)</f>
        <v>0</v>
      </c>
      <c r="BB138" s="167">
        <f>IF(AZ138=2,G138,0)</f>
        <v>0</v>
      </c>
      <c r="BC138" s="167">
        <f>IF(AZ138=3,G138,0)</f>
        <v>0</v>
      </c>
      <c r="BD138" s="167">
        <f>IF(AZ138=4,G138,0)</f>
        <v>0</v>
      </c>
      <c r="BE138" s="167">
        <f>IF(AZ138=5,G138,0)</f>
        <v>0</v>
      </c>
      <c r="CA138" s="195">
        <v>12</v>
      </c>
      <c r="CB138" s="195">
        <v>0</v>
      </c>
      <c r="CZ138" s="167">
        <v>0</v>
      </c>
    </row>
    <row r="139" spans="1:104" x14ac:dyDescent="0.2">
      <c r="A139" s="202"/>
      <c r="B139" s="203"/>
      <c r="C139" s="204" t="s">
        <v>262</v>
      </c>
      <c r="D139" s="205"/>
      <c r="E139" s="205"/>
      <c r="F139" s="205"/>
      <c r="G139" s="206"/>
      <c r="L139" s="207" t="s">
        <v>262</v>
      </c>
      <c r="O139" s="195">
        <v>3</v>
      </c>
    </row>
    <row r="140" spans="1:104" x14ac:dyDescent="0.2">
      <c r="A140" s="202"/>
      <c r="B140" s="203"/>
      <c r="C140" s="204" t="s">
        <v>263</v>
      </c>
      <c r="D140" s="205"/>
      <c r="E140" s="205"/>
      <c r="F140" s="205"/>
      <c r="G140" s="206"/>
      <c r="L140" s="207" t="s">
        <v>263</v>
      </c>
      <c r="O140" s="195">
        <v>3</v>
      </c>
    </row>
    <row r="141" spans="1:104" x14ac:dyDescent="0.2">
      <c r="A141" s="202"/>
      <c r="B141" s="203"/>
      <c r="C141" s="204" t="s">
        <v>264</v>
      </c>
      <c r="D141" s="205"/>
      <c r="E141" s="205"/>
      <c r="F141" s="205"/>
      <c r="G141" s="206"/>
      <c r="L141" s="207" t="s">
        <v>264</v>
      </c>
      <c r="O141" s="195">
        <v>3</v>
      </c>
    </row>
    <row r="142" spans="1:104" x14ac:dyDescent="0.2">
      <c r="A142" s="202"/>
      <c r="B142" s="203"/>
      <c r="C142" s="204" t="s">
        <v>265</v>
      </c>
      <c r="D142" s="205"/>
      <c r="E142" s="205"/>
      <c r="F142" s="205"/>
      <c r="G142" s="206"/>
      <c r="L142" s="207" t="s">
        <v>265</v>
      </c>
      <c r="O142" s="195">
        <v>3</v>
      </c>
    </row>
    <row r="143" spans="1:104" ht="22.5" x14ac:dyDescent="0.2">
      <c r="A143" s="202"/>
      <c r="B143" s="203"/>
      <c r="C143" s="204" t="s">
        <v>266</v>
      </c>
      <c r="D143" s="205"/>
      <c r="E143" s="205"/>
      <c r="F143" s="205"/>
      <c r="G143" s="206"/>
      <c r="L143" s="207" t="s">
        <v>266</v>
      </c>
      <c r="O143" s="195">
        <v>3</v>
      </c>
    </row>
    <row r="144" spans="1:104" x14ac:dyDescent="0.2">
      <c r="A144" s="202"/>
      <c r="B144" s="203"/>
      <c r="C144" s="204" t="s">
        <v>267</v>
      </c>
      <c r="D144" s="205"/>
      <c r="E144" s="205"/>
      <c r="F144" s="205"/>
      <c r="G144" s="206"/>
      <c r="L144" s="207" t="s">
        <v>267</v>
      </c>
      <c r="O144" s="195">
        <v>3</v>
      </c>
    </row>
    <row r="145" spans="1:104" x14ac:dyDescent="0.2">
      <c r="A145" s="202"/>
      <c r="B145" s="203"/>
      <c r="C145" s="204"/>
      <c r="D145" s="205"/>
      <c r="E145" s="205"/>
      <c r="F145" s="205"/>
      <c r="G145" s="206"/>
      <c r="L145" s="207"/>
      <c r="O145" s="195">
        <v>3</v>
      </c>
    </row>
    <row r="146" spans="1:104" x14ac:dyDescent="0.2">
      <c r="A146" s="202"/>
      <c r="B146" s="203"/>
      <c r="C146" s="204"/>
      <c r="D146" s="205"/>
      <c r="E146" s="205"/>
      <c r="F146" s="205"/>
      <c r="G146" s="206"/>
      <c r="L146" s="207"/>
      <c r="O146" s="195">
        <v>3</v>
      </c>
    </row>
    <row r="147" spans="1:104" x14ac:dyDescent="0.2">
      <c r="A147" s="202"/>
      <c r="B147" s="208"/>
      <c r="C147" s="209" t="s">
        <v>268</v>
      </c>
      <c r="D147" s="210"/>
      <c r="E147" s="211">
        <v>12.65</v>
      </c>
      <c r="F147" s="212"/>
      <c r="G147" s="213"/>
      <c r="M147" s="207" t="s">
        <v>268</v>
      </c>
      <c r="O147" s="195"/>
    </row>
    <row r="148" spans="1:104" ht="22.5" x14ac:dyDescent="0.2">
      <c r="A148" s="196">
        <v>57</v>
      </c>
      <c r="B148" s="197" t="s">
        <v>269</v>
      </c>
      <c r="C148" s="198" t="s">
        <v>270</v>
      </c>
      <c r="D148" s="199" t="s">
        <v>87</v>
      </c>
      <c r="E148" s="200">
        <v>4.5999999999999996</v>
      </c>
      <c r="F148" s="200">
        <v>0</v>
      </c>
      <c r="G148" s="201">
        <f>E148*F148</f>
        <v>0</v>
      </c>
      <c r="O148" s="195">
        <v>2</v>
      </c>
      <c r="AA148" s="167">
        <v>12</v>
      </c>
      <c r="AB148" s="167">
        <v>0</v>
      </c>
      <c r="AC148" s="167">
        <v>107</v>
      </c>
      <c r="AZ148" s="167">
        <v>1</v>
      </c>
      <c r="BA148" s="167">
        <f>IF(AZ148=1,G148,0)</f>
        <v>0</v>
      </c>
      <c r="BB148" s="167">
        <f>IF(AZ148=2,G148,0)</f>
        <v>0</v>
      </c>
      <c r="BC148" s="167">
        <f>IF(AZ148=3,G148,0)</f>
        <v>0</v>
      </c>
      <c r="BD148" s="167">
        <f>IF(AZ148=4,G148,0)</f>
        <v>0</v>
      </c>
      <c r="BE148" s="167">
        <f>IF(AZ148=5,G148,0)</f>
        <v>0</v>
      </c>
      <c r="CA148" s="195">
        <v>12</v>
      </c>
      <c r="CB148" s="195">
        <v>0</v>
      </c>
      <c r="CZ148" s="167">
        <v>0</v>
      </c>
    </row>
    <row r="149" spans="1:104" x14ac:dyDescent="0.2">
      <c r="A149" s="202"/>
      <c r="B149" s="203"/>
      <c r="C149" s="204" t="s">
        <v>262</v>
      </c>
      <c r="D149" s="205"/>
      <c r="E149" s="205"/>
      <c r="F149" s="205"/>
      <c r="G149" s="206"/>
      <c r="L149" s="207" t="s">
        <v>262</v>
      </c>
      <c r="O149" s="195">
        <v>3</v>
      </c>
    </row>
    <row r="150" spans="1:104" x14ac:dyDescent="0.2">
      <c r="A150" s="202"/>
      <c r="B150" s="203"/>
      <c r="C150" s="204" t="s">
        <v>271</v>
      </c>
      <c r="D150" s="205"/>
      <c r="E150" s="205"/>
      <c r="F150" s="205"/>
      <c r="G150" s="206"/>
      <c r="L150" s="207" t="s">
        <v>271</v>
      </c>
      <c r="O150" s="195">
        <v>3</v>
      </c>
    </row>
    <row r="151" spans="1:104" x14ac:dyDescent="0.2">
      <c r="A151" s="202"/>
      <c r="B151" s="203"/>
      <c r="C151" s="204" t="s">
        <v>272</v>
      </c>
      <c r="D151" s="205"/>
      <c r="E151" s="205"/>
      <c r="F151" s="205"/>
      <c r="G151" s="206"/>
      <c r="L151" s="207" t="s">
        <v>272</v>
      </c>
      <c r="O151" s="195">
        <v>3</v>
      </c>
    </row>
    <row r="152" spans="1:104" x14ac:dyDescent="0.2">
      <c r="A152" s="202"/>
      <c r="B152" s="203"/>
      <c r="C152" s="204" t="s">
        <v>273</v>
      </c>
      <c r="D152" s="205"/>
      <c r="E152" s="205"/>
      <c r="F152" s="205"/>
      <c r="G152" s="206"/>
      <c r="L152" s="207" t="s">
        <v>273</v>
      </c>
      <c r="O152" s="195">
        <v>3</v>
      </c>
    </row>
    <row r="153" spans="1:104" x14ac:dyDescent="0.2">
      <c r="A153" s="202"/>
      <c r="B153" s="208"/>
      <c r="C153" s="209" t="s">
        <v>274</v>
      </c>
      <c r="D153" s="210"/>
      <c r="E153" s="211">
        <v>4.5999999999999996</v>
      </c>
      <c r="F153" s="212"/>
      <c r="G153" s="213"/>
      <c r="M153" s="207" t="s">
        <v>274</v>
      </c>
      <c r="O153" s="195"/>
    </row>
    <row r="154" spans="1:104" x14ac:dyDescent="0.2">
      <c r="A154" s="214"/>
      <c r="B154" s="215" t="s">
        <v>76</v>
      </c>
      <c r="C154" s="216" t="str">
        <f>CONCATENATE(B137," ",C137)</f>
        <v>62 Úpravy povrchů vnější</v>
      </c>
      <c r="D154" s="217"/>
      <c r="E154" s="218"/>
      <c r="F154" s="219"/>
      <c r="G154" s="220">
        <f>SUM(G137:G153)</f>
        <v>0</v>
      </c>
      <c r="O154" s="195">
        <v>4</v>
      </c>
      <c r="BA154" s="221">
        <f>SUM(BA137:BA153)</f>
        <v>0</v>
      </c>
      <c r="BB154" s="221">
        <f>SUM(BB137:BB153)</f>
        <v>0</v>
      </c>
      <c r="BC154" s="221">
        <f>SUM(BC137:BC153)</f>
        <v>0</v>
      </c>
      <c r="BD154" s="221">
        <f>SUM(BD137:BD153)</f>
        <v>0</v>
      </c>
      <c r="BE154" s="221">
        <f>SUM(BE137:BE153)</f>
        <v>0</v>
      </c>
    </row>
    <row r="155" spans="1:104" x14ac:dyDescent="0.2">
      <c r="A155" s="188" t="s">
        <v>72</v>
      </c>
      <c r="B155" s="189" t="s">
        <v>275</v>
      </c>
      <c r="C155" s="190" t="s">
        <v>276</v>
      </c>
      <c r="D155" s="191"/>
      <c r="E155" s="192"/>
      <c r="F155" s="192"/>
      <c r="G155" s="193"/>
      <c r="H155" s="194"/>
      <c r="I155" s="194"/>
      <c r="O155" s="195">
        <v>1</v>
      </c>
    </row>
    <row r="156" spans="1:104" x14ac:dyDescent="0.2">
      <c r="A156" s="196">
        <v>58</v>
      </c>
      <c r="B156" s="197" t="s">
        <v>277</v>
      </c>
      <c r="C156" s="198" t="s">
        <v>278</v>
      </c>
      <c r="D156" s="199" t="s">
        <v>114</v>
      </c>
      <c r="E156" s="200">
        <v>1.6319999999999999</v>
      </c>
      <c r="F156" s="200">
        <v>0</v>
      </c>
      <c r="G156" s="201">
        <f>E156*F156</f>
        <v>0</v>
      </c>
      <c r="O156" s="195">
        <v>2</v>
      </c>
      <c r="AA156" s="167">
        <v>1</v>
      </c>
      <c r="AB156" s="167">
        <v>0</v>
      </c>
      <c r="AC156" s="167">
        <v>0</v>
      </c>
      <c r="AZ156" s="167">
        <v>1</v>
      </c>
      <c r="BA156" s="167">
        <f>IF(AZ156=1,G156,0)</f>
        <v>0</v>
      </c>
      <c r="BB156" s="167">
        <f>IF(AZ156=2,G156,0)</f>
        <v>0</v>
      </c>
      <c r="BC156" s="167">
        <f>IF(AZ156=3,G156,0)</f>
        <v>0</v>
      </c>
      <c r="BD156" s="167">
        <f>IF(AZ156=4,G156,0)</f>
        <v>0</v>
      </c>
      <c r="BE156" s="167">
        <f>IF(AZ156=5,G156,0)</f>
        <v>0</v>
      </c>
      <c r="CA156" s="195">
        <v>1</v>
      </c>
      <c r="CB156" s="195">
        <v>0</v>
      </c>
      <c r="CZ156" s="167">
        <v>2.5249999999999999</v>
      </c>
    </row>
    <row r="157" spans="1:104" x14ac:dyDescent="0.2">
      <c r="A157" s="202"/>
      <c r="B157" s="208"/>
      <c r="C157" s="209" t="s">
        <v>279</v>
      </c>
      <c r="D157" s="210"/>
      <c r="E157" s="211">
        <v>1.6319999999999999</v>
      </c>
      <c r="F157" s="212"/>
      <c r="G157" s="213"/>
      <c r="M157" s="207" t="s">
        <v>279</v>
      </c>
      <c r="O157" s="195"/>
    </row>
    <row r="158" spans="1:104" x14ac:dyDescent="0.2">
      <c r="A158" s="196">
        <v>59</v>
      </c>
      <c r="B158" s="197" t="s">
        <v>280</v>
      </c>
      <c r="C158" s="198" t="s">
        <v>281</v>
      </c>
      <c r="D158" s="199" t="s">
        <v>87</v>
      </c>
      <c r="E158" s="200">
        <v>5.5</v>
      </c>
      <c r="F158" s="200">
        <v>0</v>
      </c>
      <c r="G158" s="201">
        <f>E158*F158</f>
        <v>0</v>
      </c>
      <c r="O158" s="195">
        <v>2</v>
      </c>
      <c r="AA158" s="167">
        <v>1</v>
      </c>
      <c r="AB158" s="167">
        <v>1</v>
      </c>
      <c r="AC158" s="167">
        <v>1</v>
      </c>
      <c r="AZ158" s="167">
        <v>1</v>
      </c>
      <c r="BA158" s="167">
        <f>IF(AZ158=1,G158,0)</f>
        <v>0</v>
      </c>
      <c r="BB158" s="167">
        <f>IF(AZ158=2,G158,0)</f>
        <v>0</v>
      </c>
      <c r="BC158" s="167">
        <f>IF(AZ158=3,G158,0)</f>
        <v>0</v>
      </c>
      <c r="BD158" s="167">
        <f>IF(AZ158=4,G158,0)</f>
        <v>0</v>
      </c>
      <c r="BE158" s="167">
        <f>IF(AZ158=5,G158,0)</f>
        <v>0</v>
      </c>
      <c r="CA158" s="195">
        <v>1</v>
      </c>
      <c r="CB158" s="195">
        <v>1</v>
      </c>
      <c r="CZ158" s="167">
        <v>1.41E-2</v>
      </c>
    </row>
    <row r="159" spans="1:104" x14ac:dyDescent="0.2">
      <c r="A159" s="202"/>
      <c r="B159" s="208"/>
      <c r="C159" s="209" t="s">
        <v>282</v>
      </c>
      <c r="D159" s="210"/>
      <c r="E159" s="211">
        <v>5.5</v>
      </c>
      <c r="F159" s="212"/>
      <c r="G159" s="213"/>
      <c r="M159" s="207" t="s">
        <v>282</v>
      </c>
      <c r="O159" s="195"/>
    </row>
    <row r="160" spans="1:104" x14ac:dyDescent="0.2">
      <c r="A160" s="196">
        <v>60</v>
      </c>
      <c r="B160" s="197" t="s">
        <v>283</v>
      </c>
      <c r="C160" s="198" t="s">
        <v>284</v>
      </c>
      <c r="D160" s="199" t="s">
        <v>87</v>
      </c>
      <c r="E160" s="200">
        <v>5.5</v>
      </c>
      <c r="F160" s="200">
        <v>0</v>
      </c>
      <c r="G160" s="201">
        <f>E160*F160</f>
        <v>0</v>
      </c>
      <c r="O160" s="195">
        <v>2</v>
      </c>
      <c r="AA160" s="167">
        <v>1</v>
      </c>
      <c r="AB160" s="167">
        <v>1</v>
      </c>
      <c r="AC160" s="167">
        <v>1</v>
      </c>
      <c r="AZ160" s="167">
        <v>1</v>
      </c>
      <c r="BA160" s="167">
        <f>IF(AZ160=1,G160,0)</f>
        <v>0</v>
      </c>
      <c r="BB160" s="167">
        <f>IF(AZ160=2,G160,0)</f>
        <v>0</v>
      </c>
      <c r="BC160" s="167">
        <f>IF(AZ160=3,G160,0)</f>
        <v>0</v>
      </c>
      <c r="BD160" s="167">
        <f>IF(AZ160=4,G160,0)</f>
        <v>0</v>
      </c>
      <c r="BE160" s="167">
        <f>IF(AZ160=5,G160,0)</f>
        <v>0</v>
      </c>
      <c r="CA160" s="195">
        <v>1</v>
      </c>
      <c r="CB160" s="195">
        <v>1</v>
      </c>
      <c r="CZ160" s="167">
        <v>0</v>
      </c>
    </row>
    <row r="161" spans="1:104" x14ac:dyDescent="0.2">
      <c r="A161" s="196">
        <v>61</v>
      </c>
      <c r="B161" s="197" t="s">
        <v>285</v>
      </c>
      <c r="C161" s="198" t="s">
        <v>286</v>
      </c>
      <c r="D161" s="199" t="s">
        <v>114</v>
      </c>
      <c r="E161" s="200">
        <v>8.1</v>
      </c>
      <c r="F161" s="200">
        <v>0</v>
      </c>
      <c r="G161" s="201">
        <f>E161*F161</f>
        <v>0</v>
      </c>
      <c r="O161" s="195">
        <v>2</v>
      </c>
      <c r="AA161" s="167">
        <v>1</v>
      </c>
      <c r="AB161" s="167">
        <v>1</v>
      </c>
      <c r="AC161" s="167">
        <v>1</v>
      </c>
      <c r="AZ161" s="167">
        <v>1</v>
      </c>
      <c r="BA161" s="167">
        <f>IF(AZ161=1,G161,0)</f>
        <v>0</v>
      </c>
      <c r="BB161" s="167">
        <f>IF(AZ161=2,G161,0)</f>
        <v>0</v>
      </c>
      <c r="BC161" s="167">
        <f>IF(AZ161=3,G161,0)</f>
        <v>0</v>
      </c>
      <c r="BD161" s="167">
        <f>IF(AZ161=4,G161,0)</f>
        <v>0</v>
      </c>
      <c r="BE161" s="167">
        <f>IF(AZ161=5,G161,0)</f>
        <v>0</v>
      </c>
      <c r="CA161" s="195">
        <v>1</v>
      </c>
      <c r="CB161" s="195">
        <v>1</v>
      </c>
      <c r="CZ161" s="167">
        <v>0</v>
      </c>
    </row>
    <row r="162" spans="1:104" x14ac:dyDescent="0.2">
      <c r="A162" s="202"/>
      <c r="B162" s="208"/>
      <c r="C162" s="209" t="s">
        <v>287</v>
      </c>
      <c r="D162" s="210"/>
      <c r="E162" s="211">
        <v>8.1</v>
      </c>
      <c r="F162" s="212"/>
      <c r="G162" s="213"/>
      <c r="M162" s="207" t="s">
        <v>287</v>
      </c>
      <c r="O162" s="195"/>
    </row>
    <row r="163" spans="1:104" x14ac:dyDescent="0.2">
      <c r="A163" s="196">
        <v>62</v>
      </c>
      <c r="B163" s="197" t="s">
        <v>288</v>
      </c>
      <c r="C163" s="198" t="s">
        <v>289</v>
      </c>
      <c r="D163" s="199" t="s">
        <v>114</v>
      </c>
      <c r="E163" s="200">
        <v>8.91</v>
      </c>
      <c r="F163" s="200">
        <v>0</v>
      </c>
      <c r="G163" s="201">
        <f>E163*F163</f>
        <v>0</v>
      </c>
      <c r="O163" s="195">
        <v>2</v>
      </c>
      <c r="AA163" s="167">
        <v>3</v>
      </c>
      <c r="AB163" s="167">
        <v>1</v>
      </c>
      <c r="AC163" s="167">
        <v>58333664</v>
      </c>
      <c r="AZ163" s="167">
        <v>1</v>
      </c>
      <c r="BA163" s="167">
        <f>IF(AZ163=1,G163,0)</f>
        <v>0</v>
      </c>
      <c r="BB163" s="167">
        <f>IF(AZ163=2,G163,0)</f>
        <v>0</v>
      </c>
      <c r="BC163" s="167">
        <f>IF(AZ163=3,G163,0)</f>
        <v>0</v>
      </c>
      <c r="BD163" s="167">
        <f>IF(AZ163=4,G163,0)</f>
        <v>0</v>
      </c>
      <c r="BE163" s="167">
        <f>IF(AZ163=5,G163,0)</f>
        <v>0</v>
      </c>
      <c r="CA163" s="195">
        <v>3</v>
      </c>
      <c r="CB163" s="195">
        <v>1</v>
      </c>
      <c r="CZ163" s="167">
        <v>1.6</v>
      </c>
    </row>
    <row r="164" spans="1:104" x14ac:dyDescent="0.2">
      <c r="A164" s="202"/>
      <c r="B164" s="208"/>
      <c r="C164" s="209" t="s">
        <v>290</v>
      </c>
      <c r="D164" s="210"/>
      <c r="E164" s="211">
        <v>8.91</v>
      </c>
      <c r="F164" s="212"/>
      <c r="G164" s="213"/>
      <c r="M164" s="207" t="s">
        <v>290</v>
      </c>
      <c r="O164" s="195"/>
    </row>
    <row r="165" spans="1:104" x14ac:dyDescent="0.2">
      <c r="A165" s="214"/>
      <c r="B165" s="215" t="s">
        <v>76</v>
      </c>
      <c r="C165" s="216" t="str">
        <f>CONCATENATE(B155," ",C155)</f>
        <v>63 Podlahy a podlahové konstrukce</v>
      </c>
      <c r="D165" s="217"/>
      <c r="E165" s="218"/>
      <c r="F165" s="219"/>
      <c r="G165" s="220">
        <f>SUM(G155:G164)</f>
        <v>0</v>
      </c>
      <c r="O165" s="195">
        <v>4</v>
      </c>
      <c r="BA165" s="221">
        <f>SUM(BA155:BA164)</f>
        <v>0</v>
      </c>
      <c r="BB165" s="221">
        <f>SUM(BB155:BB164)</f>
        <v>0</v>
      </c>
      <c r="BC165" s="221">
        <f>SUM(BC155:BC164)</f>
        <v>0</v>
      </c>
      <c r="BD165" s="221">
        <f>SUM(BD155:BD164)</f>
        <v>0</v>
      </c>
      <c r="BE165" s="221">
        <f>SUM(BE155:BE164)</f>
        <v>0</v>
      </c>
    </row>
    <row r="166" spans="1:104" x14ac:dyDescent="0.2">
      <c r="A166" s="188" t="s">
        <v>72</v>
      </c>
      <c r="B166" s="189" t="s">
        <v>291</v>
      </c>
      <c r="C166" s="190" t="s">
        <v>292</v>
      </c>
      <c r="D166" s="191"/>
      <c r="E166" s="192"/>
      <c r="F166" s="192"/>
      <c r="G166" s="193"/>
      <c r="H166" s="194"/>
      <c r="I166" s="194"/>
      <c r="O166" s="195">
        <v>1</v>
      </c>
    </row>
    <row r="167" spans="1:104" x14ac:dyDescent="0.2">
      <c r="A167" s="196">
        <v>63</v>
      </c>
      <c r="B167" s="197" t="s">
        <v>293</v>
      </c>
      <c r="C167" s="198" t="s">
        <v>294</v>
      </c>
      <c r="D167" s="199" t="s">
        <v>111</v>
      </c>
      <c r="E167" s="200">
        <v>6.5</v>
      </c>
      <c r="F167" s="200">
        <v>0</v>
      </c>
      <c r="G167" s="201">
        <f>E167*F167</f>
        <v>0</v>
      </c>
      <c r="O167" s="195">
        <v>2</v>
      </c>
      <c r="AA167" s="167">
        <v>1</v>
      </c>
      <c r="AB167" s="167">
        <v>1</v>
      </c>
      <c r="AC167" s="167">
        <v>1</v>
      </c>
      <c r="AZ167" s="167">
        <v>1</v>
      </c>
      <c r="BA167" s="167">
        <f>IF(AZ167=1,G167,0)</f>
        <v>0</v>
      </c>
      <c r="BB167" s="167">
        <f>IF(AZ167=2,G167,0)</f>
        <v>0</v>
      </c>
      <c r="BC167" s="167">
        <f>IF(AZ167=3,G167,0)</f>
        <v>0</v>
      </c>
      <c r="BD167" s="167">
        <f>IF(AZ167=4,G167,0)</f>
        <v>0</v>
      </c>
      <c r="BE167" s="167">
        <f>IF(AZ167=5,G167,0)</f>
        <v>0</v>
      </c>
      <c r="CA167" s="195">
        <v>1</v>
      </c>
      <c r="CB167" s="195">
        <v>1</v>
      </c>
      <c r="CZ167" s="167">
        <v>0.188</v>
      </c>
    </row>
    <row r="168" spans="1:104" x14ac:dyDescent="0.2">
      <c r="A168" s="196">
        <v>64</v>
      </c>
      <c r="B168" s="197" t="s">
        <v>295</v>
      </c>
      <c r="C168" s="198" t="s">
        <v>296</v>
      </c>
      <c r="D168" s="199" t="s">
        <v>111</v>
      </c>
      <c r="E168" s="200">
        <v>102.65</v>
      </c>
      <c r="F168" s="200">
        <v>0</v>
      </c>
      <c r="G168" s="201">
        <f>E168*F168</f>
        <v>0</v>
      </c>
      <c r="O168" s="195">
        <v>2</v>
      </c>
      <c r="AA168" s="167">
        <v>1</v>
      </c>
      <c r="AB168" s="167">
        <v>0</v>
      </c>
      <c r="AC168" s="167">
        <v>0</v>
      </c>
      <c r="AZ168" s="167">
        <v>1</v>
      </c>
      <c r="BA168" s="167">
        <f>IF(AZ168=1,G168,0)</f>
        <v>0</v>
      </c>
      <c r="BB168" s="167">
        <f>IF(AZ168=2,G168,0)</f>
        <v>0</v>
      </c>
      <c r="BC168" s="167">
        <f>IF(AZ168=3,G168,0)</f>
        <v>0</v>
      </c>
      <c r="BD168" s="167">
        <f>IF(AZ168=4,G168,0)</f>
        <v>0</v>
      </c>
      <c r="BE168" s="167">
        <f>IF(AZ168=5,G168,0)</f>
        <v>0</v>
      </c>
      <c r="CA168" s="195">
        <v>1</v>
      </c>
      <c r="CB168" s="195">
        <v>0</v>
      </c>
      <c r="CZ168" s="167">
        <v>4.3E-3</v>
      </c>
    </row>
    <row r="169" spans="1:104" x14ac:dyDescent="0.2">
      <c r="A169" s="202"/>
      <c r="B169" s="203"/>
      <c r="C169" s="204" t="s">
        <v>297</v>
      </c>
      <c r="D169" s="205"/>
      <c r="E169" s="205"/>
      <c r="F169" s="205"/>
      <c r="G169" s="206"/>
      <c r="L169" s="207" t="s">
        <v>297</v>
      </c>
      <c r="O169" s="195">
        <v>3</v>
      </c>
    </row>
    <row r="170" spans="1:104" ht="22.5" x14ac:dyDescent="0.2">
      <c r="A170" s="196">
        <v>65</v>
      </c>
      <c r="B170" s="197" t="s">
        <v>298</v>
      </c>
      <c r="C170" s="198" t="s">
        <v>299</v>
      </c>
      <c r="D170" s="199" t="s">
        <v>111</v>
      </c>
      <c r="E170" s="200">
        <v>19.79</v>
      </c>
      <c r="F170" s="200">
        <v>0</v>
      </c>
      <c r="G170" s="201">
        <f>E170*F170</f>
        <v>0</v>
      </c>
      <c r="O170" s="195">
        <v>2</v>
      </c>
      <c r="AA170" s="167">
        <v>1</v>
      </c>
      <c r="AB170" s="167">
        <v>1</v>
      </c>
      <c r="AC170" s="167">
        <v>1</v>
      </c>
      <c r="AZ170" s="167">
        <v>1</v>
      </c>
      <c r="BA170" s="167">
        <f>IF(AZ170=1,G170,0)</f>
        <v>0</v>
      </c>
      <c r="BB170" s="167">
        <f>IF(AZ170=2,G170,0)</f>
        <v>0</v>
      </c>
      <c r="BC170" s="167">
        <f>IF(AZ170=3,G170,0)</f>
        <v>0</v>
      </c>
      <c r="BD170" s="167">
        <f>IF(AZ170=4,G170,0)</f>
        <v>0</v>
      </c>
      <c r="BE170" s="167">
        <f>IF(AZ170=5,G170,0)</f>
        <v>0</v>
      </c>
      <c r="CA170" s="195">
        <v>1</v>
      </c>
      <c r="CB170" s="195">
        <v>1</v>
      </c>
      <c r="CZ170" s="167">
        <v>1.0000000000000001E-5</v>
      </c>
    </row>
    <row r="171" spans="1:104" x14ac:dyDescent="0.2">
      <c r="A171" s="202"/>
      <c r="B171" s="203"/>
      <c r="C171" s="204" t="s">
        <v>300</v>
      </c>
      <c r="D171" s="205"/>
      <c r="E171" s="205"/>
      <c r="F171" s="205"/>
      <c r="G171" s="206"/>
      <c r="L171" s="207" t="s">
        <v>300</v>
      </c>
      <c r="O171" s="195">
        <v>3</v>
      </c>
    </row>
    <row r="172" spans="1:104" x14ac:dyDescent="0.2">
      <c r="A172" s="196">
        <v>66</v>
      </c>
      <c r="B172" s="197" t="s">
        <v>301</v>
      </c>
      <c r="C172" s="198" t="s">
        <v>302</v>
      </c>
      <c r="D172" s="199" t="s">
        <v>111</v>
      </c>
      <c r="E172" s="200">
        <v>47.6</v>
      </c>
      <c r="F172" s="200">
        <v>0</v>
      </c>
      <c r="G172" s="201">
        <f>E172*F172</f>
        <v>0</v>
      </c>
      <c r="O172" s="195">
        <v>2</v>
      </c>
      <c r="AA172" s="167">
        <v>1</v>
      </c>
      <c r="AB172" s="167">
        <v>1</v>
      </c>
      <c r="AC172" s="167">
        <v>1</v>
      </c>
      <c r="AZ172" s="167">
        <v>1</v>
      </c>
      <c r="BA172" s="167">
        <f>IF(AZ172=1,G172,0)</f>
        <v>0</v>
      </c>
      <c r="BB172" s="167">
        <f>IF(AZ172=2,G172,0)</f>
        <v>0</v>
      </c>
      <c r="BC172" s="167">
        <f>IF(AZ172=3,G172,0)</f>
        <v>0</v>
      </c>
      <c r="BD172" s="167">
        <f>IF(AZ172=4,G172,0)</f>
        <v>0</v>
      </c>
      <c r="BE172" s="167">
        <f>IF(AZ172=5,G172,0)</f>
        <v>0</v>
      </c>
      <c r="CA172" s="195">
        <v>1</v>
      </c>
      <c r="CB172" s="195">
        <v>1</v>
      </c>
      <c r="CZ172" s="167">
        <v>1.0000000000000001E-5</v>
      </c>
    </row>
    <row r="173" spans="1:104" x14ac:dyDescent="0.2">
      <c r="A173" s="202"/>
      <c r="B173" s="203"/>
      <c r="C173" s="204" t="s">
        <v>303</v>
      </c>
      <c r="D173" s="205"/>
      <c r="E173" s="205"/>
      <c r="F173" s="205"/>
      <c r="G173" s="206"/>
      <c r="L173" s="207" t="s">
        <v>303</v>
      </c>
      <c r="O173" s="195">
        <v>3</v>
      </c>
    </row>
    <row r="174" spans="1:104" ht="22.5" x14ac:dyDescent="0.2">
      <c r="A174" s="196">
        <v>67</v>
      </c>
      <c r="B174" s="197" t="s">
        <v>304</v>
      </c>
      <c r="C174" s="198" t="s">
        <v>305</v>
      </c>
      <c r="D174" s="199" t="s">
        <v>111</v>
      </c>
      <c r="E174" s="200">
        <v>64.510000000000005</v>
      </c>
      <c r="F174" s="200">
        <v>0</v>
      </c>
      <c r="G174" s="201">
        <f>E174*F174</f>
        <v>0</v>
      </c>
      <c r="O174" s="195">
        <v>2</v>
      </c>
      <c r="AA174" s="167">
        <v>12</v>
      </c>
      <c r="AB174" s="167">
        <v>0</v>
      </c>
      <c r="AC174" s="167">
        <v>37</v>
      </c>
      <c r="AZ174" s="167">
        <v>1</v>
      </c>
      <c r="BA174" s="167">
        <f>IF(AZ174=1,G174,0)</f>
        <v>0</v>
      </c>
      <c r="BB174" s="167">
        <f>IF(AZ174=2,G174,0)</f>
        <v>0</v>
      </c>
      <c r="BC174" s="167">
        <f>IF(AZ174=3,G174,0)</f>
        <v>0</v>
      </c>
      <c r="BD174" s="167">
        <f>IF(AZ174=4,G174,0)</f>
        <v>0</v>
      </c>
      <c r="BE174" s="167">
        <f>IF(AZ174=5,G174,0)</f>
        <v>0</v>
      </c>
      <c r="CA174" s="195">
        <v>12</v>
      </c>
      <c r="CB174" s="195">
        <v>0</v>
      </c>
      <c r="CZ174" s="167">
        <v>0</v>
      </c>
    </row>
    <row r="175" spans="1:104" x14ac:dyDescent="0.2">
      <c r="A175" s="202"/>
      <c r="B175" s="208"/>
      <c r="C175" s="209" t="s">
        <v>306</v>
      </c>
      <c r="D175" s="210"/>
      <c r="E175" s="211">
        <v>64.510000000000005</v>
      </c>
      <c r="F175" s="212"/>
      <c r="G175" s="213"/>
      <c r="M175" s="207" t="s">
        <v>306</v>
      </c>
      <c r="O175" s="195"/>
    </row>
    <row r="176" spans="1:104" x14ac:dyDescent="0.2">
      <c r="A176" s="214"/>
      <c r="B176" s="215" t="s">
        <v>76</v>
      </c>
      <c r="C176" s="216" t="str">
        <f>CONCATENATE(B166," ",C166)</f>
        <v>91 Doplňující práce na komunikaci</v>
      </c>
      <c r="D176" s="217"/>
      <c r="E176" s="218"/>
      <c r="F176" s="219"/>
      <c r="G176" s="220">
        <f>SUM(G166:G175)</f>
        <v>0</v>
      </c>
      <c r="O176" s="195">
        <v>4</v>
      </c>
      <c r="BA176" s="221">
        <f>SUM(BA166:BA175)</f>
        <v>0</v>
      </c>
      <c r="BB176" s="221">
        <f>SUM(BB166:BB175)</f>
        <v>0</v>
      </c>
      <c r="BC176" s="221">
        <f>SUM(BC166:BC175)</f>
        <v>0</v>
      </c>
      <c r="BD176" s="221">
        <f>SUM(BD166:BD175)</f>
        <v>0</v>
      </c>
      <c r="BE176" s="221">
        <f>SUM(BE166:BE175)</f>
        <v>0</v>
      </c>
    </row>
    <row r="177" spans="1:104" x14ac:dyDescent="0.2">
      <c r="A177" s="188" t="s">
        <v>72</v>
      </c>
      <c r="B177" s="189" t="s">
        <v>307</v>
      </c>
      <c r="C177" s="190" t="s">
        <v>308</v>
      </c>
      <c r="D177" s="191"/>
      <c r="E177" s="192"/>
      <c r="F177" s="192"/>
      <c r="G177" s="193"/>
      <c r="H177" s="194"/>
      <c r="I177" s="194"/>
      <c r="O177" s="195">
        <v>1</v>
      </c>
    </row>
    <row r="178" spans="1:104" ht="22.5" x14ac:dyDescent="0.2">
      <c r="A178" s="196">
        <v>68</v>
      </c>
      <c r="B178" s="197" t="s">
        <v>309</v>
      </c>
      <c r="C178" s="198" t="s">
        <v>310</v>
      </c>
      <c r="D178" s="199" t="s">
        <v>114</v>
      </c>
      <c r="E178" s="200">
        <v>3.8914</v>
      </c>
      <c r="F178" s="200">
        <v>0</v>
      </c>
      <c r="G178" s="201">
        <f>E178*F178</f>
        <v>0</v>
      </c>
      <c r="O178" s="195">
        <v>2</v>
      </c>
      <c r="AA178" s="167">
        <v>1</v>
      </c>
      <c r="AB178" s="167">
        <v>1</v>
      </c>
      <c r="AC178" s="167">
        <v>1</v>
      </c>
      <c r="AZ178" s="167">
        <v>1</v>
      </c>
      <c r="BA178" s="167">
        <f>IF(AZ178=1,G178,0)</f>
        <v>0</v>
      </c>
      <c r="BB178" s="167">
        <f>IF(AZ178=2,G178,0)</f>
        <v>0</v>
      </c>
      <c r="BC178" s="167">
        <f>IF(AZ178=3,G178,0)</f>
        <v>0</v>
      </c>
      <c r="BD178" s="167">
        <f>IF(AZ178=4,G178,0)</f>
        <v>0</v>
      </c>
      <c r="BE178" s="167">
        <f>IF(AZ178=5,G178,0)</f>
        <v>0</v>
      </c>
      <c r="CA178" s="195">
        <v>1</v>
      </c>
      <c r="CB178" s="195">
        <v>1</v>
      </c>
      <c r="CZ178" s="167">
        <v>0</v>
      </c>
    </row>
    <row r="179" spans="1:104" x14ac:dyDescent="0.2">
      <c r="A179" s="202"/>
      <c r="B179" s="208"/>
      <c r="C179" s="209" t="s">
        <v>311</v>
      </c>
      <c r="D179" s="210"/>
      <c r="E179" s="211">
        <v>3.8914</v>
      </c>
      <c r="F179" s="212"/>
      <c r="G179" s="213"/>
      <c r="M179" s="207" t="s">
        <v>311</v>
      </c>
      <c r="O179" s="195"/>
    </row>
    <row r="180" spans="1:104" x14ac:dyDescent="0.2">
      <c r="A180" s="196">
        <v>69</v>
      </c>
      <c r="B180" s="197" t="s">
        <v>312</v>
      </c>
      <c r="C180" s="198" t="s">
        <v>313</v>
      </c>
      <c r="D180" s="199" t="s">
        <v>314</v>
      </c>
      <c r="E180" s="200">
        <v>1</v>
      </c>
      <c r="F180" s="200">
        <v>0</v>
      </c>
      <c r="G180" s="201">
        <f>E180*F180</f>
        <v>0</v>
      </c>
      <c r="O180" s="195">
        <v>2</v>
      </c>
      <c r="AA180" s="167">
        <v>12</v>
      </c>
      <c r="AB180" s="167">
        <v>0</v>
      </c>
      <c r="AC180" s="167">
        <v>21</v>
      </c>
      <c r="AZ180" s="167">
        <v>1</v>
      </c>
      <c r="BA180" s="167">
        <f>IF(AZ180=1,G180,0)</f>
        <v>0</v>
      </c>
      <c r="BB180" s="167">
        <f>IF(AZ180=2,G180,0)</f>
        <v>0</v>
      </c>
      <c r="BC180" s="167">
        <f>IF(AZ180=3,G180,0)</f>
        <v>0</v>
      </c>
      <c r="BD180" s="167">
        <f>IF(AZ180=4,G180,0)</f>
        <v>0</v>
      </c>
      <c r="BE180" s="167">
        <f>IF(AZ180=5,G180,0)</f>
        <v>0</v>
      </c>
      <c r="CA180" s="195">
        <v>12</v>
      </c>
      <c r="CB180" s="195">
        <v>0</v>
      </c>
      <c r="CZ180" s="167">
        <v>0</v>
      </c>
    </row>
    <row r="181" spans="1:104" x14ac:dyDescent="0.2">
      <c r="A181" s="202"/>
      <c r="B181" s="203"/>
      <c r="C181" s="204" t="s">
        <v>315</v>
      </c>
      <c r="D181" s="205"/>
      <c r="E181" s="205"/>
      <c r="F181" s="205"/>
      <c r="G181" s="206"/>
      <c r="L181" s="207" t="s">
        <v>315</v>
      </c>
      <c r="O181" s="195">
        <v>3</v>
      </c>
    </row>
    <row r="182" spans="1:104" x14ac:dyDescent="0.2">
      <c r="A182" s="202"/>
      <c r="B182" s="203"/>
      <c r="C182" s="204" t="s">
        <v>316</v>
      </c>
      <c r="D182" s="205"/>
      <c r="E182" s="205"/>
      <c r="F182" s="205"/>
      <c r="G182" s="206"/>
      <c r="L182" s="207" t="s">
        <v>316</v>
      </c>
      <c r="O182" s="195">
        <v>3</v>
      </c>
    </row>
    <row r="183" spans="1:104" x14ac:dyDescent="0.2">
      <c r="A183" s="202"/>
      <c r="B183" s="203"/>
      <c r="C183" s="204" t="s">
        <v>317</v>
      </c>
      <c r="D183" s="205"/>
      <c r="E183" s="205"/>
      <c r="F183" s="205"/>
      <c r="G183" s="206"/>
      <c r="L183" s="207" t="s">
        <v>317</v>
      </c>
      <c r="O183" s="195">
        <v>3</v>
      </c>
    </row>
    <row r="184" spans="1:104" x14ac:dyDescent="0.2">
      <c r="A184" s="202"/>
      <c r="B184" s="203"/>
      <c r="C184" s="204" t="s">
        <v>5</v>
      </c>
      <c r="D184" s="205"/>
      <c r="E184" s="205"/>
      <c r="F184" s="205"/>
      <c r="G184" s="206"/>
      <c r="L184" s="207" t="s">
        <v>5</v>
      </c>
      <c r="O184" s="195">
        <v>3</v>
      </c>
    </row>
    <row r="185" spans="1:104" x14ac:dyDescent="0.2">
      <c r="A185" s="214"/>
      <c r="B185" s="215" t="s">
        <v>76</v>
      </c>
      <c r="C185" s="216" t="str">
        <f>CONCATENATE(B177," ",C177)</f>
        <v>96 Bourání konstrukcí</v>
      </c>
      <c r="D185" s="217"/>
      <c r="E185" s="218"/>
      <c r="F185" s="219"/>
      <c r="G185" s="220">
        <f>SUM(G177:G184)</f>
        <v>0</v>
      </c>
      <c r="O185" s="195">
        <v>4</v>
      </c>
      <c r="BA185" s="221">
        <f>SUM(BA177:BA184)</f>
        <v>0</v>
      </c>
      <c r="BB185" s="221">
        <f>SUM(BB177:BB184)</f>
        <v>0</v>
      </c>
      <c r="BC185" s="221">
        <f>SUM(BC177:BC184)</f>
        <v>0</v>
      </c>
      <c r="BD185" s="221">
        <f>SUM(BD177:BD184)</f>
        <v>0</v>
      </c>
      <c r="BE185" s="221">
        <f>SUM(BE177:BE184)</f>
        <v>0</v>
      </c>
    </row>
    <row r="186" spans="1:104" x14ac:dyDescent="0.2">
      <c r="A186" s="188" t="s">
        <v>72</v>
      </c>
      <c r="B186" s="189" t="s">
        <v>318</v>
      </c>
      <c r="C186" s="190" t="s">
        <v>319</v>
      </c>
      <c r="D186" s="191"/>
      <c r="E186" s="192"/>
      <c r="F186" s="192"/>
      <c r="G186" s="193"/>
      <c r="H186" s="194"/>
      <c r="I186" s="194"/>
      <c r="O186" s="195">
        <v>1</v>
      </c>
    </row>
    <row r="187" spans="1:104" x14ac:dyDescent="0.2">
      <c r="A187" s="196">
        <v>70</v>
      </c>
      <c r="B187" s="197" t="s">
        <v>320</v>
      </c>
      <c r="C187" s="198" t="s">
        <v>321</v>
      </c>
      <c r="D187" s="199" t="s">
        <v>111</v>
      </c>
      <c r="E187" s="200">
        <v>6.5</v>
      </c>
      <c r="F187" s="200">
        <v>0</v>
      </c>
      <c r="G187" s="201">
        <f>E187*F187</f>
        <v>0</v>
      </c>
      <c r="O187" s="195">
        <v>2</v>
      </c>
      <c r="AA187" s="167">
        <v>1</v>
      </c>
      <c r="AB187" s="167">
        <v>1</v>
      </c>
      <c r="AC187" s="167">
        <v>1</v>
      </c>
      <c r="AZ187" s="167">
        <v>1</v>
      </c>
      <c r="BA187" s="167">
        <f>IF(AZ187=1,G187,0)</f>
        <v>0</v>
      </c>
      <c r="BB187" s="167">
        <f>IF(AZ187=2,G187,0)</f>
        <v>0</v>
      </c>
      <c r="BC187" s="167">
        <f>IF(AZ187=3,G187,0)</f>
        <v>0</v>
      </c>
      <c r="BD187" s="167">
        <f>IF(AZ187=4,G187,0)</f>
        <v>0</v>
      </c>
      <c r="BE187" s="167">
        <f>IF(AZ187=5,G187,0)</f>
        <v>0</v>
      </c>
      <c r="CA187" s="195">
        <v>1</v>
      </c>
      <c r="CB187" s="195">
        <v>1</v>
      </c>
      <c r="CZ187" s="167">
        <v>0</v>
      </c>
    </row>
    <row r="188" spans="1:104" x14ac:dyDescent="0.2">
      <c r="A188" s="196">
        <v>71</v>
      </c>
      <c r="B188" s="197" t="s">
        <v>322</v>
      </c>
      <c r="C188" s="198" t="s">
        <v>323</v>
      </c>
      <c r="D188" s="199" t="s">
        <v>87</v>
      </c>
      <c r="E188" s="200">
        <v>3.25</v>
      </c>
      <c r="F188" s="200">
        <v>0</v>
      </c>
      <c r="G188" s="201">
        <f>E188*F188</f>
        <v>0</v>
      </c>
      <c r="O188" s="195">
        <v>2</v>
      </c>
      <c r="AA188" s="167">
        <v>1</v>
      </c>
      <c r="AB188" s="167">
        <v>1</v>
      </c>
      <c r="AC188" s="167">
        <v>1</v>
      </c>
      <c r="AZ188" s="167">
        <v>1</v>
      </c>
      <c r="BA188" s="167">
        <f>IF(AZ188=1,G188,0)</f>
        <v>0</v>
      </c>
      <c r="BB188" s="167">
        <f>IF(AZ188=2,G188,0)</f>
        <v>0</v>
      </c>
      <c r="BC188" s="167">
        <f>IF(AZ188=3,G188,0)</f>
        <v>0</v>
      </c>
      <c r="BD188" s="167">
        <f>IF(AZ188=4,G188,0)</f>
        <v>0</v>
      </c>
      <c r="BE188" s="167">
        <f>IF(AZ188=5,G188,0)</f>
        <v>0</v>
      </c>
      <c r="CA188" s="195">
        <v>1</v>
      </c>
      <c r="CB188" s="195">
        <v>1</v>
      </c>
      <c r="CZ188" s="167">
        <v>0</v>
      </c>
    </row>
    <row r="189" spans="1:104" x14ac:dyDescent="0.2">
      <c r="A189" s="202"/>
      <c r="B189" s="208"/>
      <c r="C189" s="209" t="s">
        <v>100</v>
      </c>
      <c r="D189" s="210"/>
      <c r="E189" s="211">
        <v>3.25</v>
      </c>
      <c r="F189" s="212"/>
      <c r="G189" s="213"/>
      <c r="M189" s="207" t="s">
        <v>100</v>
      </c>
      <c r="O189" s="195"/>
    </row>
    <row r="190" spans="1:104" x14ac:dyDescent="0.2">
      <c r="A190" s="214"/>
      <c r="B190" s="215" t="s">
        <v>76</v>
      </c>
      <c r="C190" s="216" t="str">
        <f>CONCATENATE(B186," ",C186)</f>
        <v>97 Prorážení otvorů</v>
      </c>
      <c r="D190" s="217"/>
      <c r="E190" s="218"/>
      <c r="F190" s="219"/>
      <c r="G190" s="220">
        <f>SUM(G186:G189)</f>
        <v>0</v>
      </c>
      <c r="O190" s="195">
        <v>4</v>
      </c>
      <c r="BA190" s="221">
        <f>SUM(BA186:BA189)</f>
        <v>0</v>
      </c>
      <c r="BB190" s="221">
        <f>SUM(BB186:BB189)</f>
        <v>0</v>
      </c>
      <c r="BC190" s="221">
        <f>SUM(BC186:BC189)</f>
        <v>0</v>
      </c>
      <c r="BD190" s="221">
        <f>SUM(BD186:BD189)</f>
        <v>0</v>
      </c>
      <c r="BE190" s="221">
        <f>SUM(BE186:BE189)</f>
        <v>0</v>
      </c>
    </row>
    <row r="191" spans="1:104" x14ac:dyDescent="0.2">
      <c r="A191" s="188" t="s">
        <v>72</v>
      </c>
      <c r="B191" s="189" t="s">
        <v>324</v>
      </c>
      <c r="C191" s="190" t="s">
        <v>325</v>
      </c>
      <c r="D191" s="191"/>
      <c r="E191" s="192"/>
      <c r="F191" s="192"/>
      <c r="G191" s="193"/>
      <c r="H191" s="194"/>
      <c r="I191" s="194"/>
      <c r="O191" s="195">
        <v>1</v>
      </c>
    </row>
    <row r="192" spans="1:104" x14ac:dyDescent="0.2">
      <c r="A192" s="196">
        <v>72</v>
      </c>
      <c r="B192" s="197" t="s">
        <v>326</v>
      </c>
      <c r="C192" s="198" t="s">
        <v>327</v>
      </c>
      <c r="D192" s="199" t="s">
        <v>154</v>
      </c>
      <c r="E192" s="200">
        <v>368.21299370999998</v>
      </c>
      <c r="F192" s="200">
        <v>0</v>
      </c>
      <c r="G192" s="201">
        <f>E192*F192</f>
        <v>0</v>
      </c>
      <c r="O192" s="195">
        <v>2</v>
      </c>
      <c r="AA192" s="167">
        <v>7</v>
      </c>
      <c r="AB192" s="167">
        <v>1</v>
      </c>
      <c r="AC192" s="167">
        <v>2</v>
      </c>
      <c r="AZ192" s="167">
        <v>1</v>
      </c>
      <c r="BA192" s="167">
        <f>IF(AZ192=1,G192,0)</f>
        <v>0</v>
      </c>
      <c r="BB192" s="167">
        <f>IF(AZ192=2,G192,0)</f>
        <v>0</v>
      </c>
      <c r="BC192" s="167">
        <f>IF(AZ192=3,G192,0)</f>
        <v>0</v>
      </c>
      <c r="BD192" s="167">
        <f>IF(AZ192=4,G192,0)</f>
        <v>0</v>
      </c>
      <c r="BE192" s="167">
        <f>IF(AZ192=5,G192,0)</f>
        <v>0</v>
      </c>
      <c r="CA192" s="195">
        <v>7</v>
      </c>
      <c r="CB192" s="195">
        <v>1</v>
      </c>
      <c r="CZ192" s="167">
        <v>0</v>
      </c>
    </row>
    <row r="193" spans="1:104" x14ac:dyDescent="0.2">
      <c r="A193" s="214"/>
      <c r="B193" s="215" t="s">
        <v>76</v>
      </c>
      <c r="C193" s="216" t="str">
        <f>CONCATENATE(B191," ",C191)</f>
        <v>99 Staveništní přesun hmot</v>
      </c>
      <c r="D193" s="217"/>
      <c r="E193" s="218"/>
      <c r="F193" s="219"/>
      <c r="G193" s="220">
        <f>SUM(G191:G192)</f>
        <v>0</v>
      </c>
      <c r="O193" s="195">
        <v>4</v>
      </c>
      <c r="BA193" s="221">
        <f>SUM(BA191:BA192)</f>
        <v>0</v>
      </c>
      <c r="BB193" s="221">
        <f>SUM(BB191:BB192)</f>
        <v>0</v>
      </c>
      <c r="BC193" s="221">
        <f>SUM(BC191:BC192)</f>
        <v>0</v>
      </c>
      <c r="BD193" s="221">
        <f>SUM(BD191:BD192)</f>
        <v>0</v>
      </c>
      <c r="BE193" s="221">
        <f>SUM(BE191:BE192)</f>
        <v>0</v>
      </c>
    </row>
    <row r="194" spans="1:104" x14ac:dyDescent="0.2">
      <c r="A194" s="188" t="s">
        <v>72</v>
      </c>
      <c r="B194" s="189" t="s">
        <v>328</v>
      </c>
      <c r="C194" s="190" t="s">
        <v>329</v>
      </c>
      <c r="D194" s="191"/>
      <c r="E194" s="192"/>
      <c r="F194" s="192"/>
      <c r="G194" s="193"/>
      <c r="H194" s="194"/>
      <c r="I194" s="194"/>
      <c r="O194" s="195">
        <v>1</v>
      </c>
    </row>
    <row r="195" spans="1:104" ht="22.5" x14ac:dyDescent="0.2">
      <c r="A195" s="196">
        <v>73</v>
      </c>
      <c r="B195" s="197" t="s">
        <v>330</v>
      </c>
      <c r="C195" s="198" t="s">
        <v>331</v>
      </c>
      <c r="D195" s="199" t="s">
        <v>314</v>
      </c>
      <c r="E195" s="200">
        <v>1</v>
      </c>
      <c r="F195" s="200">
        <v>0</v>
      </c>
      <c r="G195" s="201">
        <f>E195*F195</f>
        <v>0</v>
      </c>
      <c r="O195" s="195">
        <v>2</v>
      </c>
      <c r="AA195" s="167">
        <v>12</v>
      </c>
      <c r="AB195" s="167">
        <v>0</v>
      </c>
      <c r="AC195" s="167">
        <v>27</v>
      </c>
      <c r="AZ195" s="167">
        <v>2</v>
      </c>
      <c r="BA195" s="167">
        <f>IF(AZ195=1,G195,0)</f>
        <v>0</v>
      </c>
      <c r="BB195" s="167">
        <f>IF(AZ195=2,G195,0)</f>
        <v>0</v>
      </c>
      <c r="BC195" s="167">
        <f>IF(AZ195=3,G195,0)</f>
        <v>0</v>
      </c>
      <c r="BD195" s="167">
        <f>IF(AZ195=4,G195,0)</f>
        <v>0</v>
      </c>
      <c r="BE195" s="167">
        <f>IF(AZ195=5,G195,0)</f>
        <v>0</v>
      </c>
      <c r="CA195" s="195">
        <v>12</v>
      </c>
      <c r="CB195" s="195">
        <v>0</v>
      </c>
      <c r="CZ195" s="167">
        <v>0</v>
      </c>
    </row>
    <row r="196" spans="1:104" ht="22.5" x14ac:dyDescent="0.2">
      <c r="A196" s="196">
        <v>74</v>
      </c>
      <c r="B196" s="197" t="s">
        <v>332</v>
      </c>
      <c r="C196" s="198" t="s">
        <v>333</v>
      </c>
      <c r="D196" s="199" t="s">
        <v>314</v>
      </c>
      <c r="E196" s="200">
        <v>1</v>
      </c>
      <c r="F196" s="200">
        <v>0</v>
      </c>
      <c r="G196" s="201">
        <f>E196*F196</f>
        <v>0</v>
      </c>
      <c r="O196" s="195">
        <v>2</v>
      </c>
      <c r="AA196" s="167">
        <v>12</v>
      </c>
      <c r="AB196" s="167">
        <v>0</v>
      </c>
      <c r="AC196" s="167">
        <v>69</v>
      </c>
      <c r="AZ196" s="167">
        <v>2</v>
      </c>
      <c r="BA196" s="167">
        <f>IF(AZ196=1,G196,0)</f>
        <v>0</v>
      </c>
      <c r="BB196" s="167">
        <f>IF(AZ196=2,G196,0)</f>
        <v>0</v>
      </c>
      <c r="BC196" s="167">
        <f>IF(AZ196=3,G196,0)</f>
        <v>0</v>
      </c>
      <c r="BD196" s="167">
        <f>IF(AZ196=4,G196,0)</f>
        <v>0</v>
      </c>
      <c r="BE196" s="167">
        <f>IF(AZ196=5,G196,0)</f>
        <v>0</v>
      </c>
      <c r="CA196" s="195">
        <v>12</v>
      </c>
      <c r="CB196" s="195">
        <v>0</v>
      </c>
      <c r="CZ196" s="167">
        <v>0</v>
      </c>
    </row>
    <row r="197" spans="1:104" x14ac:dyDescent="0.2">
      <c r="A197" s="202"/>
      <c r="B197" s="203"/>
      <c r="C197" s="204" t="s">
        <v>334</v>
      </c>
      <c r="D197" s="205"/>
      <c r="E197" s="205"/>
      <c r="F197" s="205"/>
      <c r="G197" s="206"/>
      <c r="L197" s="207" t="s">
        <v>334</v>
      </c>
      <c r="O197" s="195">
        <v>3</v>
      </c>
    </row>
    <row r="198" spans="1:104" x14ac:dyDescent="0.2">
      <c r="A198" s="196">
        <v>75</v>
      </c>
      <c r="B198" s="197" t="s">
        <v>335</v>
      </c>
      <c r="C198" s="198" t="s">
        <v>336</v>
      </c>
      <c r="D198" s="199" t="s">
        <v>314</v>
      </c>
      <c r="E198" s="200">
        <v>1</v>
      </c>
      <c r="F198" s="200">
        <v>0</v>
      </c>
      <c r="G198" s="201">
        <f>E198*F198</f>
        <v>0</v>
      </c>
      <c r="O198" s="195">
        <v>2</v>
      </c>
      <c r="AA198" s="167">
        <v>12</v>
      </c>
      <c r="AB198" s="167">
        <v>0</v>
      </c>
      <c r="AC198" s="167">
        <v>23</v>
      </c>
      <c r="AZ198" s="167">
        <v>2</v>
      </c>
      <c r="BA198" s="167">
        <f>IF(AZ198=1,G198,0)</f>
        <v>0</v>
      </c>
      <c r="BB198" s="167">
        <f>IF(AZ198=2,G198,0)</f>
        <v>0</v>
      </c>
      <c r="BC198" s="167">
        <f>IF(AZ198=3,G198,0)</f>
        <v>0</v>
      </c>
      <c r="BD198" s="167">
        <f>IF(AZ198=4,G198,0)</f>
        <v>0</v>
      </c>
      <c r="BE198" s="167">
        <f>IF(AZ198=5,G198,0)</f>
        <v>0</v>
      </c>
      <c r="CA198" s="195">
        <v>12</v>
      </c>
      <c r="CB198" s="195">
        <v>0</v>
      </c>
      <c r="CZ198" s="167">
        <v>0</v>
      </c>
    </row>
    <row r="199" spans="1:104" x14ac:dyDescent="0.2">
      <c r="A199" s="202"/>
      <c r="B199" s="203"/>
      <c r="C199" s="204"/>
      <c r="D199" s="205"/>
      <c r="E199" s="205"/>
      <c r="F199" s="205"/>
      <c r="G199" s="206"/>
      <c r="L199" s="207"/>
      <c r="O199" s="195">
        <v>3</v>
      </c>
    </row>
    <row r="200" spans="1:104" x14ac:dyDescent="0.2">
      <c r="A200" s="196">
        <v>76</v>
      </c>
      <c r="B200" s="197" t="s">
        <v>337</v>
      </c>
      <c r="C200" s="198" t="s">
        <v>338</v>
      </c>
      <c r="D200" s="199" t="s">
        <v>314</v>
      </c>
      <c r="E200" s="200">
        <v>1</v>
      </c>
      <c r="F200" s="200">
        <v>0</v>
      </c>
      <c r="G200" s="201">
        <f>E200*F200</f>
        <v>0</v>
      </c>
      <c r="O200" s="195">
        <v>2</v>
      </c>
      <c r="AA200" s="167">
        <v>12</v>
      </c>
      <c r="AB200" s="167">
        <v>0</v>
      </c>
      <c r="AC200" s="167">
        <v>83</v>
      </c>
      <c r="AZ200" s="167">
        <v>2</v>
      </c>
      <c r="BA200" s="167">
        <f>IF(AZ200=1,G200,0)</f>
        <v>0</v>
      </c>
      <c r="BB200" s="167">
        <f>IF(AZ200=2,G200,0)</f>
        <v>0</v>
      </c>
      <c r="BC200" s="167">
        <f>IF(AZ200=3,G200,0)</f>
        <v>0</v>
      </c>
      <c r="BD200" s="167">
        <f>IF(AZ200=4,G200,0)</f>
        <v>0</v>
      </c>
      <c r="BE200" s="167">
        <f>IF(AZ200=5,G200,0)</f>
        <v>0</v>
      </c>
      <c r="CA200" s="195">
        <v>12</v>
      </c>
      <c r="CB200" s="195">
        <v>0</v>
      </c>
      <c r="CZ200" s="167">
        <v>0</v>
      </c>
    </row>
    <row r="201" spans="1:104" x14ac:dyDescent="0.2">
      <c r="A201" s="202"/>
      <c r="B201" s="203"/>
      <c r="C201" s="204"/>
      <c r="D201" s="205"/>
      <c r="E201" s="205"/>
      <c r="F201" s="205"/>
      <c r="G201" s="206"/>
      <c r="L201" s="207"/>
      <c r="O201" s="195">
        <v>3</v>
      </c>
    </row>
    <row r="202" spans="1:104" x14ac:dyDescent="0.2">
      <c r="A202" s="196">
        <v>77</v>
      </c>
      <c r="B202" s="197" t="s">
        <v>339</v>
      </c>
      <c r="C202" s="198" t="s">
        <v>340</v>
      </c>
      <c r="D202" s="199" t="s">
        <v>314</v>
      </c>
      <c r="E202" s="200">
        <v>1</v>
      </c>
      <c r="F202" s="200">
        <v>0</v>
      </c>
      <c r="G202" s="201">
        <f>E202*F202</f>
        <v>0</v>
      </c>
      <c r="O202" s="195">
        <v>2</v>
      </c>
      <c r="AA202" s="167">
        <v>12</v>
      </c>
      <c r="AB202" s="167">
        <v>0</v>
      </c>
      <c r="AC202" s="167">
        <v>84</v>
      </c>
      <c r="AZ202" s="167">
        <v>2</v>
      </c>
      <c r="BA202" s="167">
        <f>IF(AZ202=1,G202,0)</f>
        <v>0</v>
      </c>
      <c r="BB202" s="167">
        <f>IF(AZ202=2,G202,0)</f>
        <v>0</v>
      </c>
      <c r="BC202" s="167">
        <f>IF(AZ202=3,G202,0)</f>
        <v>0</v>
      </c>
      <c r="BD202" s="167">
        <f>IF(AZ202=4,G202,0)</f>
        <v>0</v>
      </c>
      <c r="BE202" s="167">
        <f>IF(AZ202=5,G202,0)</f>
        <v>0</v>
      </c>
      <c r="CA202" s="195">
        <v>12</v>
      </c>
      <c r="CB202" s="195">
        <v>0</v>
      </c>
      <c r="CZ202" s="167">
        <v>0</v>
      </c>
    </row>
    <row r="203" spans="1:104" x14ac:dyDescent="0.2">
      <c r="A203" s="202"/>
      <c r="B203" s="203"/>
      <c r="C203" s="204"/>
      <c r="D203" s="205"/>
      <c r="E203" s="205"/>
      <c r="F203" s="205"/>
      <c r="G203" s="206"/>
      <c r="L203" s="207"/>
      <c r="O203" s="195">
        <v>3</v>
      </c>
    </row>
    <row r="204" spans="1:104" x14ac:dyDescent="0.2">
      <c r="A204" s="196">
        <v>78</v>
      </c>
      <c r="B204" s="197" t="s">
        <v>341</v>
      </c>
      <c r="C204" s="198" t="s">
        <v>342</v>
      </c>
      <c r="D204" s="199" t="s">
        <v>314</v>
      </c>
      <c r="E204" s="200">
        <v>1</v>
      </c>
      <c r="F204" s="200">
        <v>0</v>
      </c>
      <c r="G204" s="201">
        <f>E204*F204</f>
        <v>0</v>
      </c>
      <c r="O204" s="195">
        <v>2</v>
      </c>
      <c r="AA204" s="167">
        <v>12</v>
      </c>
      <c r="AB204" s="167">
        <v>0</v>
      </c>
      <c r="AC204" s="167">
        <v>85</v>
      </c>
      <c r="AZ204" s="167">
        <v>2</v>
      </c>
      <c r="BA204" s="167">
        <f>IF(AZ204=1,G204,0)</f>
        <v>0</v>
      </c>
      <c r="BB204" s="167">
        <f>IF(AZ204=2,G204,0)</f>
        <v>0</v>
      </c>
      <c r="BC204" s="167">
        <f>IF(AZ204=3,G204,0)</f>
        <v>0</v>
      </c>
      <c r="BD204" s="167">
        <f>IF(AZ204=4,G204,0)</f>
        <v>0</v>
      </c>
      <c r="BE204" s="167">
        <f>IF(AZ204=5,G204,0)</f>
        <v>0</v>
      </c>
      <c r="CA204" s="195">
        <v>12</v>
      </c>
      <c r="CB204" s="195">
        <v>0</v>
      </c>
      <c r="CZ204" s="167">
        <v>0</v>
      </c>
    </row>
    <row r="205" spans="1:104" x14ac:dyDescent="0.2">
      <c r="A205" s="202"/>
      <c r="B205" s="203"/>
      <c r="C205" s="204"/>
      <c r="D205" s="205"/>
      <c r="E205" s="205"/>
      <c r="F205" s="205"/>
      <c r="G205" s="206"/>
      <c r="L205" s="207"/>
      <c r="O205" s="195">
        <v>3</v>
      </c>
    </row>
    <row r="206" spans="1:104" x14ac:dyDescent="0.2">
      <c r="A206" s="196">
        <v>79</v>
      </c>
      <c r="B206" s="197" t="s">
        <v>343</v>
      </c>
      <c r="C206" s="198" t="s">
        <v>344</v>
      </c>
      <c r="D206" s="199" t="s">
        <v>314</v>
      </c>
      <c r="E206" s="200">
        <v>1</v>
      </c>
      <c r="F206" s="200">
        <v>0</v>
      </c>
      <c r="G206" s="201">
        <f>E206*F206</f>
        <v>0</v>
      </c>
      <c r="O206" s="195">
        <v>2</v>
      </c>
      <c r="AA206" s="167">
        <v>12</v>
      </c>
      <c r="AB206" s="167">
        <v>0</v>
      </c>
      <c r="AC206" s="167">
        <v>86</v>
      </c>
      <c r="AZ206" s="167">
        <v>2</v>
      </c>
      <c r="BA206" s="167">
        <f>IF(AZ206=1,G206,0)</f>
        <v>0</v>
      </c>
      <c r="BB206" s="167">
        <f>IF(AZ206=2,G206,0)</f>
        <v>0</v>
      </c>
      <c r="BC206" s="167">
        <f>IF(AZ206=3,G206,0)</f>
        <v>0</v>
      </c>
      <c r="BD206" s="167">
        <f>IF(AZ206=4,G206,0)</f>
        <v>0</v>
      </c>
      <c r="BE206" s="167">
        <f>IF(AZ206=5,G206,0)</f>
        <v>0</v>
      </c>
      <c r="CA206" s="195">
        <v>12</v>
      </c>
      <c r="CB206" s="195">
        <v>0</v>
      </c>
      <c r="CZ206" s="167">
        <v>0</v>
      </c>
    </row>
    <row r="207" spans="1:104" x14ac:dyDescent="0.2">
      <c r="A207" s="202"/>
      <c r="B207" s="203"/>
      <c r="C207" s="204"/>
      <c r="D207" s="205"/>
      <c r="E207" s="205"/>
      <c r="F207" s="205"/>
      <c r="G207" s="206"/>
      <c r="L207" s="207"/>
      <c r="O207" s="195">
        <v>3</v>
      </c>
    </row>
    <row r="208" spans="1:104" x14ac:dyDescent="0.2">
      <c r="A208" s="196">
        <v>80</v>
      </c>
      <c r="B208" s="197" t="s">
        <v>345</v>
      </c>
      <c r="C208" s="198" t="s">
        <v>346</v>
      </c>
      <c r="D208" s="199" t="s">
        <v>314</v>
      </c>
      <c r="E208" s="200">
        <v>1</v>
      </c>
      <c r="F208" s="200">
        <v>0</v>
      </c>
      <c r="G208" s="201">
        <f>E208*F208</f>
        <v>0</v>
      </c>
      <c r="O208" s="195">
        <v>2</v>
      </c>
      <c r="AA208" s="167">
        <v>12</v>
      </c>
      <c r="AB208" s="167">
        <v>0</v>
      </c>
      <c r="AC208" s="167">
        <v>87</v>
      </c>
      <c r="AZ208" s="167">
        <v>2</v>
      </c>
      <c r="BA208" s="167">
        <f>IF(AZ208=1,G208,0)</f>
        <v>0</v>
      </c>
      <c r="BB208" s="167">
        <f>IF(AZ208=2,G208,0)</f>
        <v>0</v>
      </c>
      <c r="BC208" s="167">
        <f>IF(AZ208=3,G208,0)</f>
        <v>0</v>
      </c>
      <c r="BD208" s="167">
        <f>IF(AZ208=4,G208,0)</f>
        <v>0</v>
      </c>
      <c r="BE208" s="167">
        <f>IF(AZ208=5,G208,0)</f>
        <v>0</v>
      </c>
      <c r="CA208" s="195">
        <v>12</v>
      </c>
      <c r="CB208" s="195">
        <v>0</v>
      </c>
      <c r="CZ208" s="167">
        <v>0</v>
      </c>
    </row>
    <row r="209" spans="1:104" x14ac:dyDescent="0.2">
      <c r="A209" s="202"/>
      <c r="B209" s="203"/>
      <c r="C209" s="204"/>
      <c r="D209" s="205"/>
      <c r="E209" s="205"/>
      <c r="F209" s="205"/>
      <c r="G209" s="206"/>
      <c r="L209" s="207"/>
      <c r="O209" s="195">
        <v>3</v>
      </c>
    </row>
    <row r="210" spans="1:104" x14ac:dyDescent="0.2">
      <c r="A210" s="196">
        <v>81</v>
      </c>
      <c r="B210" s="197" t="s">
        <v>347</v>
      </c>
      <c r="C210" s="198" t="s">
        <v>348</v>
      </c>
      <c r="D210" s="199" t="s">
        <v>314</v>
      </c>
      <c r="E210" s="200">
        <v>1</v>
      </c>
      <c r="F210" s="200">
        <v>0</v>
      </c>
      <c r="G210" s="201">
        <f>E210*F210</f>
        <v>0</v>
      </c>
      <c r="O210" s="195">
        <v>2</v>
      </c>
      <c r="AA210" s="167">
        <v>12</v>
      </c>
      <c r="AB210" s="167">
        <v>0</v>
      </c>
      <c r="AC210" s="167">
        <v>88</v>
      </c>
      <c r="AZ210" s="167">
        <v>2</v>
      </c>
      <c r="BA210" s="167">
        <f>IF(AZ210=1,G210,0)</f>
        <v>0</v>
      </c>
      <c r="BB210" s="167">
        <f>IF(AZ210=2,G210,0)</f>
        <v>0</v>
      </c>
      <c r="BC210" s="167">
        <f>IF(AZ210=3,G210,0)</f>
        <v>0</v>
      </c>
      <c r="BD210" s="167">
        <f>IF(AZ210=4,G210,0)</f>
        <v>0</v>
      </c>
      <c r="BE210" s="167">
        <f>IF(AZ210=5,G210,0)</f>
        <v>0</v>
      </c>
      <c r="CA210" s="195">
        <v>12</v>
      </c>
      <c r="CB210" s="195">
        <v>0</v>
      </c>
      <c r="CZ210" s="167">
        <v>0</v>
      </c>
    </row>
    <row r="211" spans="1:104" x14ac:dyDescent="0.2">
      <c r="A211" s="202"/>
      <c r="B211" s="203"/>
      <c r="C211" s="204"/>
      <c r="D211" s="205"/>
      <c r="E211" s="205"/>
      <c r="F211" s="205"/>
      <c r="G211" s="206"/>
      <c r="L211" s="207"/>
      <c r="O211" s="195">
        <v>3</v>
      </c>
    </row>
    <row r="212" spans="1:104" x14ac:dyDescent="0.2">
      <c r="A212" s="196">
        <v>82</v>
      </c>
      <c r="B212" s="197" t="s">
        <v>349</v>
      </c>
      <c r="C212" s="198" t="s">
        <v>350</v>
      </c>
      <c r="D212" s="199" t="s">
        <v>314</v>
      </c>
      <c r="E212" s="200">
        <v>1</v>
      </c>
      <c r="F212" s="200">
        <v>0</v>
      </c>
      <c r="G212" s="201">
        <f>E212*F212</f>
        <v>0</v>
      </c>
      <c r="O212" s="195">
        <v>2</v>
      </c>
      <c r="AA212" s="167">
        <v>12</v>
      </c>
      <c r="AB212" s="167">
        <v>0</v>
      </c>
      <c r="AC212" s="167">
        <v>89</v>
      </c>
      <c r="AZ212" s="167">
        <v>2</v>
      </c>
      <c r="BA212" s="167">
        <f>IF(AZ212=1,G212,0)</f>
        <v>0</v>
      </c>
      <c r="BB212" s="167">
        <f>IF(AZ212=2,G212,0)</f>
        <v>0</v>
      </c>
      <c r="BC212" s="167">
        <f>IF(AZ212=3,G212,0)</f>
        <v>0</v>
      </c>
      <c r="BD212" s="167">
        <f>IF(AZ212=4,G212,0)</f>
        <v>0</v>
      </c>
      <c r="BE212" s="167">
        <f>IF(AZ212=5,G212,0)</f>
        <v>0</v>
      </c>
      <c r="CA212" s="195">
        <v>12</v>
      </c>
      <c r="CB212" s="195">
        <v>0</v>
      </c>
      <c r="CZ212" s="167">
        <v>0</v>
      </c>
    </row>
    <row r="213" spans="1:104" x14ac:dyDescent="0.2">
      <c r="A213" s="202"/>
      <c r="B213" s="203"/>
      <c r="C213" s="204"/>
      <c r="D213" s="205"/>
      <c r="E213" s="205"/>
      <c r="F213" s="205"/>
      <c r="G213" s="206"/>
      <c r="L213" s="207"/>
      <c r="O213" s="195">
        <v>3</v>
      </c>
    </row>
    <row r="214" spans="1:104" x14ac:dyDescent="0.2">
      <c r="A214" s="196">
        <v>83</v>
      </c>
      <c r="B214" s="197" t="s">
        <v>351</v>
      </c>
      <c r="C214" s="198" t="s">
        <v>352</v>
      </c>
      <c r="D214" s="199" t="s">
        <v>314</v>
      </c>
      <c r="E214" s="200">
        <v>1</v>
      </c>
      <c r="F214" s="200">
        <v>0</v>
      </c>
      <c r="G214" s="201">
        <f>E214*F214</f>
        <v>0</v>
      </c>
      <c r="O214" s="195">
        <v>2</v>
      </c>
      <c r="AA214" s="167">
        <v>12</v>
      </c>
      <c r="AB214" s="167">
        <v>0</v>
      </c>
      <c r="AC214" s="167">
        <v>34</v>
      </c>
      <c r="AZ214" s="167">
        <v>2</v>
      </c>
      <c r="BA214" s="167">
        <f>IF(AZ214=1,G214,0)</f>
        <v>0</v>
      </c>
      <c r="BB214" s="167">
        <f>IF(AZ214=2,G214,0)</f>
        <v>0</v>
      </c>
      <c r="BC214" s="167">
        <f>IF(AZ214=3,G214,0)</f>
        <v>0</v>
      </c>
      <c r="BD214" s="167">
        <f>IF(AZ214=4,G214,0)</f>
        <v>0</v>
      </c>
      <c r="BE214" s="167">
        <f>IF(AZ214=5,G214,0)</f>
        <v>0</v>
      </c>
      <c r="CA214" s="195">
        <v>12</v>
      </c>
      <c r="CB214" s="195">
        <v>0</v>
      </c>
      <c r="CZ214" s="167">
        <v>0</v>
      </c>
    </row>
    <row r="215" spans="1:104" x14ac:dyDescent="0.2">
      <c r="A215" s="202"/>
      <c r="B215" s="203"/>
      <c r="C215" s="204" t="s">
        <v>240</v>
      </c>
      <c r="D215" s="205"/>
      <c r="E215" s="205"/>
      <c r="F215" s="205"/>
      <c r="G215" s="206"/>
      <c r="L215" s="207" t="s">
        <v>240</v>
      </c>
      <c r="O215" s="195">
        <v>3</v>
      </c>
    </row>
    <row r="216" spans="1:104" x14ac:dyDescent="0.2">
      <c r="A216" s="202"/>
      <c r="B216" s="203"/>
      <c r="C216" s="204" t="s">
        <v>353</v>
      </c>
      <c r="D216" s="205"/>
      <c r="E216" s="205"/>
      <c r="F216" s="205"/>
      <c r="G216" s="206"/>
      <c r="L216" s="207" t="s">
        <v>353</v>
      </c>
      <c r="O216" s="195">
        <v>3</v>
      </c>
    </row>
    <row r="217" spans="1:104" x14ac:dyDescent="0.2">
      <c r="A217" s="202"/>
      <c r="B217" s="203"/>
      <c r="C217" s="204" t="s">
        <v>354</v>
      </c>
      <c r="D217" s="205"/>
      <c r="E217" s="205"/>
      <c r="F217" s="205"/>
      <c r="G217" s="206"/>
      <c r="L217" s="207" t="s">
        <v>354</v>
      </c>
      <c r="O217" s="195">
        <v>3</v>
      </c>
    </row>
    <row r="218" spans="1:104" x14ac:dyDescent="0.2">
      <c r="A218" s="202"/>
      <c r="B218" s="203"/>
      <c r="C218" s="204" t="s">
        <v>355</v>
      </c>
      <c r="D218" s="205"/>
      <c r="E218" s="205"/>
      <c r="F218" s="205"/>
      <c r="G218" s="206"/>
      <c r="L218" s="207" t="s">
        <v>355</v>
      </c>
      <c r="O218" s="195">
        <v>3</v>
      </c>
    </row>
    <row r="219" spans="1:104" x14ac:dyDescent="0.2">
      <c r="A219" s="202"/>
      <c r="B219" s="203"/>
      <c r="C219" s="204" t="s">
        <v>356</v>
      </c>
      <c r="D219" s="205"/>
      <c r="E219" s="205"/>
      <c r="F219" s="205"/>
      <c r="G219" s="206"/>
      <c r="L219" s="207" t="s">
        <v>356</v>
      </c>
      <c r="O219" s="195">
        <v>3</v>
      </c>
    </row>
    <row r="220" spans="1:104" x14ac:dyDescent="0.2">
      <c r="A220" s="202"/>
      <c r="B220" s="203"/>
      <c r="C220" s="204" t="s">
        <v>357</v>
      </c>
      <c r="D220" s="205"/>
      <c r="E220" s="205"/>
      <c r="F220" s="205"/>
      <c r="G220" s="206"/>
      <c r="L220" s="207" t="s">
        <v>357</v>
      </c>
      <c r="O220" s="195">
        <v>3</v>
      </c>
    </row>
    <row r="221" spans="1:104" x14ac:dyDescent="0.2">
      <c r="A221" s="202"/>
      <c r="B221" s="203"/>
      <c r="C221" s="204" t="s">
        <v>358</v>
      </c>
      <c r="D221" s="205"/>
      <c r="E221" s="205"/>
      <c r="F221" s="205"/>
      <c r="G221" s="206"/>
      <c r="L221" s="207" t="s">
        <v>358</v>
      </c>
      <c r="O221" s="195">
        <v>3</v>
      </c>
    </row>
    <row r="222" spans="1:104" x14ac:dyDescent="0.2">
      <c r="A222" s="202"/>
      <c r="B222" s="203"/>
      <c r="C222" s="204" t="s">
        <v>359</v>
      </c>
      <c r="D222" s="205"/>
      <c r="E222" s="205"/>
      <c r="F222" s="205"/>
      <c r="G222" s="206"/>
      <c r="L222" s="207" t="s">
        <v>359</v>
      </c>
      <c r="O222" s="195">
        <v>3</v>
      </c>
    </row>
    <row r="223" spans="1:104" x14ac:dyDescent="0.2">
      <c r="A223" s="196">
        <v>84</v>
      </c>
      <c r="B223" s="197" t="s">
        <v>360</v>
      </c>
      <c r="C223" s="198" t="s">
        <v>361</v>
      </c>
      <c r="D223" s="199" t="s">
        <v>75</v>
      </c>
      <c r="E223" s="200">
        <v>1</v>
      </c>
      <c r="F223" s="200">
        <v>0</v>
      </c>
      <c r="G223" s="201">
        <f>E223*F223</f>
        <v>0</v>
      </c>
      <c r="O223" s="195">
        <v>2</v>
      </c>
      <c r="AA223" s="167">
        <v>12</v>
      </c>
      <c r="AB223" s="167">
        <v>0</v>
      </c>
      <c r="AC223" s="167">
        <v>28</v>
      </c>
      <c r="AZ223" s="167">
        <v>2</v>
      </c>
      <c r="BA223" s="167">
        <f>IF(AZ223=1,G223,0)</f>
        <v>0</v>
      </c>
      <c r="BB223" s="167">
        <f>IF(AZ223=2,G223,0)</f>
        <v>0</v>
      </c>
      <c r="BC223" s="167">
        <f>IF(AZ223=3,G223,0)</f>
        <v>0</v>
      </c>
      <c r="BD223" s="167">
        <f>IF(AZ223=4,G223,0)</f>
        <v>0</v>
      </c>
      <c r="BE223" s="167">
        <f>IF(AZ223=5,G223,0)</f>
        <v>0</v>
      </c>
      <c r="CA223" s="195">
        <v>12</v>
      </c>
      <c r="CB223" s="195">
        <v>0</v>
      </c>
      <c r="CZ223" s="167">
        <v>0</v>
      </c>
    </row>
    <row r="224" spans="1:104" x14ac:dyDescent="0.2">
      <c r="A224" s="202"/>
      <c r="B224" s="203"/>
      <c r="C224" s="204" t="s">
        <v>240</v>
      </c>
      <c r="D224" s="205"/>
      <c r="E224" s="205"/>
      <c r="F224" s="205"/>
      <c r="G224" s="206"/>
      <c r="L224" s="207" t="s">
        <v>240</v>
      </c>
      <c r="O224" s="195">
        <v>3</v>
      </c>
    </row>
    <row r="225" spans="1:104" x14ac:dyDescent="0.2">
      <c r="A225" s="202"/>
      <c r="B225" s="203"/>
      <c r="C225" s="204" t="s">
        <v>362</v>
      </c>
      <c r="D225" s="205"/>
      <c r="E225" s="205"/>
      <c r="F225" s="205"/>
      <c r="G225" s="206"/>
      <c r="L225" s="207" t="s">
        <v>362</v>
      </c>
      <c r="O225" s="195">
        <v>3</v>
      </c>
    </row>
    <row r="226" spans="1:104" x14ac:dyDescent="0.2">
      <c r="A226" s="202"/>
      <c r="B226" s="203"/>
      <c r="C226" s="204" t="s">
        <v>363</v>
      </c>
      <c r="D226" s="205"/>
      <c r="E226" s="205"/>
      <c r="F226" s="205"/>
      <c r="G226" s="206"/>
      <c r="L226" s="207" t="s">
        <v>363</v>
      </c>
      <c r="O226" s="195">
        <v>3</v>
      </c>
    </row>
    <row r="227" spans="1:104" x14ac:dyDescent="0.2">
      <c r="A227" s="202"/>
      <c r="B227" s="203"/>
      <c r="C227" s="204" t="s">
        <v>364</v>
      </c>
      <c r="D227" s="205"/>
      <c r="E227" s="205"/>
      <c r="F227" s="205"/>
      <c r="G227" s="206"/>
      <c r="L227" s="207" t="s">
        <v>364</v>
      </c>
      <c r="O227" s="195">
        <v>3</v>
      </c>
    </row>
    <row r="228" spans="1:104" x14ac:dyDescent="0.2">
      <c r="A228" s="202"/>
      <c r="B228" s="203"/>
      <c r="C228" s="204" t="s">
        <v>365</v>
      </c>
      <c r="D228" s="205"/>
      <c r="E228" s="205"/>
      <c r="F228" s="205"/>
      <c r="G228" s="206"/>
      <c r="L228" s="207" t="s">
        <v>365</v>
      </c>
      <c r="O228" s="195">
        <v>3</v>
      </c>
    </row>
    <row r="229" spans="1:104" x14ac:dyDescent="0.2">
      <c r="A229" s="202"/>
      <c r="B229" s="203"/>
      <c r="C229" s="204" t="s">
        <v>366</v>
      </c>
      <c r="D229" s="205"/>
      <c r="E229" s="205"/>
      <c r="F229" s="205"/>
      <c r="G229" s="206"/>
      <c r="L229" s="207" t="s">
        <v>366</v>
      </c>
      <c r="O229" s="195">
        <v>3</v>
      </c>
    </row>
    <row r="230" spans="1:104" x14ac:dyDescent="0.2">
      <c r="A230" s="202"/>
      <c r="B230" s="203"/>
      <c r="C230" s="204" t="s">
        <v>367</v>
      </c>
      <c r="D230" s="205"/>
      <c r="E230" s="205"/>
      <c r="F230" s="205"/>
      <c r="G230" s="206"/>
      <c r="L230" s="207" t="s">
        <v>367</v>
      </c>
      <c r="O230" s="195">
        <v>3</v>
      </c>
    </row>
    <row r="231" spans="1:104" x14ac:dyDescent="0.2">
      <c r="A231" s="196">
        <v>85</v>
      </c>
      <c r="B231" s="197" t="s">
        <v>368</v>
      </c>
      <c r="C231" s="198" t="s">
        <v>369</v>
      </c>
      <c r="D231" s="199" t="s">
        <v>75</v>
      </c>
      <c r="E231" s="200">
        <v>1</v>
      </c>
      <c r="F231" s="200">
        <v>0</v>
      </c>
      <c r="G231" s="201">
        <f>E231*F231</f>
        <v>0</v>
      </c>
      <c r="O231" s="195">
        <v>2</v>
      </c>
      <c r="AA231" s="167">
        <v>12</v>
      </c>
      <c r="AB231" s="167">
        <v>0</v>
      </c>
      <c r="AC231" s="167">
        <v>91</v>
      </c>
      <c r="AZ231" s="167">
        <v>2</v>
      </c>
      <c r="BA231" s="167">
        <f>IF(AZ231=1,G231,0)</f>
        <v>0</v>
      </c>
      <c r="BB231" s="167">
        <f>IF(AZ231=2,G231,0)</f>
        <v>0</v>
      </c>
      <c r="BC231" s="167">
        <f>IF(AZ231=3,G231,0)</f>
        <v>0</v>
      </c>
      <c r="BD231" s="167">
        <f>IF(AZ231=4,G231,0)</f>
        <v>0</v>
      </c>
      <c r="BE231" s="167">
        <f>IF(AZ231=5,G231,0)</f>
        <v>0</v>
      </c>
      <c r="CA231" s="195">
        <v>12</v>
      </c>
      <c r="CB231" s="195">
        <v>0</v>
      </c>
      <c r="CZ231" s="167">
        <v>0</v>
      </c>
    </row>
    <row r="232" spans="1:104" x14ac:dyDescent="0.2">
      <c r="A232" s="202"/>
      <c r="B232" s="203"/>
      <c r="C232" s="204" t="s">
        <v>370</v>
      </c>
      <c r="D232" s="205"/>
      <c r="E232" s="205"/>
      <c r="F232" s="205"/>
      <c r="G232" s="206"/>
      <c r="L232" s="207" t="s">
        <v>370</v>
      </c>
      <c r="O232" s="195">
        <v>3</v>
      </c>
    </row>
    <row r="233" spans="1:104" x14ac:dyDescent="0.2">
      <c r="A233" s="196">
        <v>86</v>
      </c>
      <c r="B233" s="197" t="s">
        <v>371</v>
      </c>
      <c r="C233" s="198" t="s">
        <v>372</v>
      </c>
      <c r="D233" s="199" t="s">
        <v>75</v>
      </c>
      <c r="E233" s="200">
        <v>1</v>
      </c>
      <c r="F233" s="200">
        <v>0</v>
      </c>
      <c r="G233" s="201">
        <f>E233*F233</f>
        <v>0</v>
      </c>
      <c r="O233" s="195">
        <v>2</v>
      </c>
      <c r="AA233" s="167">
        <v>12</v>
      </c>
      <c r="AB233" s="167">
        <v>0</v>
      </c>
      <c r="AC233" s="167">
        <v>24</v>
      </c>
      <c r="AZ233" s="167">
        <v>2</v>
      </c>
      <c r="BA233" s="167">
        <f>IF(AZ233=1,G233,0)</f>
        <v>0</v>
      </c>
      <c r="BB233" s="167">
        <f>IF(AZ233=2,G233,0)</f>
        <v>0</v>
      </c>
      <c r="BC233" s="167">
        <f>IF(AZ233=3,G233,0)</f>
        <v>0</v>
      </c>
      <c r="BD233" s="167">
        <f>IF(AZ233=4,G233,0)</f>
        <v>0</v>
      </c>
      <c r="BE233" s="167">
        <f>IF(AZ233=5,G233,0)</f>
        <v>0</v>
      </c>
      <c r="CA233" s="195">
        <v>12</v>
      </c>
      <c r="CB233" s="195">
        <v>0</v>
      </c>
      <c r="CZ233" s="167">
        <v>0</v>
      </c>
    </row>
    <row r="234" spans="1:104" x14ac:dyDescent="0.2">
      <c r="A234" s="202"/>
      <c r="B234" s="203"/>
      <c r="C234" s="204" t="s">
        <v>240</v>
      </c>
      <c r="D234" s="205"/>
      <c r="E234" s="205"/>
      <c r="F234" s="205"/>
      <c r="G234" s="206"/>
      <c r="L234" s="207" t="s">
        <v>240</v>
      </c>
      <c r="O234" s="195">
        <v>3</v>
      </c>
    </row>
    <row r="235" spans="1:104" x14ac:dyDescent="0.2">
      <c r="A235" s="202"/>
      <c r="B235" s="203"/>
      <c r="C235" s="204" t="s">
        <v>353</v>
      </c>
      <c r="D235" s="205"/>
      <c r="E235" s="205"/>
      <c r="F235" s="205"/>
      <c r="G235" s="206"/>
      <c r="L235" s="207" t="s">
        <v>353</v>
      </c>
      <c r="O235" s="195">
        <v>3</v>
      </c>
    </row>
    <row r="236" spans="1:104" x14ac:dyDescent="0.2">
      <c r="A236" s="202"/>
      <c r="B236" s="203"/>
      <c r="C236" s="204" t="s">
        <v>373</v>
      </c>
      <c r="D236" s="205"/>
      <c r="E236" s="205"/>
      <c r="F236" s="205"/>
      <c r="G236" s="206"/>
      <c r="L236" s="207" t="s">
        <v>373</v>
      </c>
      <c r="O236" s="195">
        <v>3</v>
      </c>
    </row>
    <row r="237" spans="1:104" x14ac:dyDescent="0.2">
      <c r="A237" s="202"/>
      <c r="B237" s="203"/>
      <c r="C237" s="204" t="s">
        <v>374</v>
      </c>
      <c r="D237" s="205"/>
      <c r="E237" s="205"/>
      <c r="F237" s="205"/>
      <c r="G237" s="206"/>
      <c r="L237" s="207" t="s">
        <v>374</v>
      </c>
      <c r="O237" s="195">
        <v>3</v>
      </c>
    </row>
    <row r="238" spans="1:104" x14ac:dyDescent="0.2">
      <c r="A238" s="202"/>
      <c r="B238" s="203"/>
      <c r="C238" s="204" t="s">
        <v>375</v>
      </c>
      <c r="D238" s="205"/>
      <c r="E238" s="205"/>
      <c r="F238" s="205"/>
      <c r="G238" s="206"/>
      <c r="L238" s="207" t="s">
        <v>375</v>
      </c>
      <c r="O238" s="195">
        <v>3</v>
      </c>
    </row>
    <row r="239" spans="1:104" x14ac:dyDescent="0.2">
      <c r="A239" s="202"/>
      <c r="B239" s="203"/>
      <c r="C239" s="204" t="s">
        <v>376</v>
      </c>
      <c r="D239" s="205"/>
      <c r="E239" s="205"/>
      <c r="F239" s="205"/>
      <c r="G239" s="206"/>
      <c r="L239" s="207" t="s">
        <v>376</v>
      </c>
      <c r="O239" s="195">
        <v>3</v>
      </c>
    </row>
    <row r="240" spans="1:104" x14ac:dyDescent="0.2">
      <c r="A240" s="202"/>
      <c r="B240" s="203"/>
      <c r="C240" s="204" t="s">
        <v>377</v>
      </c>
      <c r="D240" s="205"/>
      <c r="E240" s="205"/>
      <c r="F240" s="205"/>
      <c r="G240" s="206"/>
      <c r="L240" s="207" t="s">
        <v>377</v>
      </c>
      <c r="O240" s="195">
        <v>3</v>
      </c>
    </row>
    <row r="241" spans="1:104" x14ac:dyDescent="0.2">
      <c r="A241" s="202"/>
      <c r="B241" s="203"/>
      <c r="C241" s="204" t="s">
        <v>378</v>
      </c>
      <c r="D241" s="205"/>
      <c r="E241" s="205"/>
      <c r="F241" s="205"/>
      <c r="G241" s="206"/>
      <c r="L241" s="207" t="s">
        <v>378</v>
      </c>
      <c r="O241" s="195">
        <v>3</v>
      </c>
    </row>
    <row r="242" spans="1:104" x14ac:dyDescent="0.2">
      <c r="A242" s="202"/>
      <c r="B242" s="203"/>
      <c r="C242" s="204" t="s">
        <v>379</v>
      </c>
      <c r="D242" s="205"/>
      <c r="E242" s="205"/>
      <c r="F242" s="205"/>
      <c r="G242" s="206"/>
      <c r="L242" s="207" t="s">
        <v>379</v>
      </c>
      <c r="O242" s="195">
        <v>3</v>
      </c>
    </row>
    <row r="243" spans="1:104" x14ac:dyDescent="0.2">
      <c r="A243" s="202"/>
      <c r="B243" s="203"/>
      <c r="C243" s="204" t="s">
        <v>358</v>
      </c>
      <c r="D243" s="205"/>
      <c r="E243" s="205"/>
      <c r="F243" s="205"/>
      <c r="G243" s="206"/>
      <c r="L243" s="207" t="s">
        <v>358</v>
      </c>
      <c r="O243" s="195">
        <v>3</v>
      </c>
    </row>
    <row r="244" spans="1:104" x14ac:dyDescent="0.2">
      <c r="A244" s="202"/>
      <c r="B244" s="203"/>
      <c r="C244" s="204" t="s">
        <v>359</v>
      </c>
      <c r="D244" s="205"/>
      <c r="E244" s="205"/>
      <c r="F244" s="205"/>
      <c r="G244" s="206"/>
      <c r="L244" s="207" t="s">
        <v>359</v>
      </c>
      <c r="O244" s="195">
        <v>3</v>
      </c>
    </row>
    <row r="245" spans="1:104" x14ac:dyDescent="0.2">
      <c r="A245" s="196">
        <v>87</v>
      </c>
      <c r="B245" s="197" t="s">
        <v>380</v>
      </c>
      <c r="C245" s="198" t="s">
        <v>381</v>
      </c>
      <c r="D245" s="199" t="s">
        <v>75</v>
      </c>
      <c r="E245" s="200">
        <v>1</v>
      </c>
      <c r="F245" s="200">
        <v>0</v>
      </c>
      <c r="G245" s="201">
        <f>E245*F245</f>
        <v>0</v>
      </c>
      <c r="O245" s="195">
        <v>2</v>
      </c>
      <c r="AA245" s="167">
        <v>12</v>
      </c>
      <c r="AB245" s="167">
        <v>0</v>
      </c>
      <c r="AC245" s="167">
        <v>29</v>
      </c>
      <c r="AZ245" s="167">
        <v>2</v>
      </c>
      <c r="BA245" s="167">
        <f>IF(AZ245=1,G245,0)</f>
        <v>0</v>
      </c>
      <c r="BB245" s="167">
        <f>IF(AZ245=2,G245,0)</f>
        <v>0</v>
      </c>
      <c r="BC245" s="167">
        <f>IF(AZ245=3,G245,0)</f>
        <v>0</v>
      </c>
      <c r="BD245" s="167">
        <f>IF(AZ245=4,G245,0)</f>
        <v>0</v>
      </c>
      <c r="BE245" s="167">
        <f>IF(AZ245=5,G245,0)</f>
        <v>0</v>
      </c>
      <c r="CA245" s="195">
        <v>12</v>
      </c>
      <c r="CB245" s="195">
        <v>0</v>
      </c>
      <c r="CZ245" s="167">
        <v>0</v>
      </c>
    </row>
    <row r="246" spans="1:104" x14ac:dyDescent="0.2">
      <c r="A246" s="202"/>
      <c r="B246" s="203"/>
      <c r="C246" s="204" t="s">
        <v>240</v>
      </c>
      <c r="D246" s="205"/>
      <c r="E246" s="205"/>
      <c r="F246" s="205"/>
      <c r="G246" s="206"/>
      <c r="L246" s="207" t="s">
        <v>240</v>
      </c>
      <c r="O246" s="195">
        <v>3</v>
      </c>
    </row>
    <row r="247" spans="1:104" x14ac:dyDescent="0.2">
      <c r="A247" s="202"/>
      <c r="B247" s="203"/>
      <c r="C247" s="204" t="s">
        <v>362</v>
      </c>
      <c r="D247" s="205"/>
      <c r="E247" s="205"/>
      <c r="F247" s="205"/>
      <c r="G247" s="206"/>
      <c r="L247" s="207" t="s">
        <v>362</v>
      </c>
      <c r="O247" s="195">
        <v>3</v>
      </c>
    </row>
    <row r="248" spans="1:104" x14ac:dyDescent="0.2">
      <c r="A248" s="202"/>
      <c r="B248" s="203"/>
      <c r="C248" s="204" t="s">
        <v>382</v>
      </c>
      <c r="D248" s="205"/>
      <c r="E248" s="205"/>
      <c r="F248" s="205"/>
      <c r="G248" s="206"/>
      <c r="L248" s="207" t="s">
        <v>382</v>
      </c>
      <c r="O248" s="195">
        <v>3</v>
      </c>
    </row>
    <row r="249" spans="1:104" x14ac:dyDescent="0.2">
      <c r="A249" s="202"/>
      <c r="B249" s="203"/>
      <c r="C249" s="204" t="s">
        <v>383</v>
      </c>
      <c r="D249" s="205"/>
      <c r="E249" s="205"/>
      <c r="F249" s="205"/>
      <c r="G249" s="206"/>
      <c r="L249" s="207" t="s">
        <v>383</v>
      </c>
      <c r="O249" s="195">
        <v>3</v>
      </c>
    </row>
    <row r="250" spans="1:104" x14ac:dyDescent="0.2">
      <c r="A250" s="202"/>
      <c r="B250" s="203"/>
      <c r="C250" s="204" t="s">
        <v>384</v>
      </c>
      <c r="D250" s="205"/>
      <c r="E250" s="205"/>
      <c r="F250" s="205"/>
      <c r="G250" s="206"/>
      <c r="L250" s="207" t="s">
        <v>384</v>
      </c>
      <c r="O250" s="195">
        <v>3</v>
      </c>
    </row>
    <row r="251" spans="1:104" x14ac:dyDescent="0.2">
      <c r="A251" s="202"/>
      <c r="B251" s="203"/>
      <c r="C251" s="204" t="s">
        <v>385</v>
      </c>
      <c r="D251" s="205"/>
      <c r="E251" s="205"/>
      <c r="F251" s="205"/>
      <c r="G251" s="206"/>
      <c r="L251" s="207" t="s">
        <v>385</v>
      </c>
      <c r="O251" s="195">
        <v>3</v>
      </c>
    </row>
    <row r="252" spans="1:104" x14ac:dyDescent="0.2">
      <c r="A252" s="202"/>
      <c r="B252" s="203"/>
      <c r="C252" s="204" t="s">
        <v>386</v>
      </c>
      <c r="D252" s="205"/>
      <c r="E252" s="205"/>
      <c r="F252" s="205"/>
      <c r="G252" s="206"/>
      <c r="L252" s="207" t="s">
        <v>386</v>
      </c>
      <c r="O252" s="195">
        <v>3</v>
      </c>
    </row>
    <row r="253" spans="1:104" x14ac:dyDescent="0.2">
      <c r="A253" s="202"/>
      <c r="B253" s="203"/>
      <c r="C253" s="204" t="s">
        <v>358</v>
      </c>
      <c r="D253" s="205"/>
      <c r="E253" s="205"/>
      <c r="F253" s="205"/>
      <c r="G253" s="206"/>
      <c r="L253" s="207" t="s">
        <v>358</v>
      </c>
      <c r="O253" s="195">
        <v>3</v>
      </c>
    </row>
    <row r="254" spans="1:104" x14ac:dyDescent="0.2">
      <c r="A254" s="202"/>
      <c r="B254" s="203"/>
      <c r="C254" s="204" t="s">
        <v>359</v>
      </c>
      <c r="D254" s="205"/>
      <c r="E254" s="205"/>
      <c r="F254" s="205"/>
      <c r="G254" s="206"/>
      <c r="L254" s="207" t="s">
        <v>359</v>
      </c>
      <c r="O254" s="195">
        <v>3</v>
      </c>
    </row>
    <row r="255" spans="1:104" x14ac:dyDescent="0.2">
      <c r="A255" s="196">
        <v>88</v>
      </c>
      <c r="B255" s="197" t="s">
        <v>387</v>
      </c>
      <c r="C255" s="198" t="s">
        <v>388</v>
      </c>
      <c r="D255" s="199" t="s">
        <v>75</v>
      </c>
      <c r="E255" s="200">
        <v>1</v>
      </c>
      <c r="F255" s="200">
        <v>0</v>
      </c>
      <c r="G255" s="201">
        <f>E255*F255</f>
        <v>0</v>
      </c>
      <c r="O255" s="195">
        <v>2</v>
      </c>
      <c r="AA255" s="167">
        <v>12</v>
      </c>
      <c r="AB255" s="167">
        <v>0</v>
      </c>
      <c r="AC255" s="167">
        <v>31</v>
      </c>
      <c r="AZ255" s="167">
        <v>2</v>
      </c>
      <c r="BA255" s="167">
        <f>IF(AZ255=1,G255,0)</f>
        <v>0</v>
      </c>
      <c r="BB255" s="167">
        <f>IF(AZ255=2,G255,0)</f>
        <v>0</v>
      </c>
      <c r="BC255" s="167">
        <f>IF(AZ255=3,G255,0)</f>
        <v>0</v>
      </c>
      <c r="BD255" s="167">
        <f>IF(AZ255=4,G255,0)</f>
        <v>0</v>
      </c>
      <c r="BE255" s="167">
        <f>IF(AZ255=5,G255,0)</f>
        <v>0</v>
      </c>
      <c r="CA255" s="195">
        <v>12</v>
      </c>
      <c r="CB255" s="195">
        <v>0</v>
      </c>
      <c r="CZ255" s="167">
        <v>0</v>
      </c>
    </row>
    <row r="256" spans="1:104" x14ac:dyDescent="0.2">
      <c r="A256" s="202"/>
      <c r="B256" s="203"/>
      <c r="C256" s="204" t="s">
        <v>240</v>
      </c>
      <c r="D256" s="205"/>
      <c r="E256" s="205"/>
      <c r="F256" s="205"/>
      <c r="G256" s="206"/>
      <c r="L256" s="207" t="s">
        <v>240</v>
      </c>
      <c r="O256" s="195">
        <v>3</v>
      </c>
    </row>
    <row r="257" spans="1:104" x14ac:dyDescent="0.2">
      <c r="A257" s="202"/>
      <c r="B257" s="203"/>
      <c r="C257" s="204" t="s">
        <v>353</v>
      </c>
      <c r="D257" s="205"/>
      <c r="E257" s="205"/>
      <c r="F257" s="205"/>
      <c r="G257" s="206"/>
      <c r="L257" s="207" t="s">
        <v>353</v>
      </c>
      <c r="O257" s="195">
        <v>3</v>
      </c>
    </row>
    <row r="258" spans="1:104" x14ac:dyDescent="0.2">
      <c r="A258" s="202"/>
      <c r="B258" s="203"/>
      <c r="C258" s="204" t="s">
        <v>389</v>
      </c>
      <c r="D258" s="205"/>
      <c r="E258" s="205"/>
      <c r="F258" s="205"/>
      <c r="G258" s="206"/>
      <c r="L258" s="207" t="s">
        <v>389</v>
      </c>
      <c r="O258" s="195">
        <v>3</v>
      </c>
    </row>
    <row r="259" spans="1:104" x14ac:dyDescent="0.2">
      <c r="A259" s="202"/>
      <c r="B259" s="203"/>
      <c r="C259" s="204" t="s">
        <v>390</v>
      </c>
      <c r="D259" s="205"/>
      <c r="E259" s="205"/>
      <c r="F259" s="205"/>
      <c r="G259" s="206"/>
      <c r="L259" s="207" t="s">
        <v>390</v>
      </c>
      <c r="O259" s="195">
        <v>3</v>
      </c>
    </row>
    <row r="260" spans="1:104" x14ac:dyDescent="0.2">
      <c r="A260" s="202"/>
      <c r="B260" s="203"/>
      <c r="C260" s="204" t="s">
        <v>391</v>
      </c>
      <c r="D260" s="205"/>
      <c r="E260" s="205"/>
      <c r="F260" s="205"/>
      <c r="G260" s="206"/>
      <c r="L260" s="207" t="s">
        <v>391</v>
      </c>
      <c r="O260" s="195">
        <v>3</v>
      </c>
    </row>
    <row r="261" spans="1:104" x14ac:dyDescent="0.2">
      <c r="A261" s="202"/>
      <c r="B261" s="203"/>
      <c r="C261" s="204" t="s">
        <v>364</v>
      </c>
      <c r="D261" s="205"/>
      <c r="E261" s="205"/>
      <c r="F261" s="205"/>
      <c r="G261" s="206"/>
      <c r="L261" s="207" t="s">
        <v>364</v>
      </c>
      <c r="O261" s="195">
        <v>3</v>
      </c>
    </row>
    <row r="262" spans="1:104" x14ac:dyDescent="0.2">
      <c r="A262" s="196">
        <v>89</v>
      </c>
      <c r="B262" s="197" t="s">
        <v>392</v>
      </c>
      <c r="C262" s="198" t="s">
        <v>393</v>
      </c>
      <c r="D262" s="199" t="s">
        <v>75</v>
      </c>
      <c r="E262" s="200">
        <v>1</v>
      </c>
      <c r="F262" s="200">
        <v>0</v>
      </c>
      <c r="G262" s="201">
        <f>E262*F262</f>
        <v>0</v>
      </c>
      <c r="O262" s="195">
        <v>2</v>
      </c>
      <c r="AA262" s="167">
        <v>12</v>
      </c>
      <c r="AB262" s="167">
        <v>0</v>
      </c>
      <c r="AC262" s="167">
        <v>30</v>
      </c>
      <c r="AZ262" s="167">
        <v>2</v>
      </c>
      <c r="BA262" s="167">
        <f>IF(AZ262=1,G262,0)</f>
        <v>0</v>
      </c>
      <c r="BB262" s="167">
        <f>IF(AZ262=2,G262,0)</f>
        <v>0</v>
      </c>
      <c r="BC262" s="167">
        <f>IF(AZ262=3,G262,0)</f>
        <v>0</v>
      </c>
      <c r="BD262" s="167">
        <f>IF(AZ262=4,G262,0)</f>
        <v>0</v>
      </c>
      <c r="BE262" s="167">
        <f>IF(AZ262=5,G262,0)</f>
        <v>0</v>
      </c>
      <c r="CA262" s="195">
        <v>12</v>
      </c>
      <c r="CB262" s="195">
        <v>0</v>
      </c>
      <c r="CZ262" s="167">
        <v>0</v>
      </c>
    </row>
    <row r="263" spans="1:104" x14ac:dyDescent="0.2">
      <c r="A263" s="202"/>
      <c r="B263" s="203"/>
      <c r="C263" s="204" t="s">
        <v>240</v>
      </c>
      <c r="D263" s="205"/>
      <c r="E263" s="205"/>
      <c r="F263" s="205"/>
      <c r="G263" s="206"/>
      <c r="L263" s="207" t="s">
        <v>240</v>
      </c>
      <c r="O263" s="195">
        <v>3</v>
      </c>
    </row>
    <row r="264" spans="1:104" x14ac:dyDescent="0.2">
      <c r="A264" s="202"/>
      <c r="B264" s="203"/>
      <c r="C264" s="204" t="s">
        <v>353</v>
      </c>
      <c r="D264" s="205"/>
      <c r="E264" s="205"/>
      <c r="F264" s="205"/>
      <c r="G264" s="206"/>
      <c r="L264" s="207" t="s">
        <v>353</v>
      </c>
      <c r="O264" s="195">
        <v>3</v>
      </c>
    </row>
    <row r="265" spans="1:104" x14ac:dyDescent="0.2">
      <c r="A265" s="202"/>
      <c r="B265" s="203"/>
      <c r="C265" s="204" t="s">
        <v>394</v>
      </c>
      <c r="D265" s="205"/>
      <c r="E265" s="205"/>
      <c r="F265" s="205"/>
      <c r="G265" s="206"/>
      <c r="L265" s="207" t="s">
        <v>394</v>
      </c>
      <c r="O265" s="195">
        <v>3</v>
      </c>
    </row>
    <row r="266" spans="1:104" x14ac:dyDescent="0.2">
      <c r="A266" s="202"/>
      <c r="B266" s="203"/>
      <c r="C266" s="204" t="s">
        <v>395</v>
      </c>
      <c r="D266" s="205"/>
      <c r="E266" s="205"/>
      <c r="F266" s="205"/>
      <c r="G266" s="206"/>
      <c r="L266" s="207" t="s">
        <v>395</v>
      </c>
      <c r="O266" s="195">
        <v>3</v>
      </c>
    </row>
    <row r="267" spans="1:104" x14ac:dyDescent="0.2">
      <c r="A267" s="202"/>
      <c r="B267" s="203"/>
      <c r="C267" s="204" t="s">
        <v>396</v>
      </c>
      <c r="D267" s="205"/>
      <c r="E267" s="205"/>
      <c r="F267" s="205"/>
      <c r="G267" s="206"/>
      <c r="L267" s="207" t="s">
        <v>396</v>
      </c>
      <c r="O267" s="195">
        <v>3</v>
      </c>
    </row>
    <row r="268" spans="1:104" x14ac:dyDescent="0.2">
      <c r="A268" s="202"/>
      <c r="B268" s="203"/>
      <c r="C268" s="204" t="s">
        <v>397</v>
      </c>
      <c r="D268" s="205"/>
      <c r="E268" s="205"/>
      <c r="F268" s="205"/>
      <c r="G268" s="206"/>
      <c r="L268" s="207" t="s">
        <v>397</v>
      </c>
      <c r="O268" s="195">
        <v>3</v>
      </c>
    </row>
    <row r="269" spans="1:104" x14ac:dyDescent="0.2">
      <c r="A269" s="202"/>
      <c r="B269" s="203"/>
      <c r="C269" s="204" t="s">
        <v>358</v>
      </c>
      <c r="D269" s="205"/>
      <c r="E269" s="205"/>
      <c r="F269" s="205"/>
      <c r="G269" s="206"/>
      <c r="L269" s="207" t="s">
        <v>358</v>
      </c>
      <c r="O269" s="195">
        <v>3</v>
      </c>
    </row>
    <row r="270" spans="1:104" x14ac:dyDescent="0.2">
      <c r="A270" s="202"/>
      <c r="B270" s="203"/>
      <c r="C270" s="204" t="s">
        <v>359</v>
      </c>
      <c r="D270" s="205"/>
      <c r="E270" s="205"/>
      <c r="F270" s="205"/>
      <c r="G270" s="206"/>
      <c r="L270" s="207" t="s">
        <v>359</v>
      </c>
      <c r="O270" s="195">
        <v>3</v>
      </c>
    </row>
    <row r="271" spans="1:104" x14ac:dyDescent="0.2">
      <c r="A271" s="196">
        <v>90</v>
      </c>
      <c r="B271" s="197" t="s">
        <v>398</v>
      </c>
      <c r="C271" s="198" t="s">
        <v>399</v>
      </c>
      <c r="D271" s="199" t="s">
        <v>75</v>
      </c>
      <c r="E271" s="200">
        <v>4</v>
      </c>
      <c r="F271" s="200">
        <v>0</v>
      </c>
      <c r="G271" s="201">
        <f>E271*F271</f>
        <v>0</v>
      </c>
      <c r="O271" s="195">
        <v>2</v>
      </c>
      <c r="AA271" s="167">
        <v>12</v>
      </c>
      <c r="AB271" s="167">
        <v>0</v>
      </c>
      <c r="AC271" s="167">
        <v>33</v>
      </c>
      <c r="AZ271" s="167">
        <v>2</v>
      </c>
      <c r="BA271" s="167">
        <f>IF(AZ271=1,G271,0)</f>
        <v>0</v>
      </c>
      <c r="BB271" s="167">
        <f>IF(AZ271=2,G271,0)</f>
        <v>0</v>
      </c>
      <c r="BC271" s="167">
        <f>IF(AZ271=3,G271,0)</f>
        <v>0</v>
      </c>
      <c r="BD271" s="167">
        <f>IF(AZ271=4,G271,0)</f>
        <v>0</v>
      </c>
      <c r="BE271" s="167">
        <f>IF(AZ271=5,G271,0)</f>
        <v>0</v>
      </c>
      <c r="CA271" s="195">
        <v>12</v>
      </c>
      <c r="CB271" s="195">
        <v>0</v>
      </c>
      <c r="CZ271" s="167">
        <v>0</v>
      </c>
    </row>
    <row r="272" spans="1:104" x14ac:dyDescent="0.2">
      <c r="A272" s="196">
        <v>91</v>
      </c>
      <c r="B272" s="197" t="s">
        <v>400</v>
      </c>
      <c r="C272" s="198" t="s">
        <v>401</v>
      </c>
      <c r="D272" s="199" t="s">
        <v>75</v>
      </c>
      <c r="E272" s="200">
        <v>4</v>
      </c>
      <c r="F272" s="200">
        <v>0</v>
      </c>
      <c r="G272" s="201">
        <f>E272*F272</f>
        <v>0</v>
      </c>
      <c r="O272" s="195">
        <v>2</v>
      </c>
      <c r="AA272" s="167">
        <v>12</v>
      </c>
      <c r="AB272" s="167">
        <v>0</v>
      </c>
      <c r="AC272" s="167">
        <v>92</v>
      </c>
      <c r="AZ272" s="167">
        <v>2</v>
      </c>
      <c r="BA272" s="167">
        <f>IF(AZ272=1,G272,0)</f>
        <v>0</v>
      </c>
      <c r="BB272" s="167">
        <f>IF(AZ272=2,G272,0)</f>
        <v>0</v>
      </c>
      <c r="BC272" s="167">
        <f>IF(AZ272=3,G272,0)</f>
        <v>0</v>
      </c>
      <c r="BD272" s="167">
        <f>IF(AZ272=4,G272,0)</f>
        <v>0</v>
      </c>
      <c r="BE272" s="167">
        <f>IF(AZ272=5,G272,0)</f>
        <v>0</v>
      </c>
      <c r="CA272" s="195">
        <v>12</v>
      </c>
      <c r="CB272" s="195">
        <v>0</v>
      </c>
      <c r="CZ272" s="167">
        <v>0</v>
      </c>
    </row>
    <row r="273" spans="1:104" x14ac:dyDescent="0.2">
      <c r="A273" s="196">
        <v>92</v>
      </c>
      <c r="B273" s="197" t="s">
        <v>402</v>
      </c>
      <c r="C273" s="198" t="s">
        <v>403</v>
      </c>
      <c r="D273" s="199" t="s">
        <v>314</v>
      </c>
      <c r="E273" s="200">
        <v>1</v>
      </c>
      <c r="F273" s="200">
        <v>0</v>
      </c>
      <c r="G273" s="201">
        <f>E273*F273</f>
        <v>0</v>
      </c>
      <c r="O273" s="195">
        <v>2</v>
      </c>
      <c r="AA273" s="167">
        <v>12</v>
      </c>
      <c r="AB273" s="167">
        <v>0</v>
      </c>
      <c r="AC273" s="167">
        <v>121</v>
      </c>
      <c r="AZ273" s="167">
        <v>2</v>
      </c>
      <c r="BA273" s="167">
        <f>IF(AZ273=1,G273,0)</f>
        <v>0</v>
      </c>
      <c r="BB273" s="167">
        <f>IF(AZ273=2,G273,0)</f>
        <v>0</v>
      </c>
      <c r="BC273" s="167">
        <f>IF(AZ273=3,G273,0)</f>
        <v>0</v>
      </c>
      <c r="BD273" s="167">
        <f>IF(AZ273=4,G273,0)</f>
        <v>0</v>
      </c>
      <c r="BE273" s="167">
        <f>IF(AZ273=5,G273,0)</f>
        <v>0</v>
      </c>
      <c r="CA273" s="195">
        <v>12</v>
      </c>
      <c r="CB273" s="195">
        <v>0</v>
      </c>
      <c r="CZ273" s="167">
        <v>0</v>
      </c>
    </row>
    <row r="274" spans="1:104" x14ac:dyDescent="0.2">
      <c r="A274" s="202"/>
      <c r="B274" s="203"/>
      <c r="C274" s="204" t="s">
        <v>404</v>
      </c>
      <c r="D274" s="205"/>
      <c r="E274" s="205"/>
      <c r="F274" s="205"/>
      <c r="G274" s="206"/>
      <c r="L274" s="207" t="s">
        <v>404</v>
      </c>
      <c r="O274" s="195">
        <v>3</v>
      </c>
    </row>
    <row r="275" spans="1:104" x14ac:dyDescent="0.2">
      <c r="A275" s="214"/>
      <c r="B275" s="215" t="s">
        <v>76</v>
      </c>
      <c r="C275" s="216" t="str">
        <f>CONCATENATE(B194," ",C194)</f>
        <v>799 Ostatní</v>
      </c>
      <c r="D275" s="217"/>
      <c r="E275" s="218"/>
      <c r="F275" s="219"/>
      <c r="G275" s="220">
        <f>SUM(G194:G274)</f>
        <v>0</v>
      </c>
      <c r="O275" s="195">
        <v>4</v>
      </c>
      <c r="BA275" s="221">
        <f>SUM(BA194:BA274)</f>
        <v>0</v>
      </c>
      <c r="BB275" s="221">
        <f>SUM(BB194:BB274)</f>
        <v>0</v>
      </c>
      <c r="BC275" s="221">
        <f>SUM(BC194:BC274)</f>
        <v>0</v>
      </c>
      <c r="BD275" s="221">
        <f>SUM(BD194:BD274)</f>
        <v>0</v>
      </c>
      <c r="BE275" s="221">
        <f>SUM(BE194:BE274)</f>
        <v>0</v>
      </c>
    </row>
    <row r="276" spans="1:104" x14ac:dyDescent="0.2">
      <c r="A276" s="188" t="s">
        <v>72</v>
      </c>
      <c r="B276" s="189" t="s">
        <v>405</v>
      </c>
      <c r="C276" s="190" t="s">
        <v>406</v>
      </c>
      <c r="D276" s="191"/>
      <c r="E276" s="192"/>
      <c r="F276" s="192"/>
      <c r="G276" s="193"/>
      <c r="H276" s="194"/>
      <c r="I276" s="194"/>
      <c r="O276" s="195">
        <v>1</v>
      </c>
    </row>
    <row r="277" spans="1:104" x14ac:dyDescent="0.2">
      <c r="A277" s="196">
        <v>93</v>
      </c>
      <c r="B277" s="197" t="s">
        <v>407</v>
      </c>
      <c r="C277" s="198" t="s">
        <v>408</v>
      </c>
      <c r="D277" s="199" t="s">
        <v>409</v>
      </c>
      <c r="E277" s="200">
        <v>1</v>
      </c>
      <c r="F277" s="200">
        <v>0</v>
      </c>
      <c r="G277" s="201">
        <f>E277*F277</f>
        <v>0</v>
      </c>
      <c r="O277" s="195">
        <v>2</v>
      </c>
      <c r="AA277" s="167">
        <v>12</v>
      </c>
      <c r="AB277" s="167">
        <v>0</v>
      </c>
      <c r="AC277" s="167">
        <v>35</v>
      </c>
      <c r="AZ277" s="167">
        <v>4</v>
      </c>
      <c r="BA277" s="167">
        <f>IF(AZ277=1,G277,0)</f>
        <v>0</v>
      </c>
      <c r="BB277" s="167">
        <f>IF(AZ277=2,G277,0)</f>
        <v>0</v>
      </c>
      <c r="BC277" s="167">
        <f>IF(AZ277=3,G277,0)</f>
        <v>0</v>
      </c>
      <c r="BD277" s="167">
        <f>IF(AZ277=4,G277,0)</f>
        <v>0</v>
      </c>
      <c r="BE277" s="167">
        <f>IF(AZ277=5,G277,0)</f>
        <v>0</v>
      </c>
      <c r="CA277" s="195">
        <v>12</v>
      </c>
      <c r="CB277" s="195">
        <v>0</v>
      </c>
      <c r="CZ277" s="167">
        <v>0</v>
      </c>
    </row>
    <row r="278" spans="1:104" x14ac:dyDescent="0.2">
      <c r="A278" s="202"/>
      <c r="B278" s="203"/>
      <c r="C278" s="204"/>
      <c r="D278" s="205"/>
      <c r="E278" s="205"/>
      <c r="F278" s="205"/>
      <c r="G278" s="206"/>
      <c r="L278" s="207"/>
      <c r="O278" s="195">
        <v>3</v>
      </c>
    </row>
    <row r="279" spans="1:104" x14ac:dyDescent="0.2">
      <c r="A279" s="214"/>
      <c r="B279" s="215" t="s">
        <v>76</v>
      </c>
      <c r="C279" s="216" t="str">
        <f>CONCATENATE(B276," ",C276)</f>
        <v>M21 Elektromontáže</v>
      </c>
      <c r="D279" s="217"/>
      <c r="E279" s="218"/>
      <c r="F279" s="219"/>
      <c r="G279" s="220">
        <f>SUM(G276:G278)</f>
        <v>0</v>
      </c>
      <c r="O279" s="195">
        <v>4</v>
      </c>
      <c r="BA279" s="221">
        <f>SUM(BA276:BA278)</f>
        <v>0</v>
      </c>
      <c r="BB279" s="221">
        <f>SUM(BB276:BB278)</f>
        <v>0</v>
      </c>
      <c r="BC279" s="221">
        <f>SUM(BC276:BC278)</f>
        <v>0</v>
      </c>
      <c r="BD279" s="221">
        <f>SUM(BD276:BD278)</f>
        <v>0</v>
      </c>
      <c r="BE279" s="221">
        <f>SUM(BE276:BE278)</f>
        <v>0</v>
      </c>
    </row>
    <row r="280" spans="1:104" x14ac:dyDescent="0.2">
      <c r="A280" s="188" t="s">
        <v>72</v>
      </c>
      <c r="B280" s="189" t="s">
        <v>410</v>
      </c>
      <c r="C280" s="190" t="s">
        <v>411</v>
      </c>
      <c r="D280" s="191"/>
      <c r="E280" s="192"/>
      <c r="F280" s="192"/>
      <c r="G280" s="193"/>
      <c r="H280" s="194"/>
      <c r="I280" s="194"/>
      <c r="O280" s="195">
        <v>1</v>
      </c>
    </row>
    <row r="281" spans="1:104" x14ac:dyDescent="0.2">
      <c r="A281" s="196">
        <v>94</v>
      </c>
      <c r="B281" s="197" t="s">
        <v>412</v>
      </c>
      <c r="C281" s="198" t="s">
        <v>413</v>
      </c>
      <c r="D281" s="199" t="s">
        <v>154</v>
      </c>
      <c r="E281" s="200">
        <v>120.483006</v>
      </c>
      <c r="F281" s="200">
        <v>0</v>
      </c>
      <c r="G281" s="201">
        <f>E281*F281</f>
        <v>0</v>
      </c>
      <c r="O281" s="195">
        <v>2</v>
      </c>
      <c r="AA281" s="167">
        <v>8</v>
      </c>
      <c r="AB281" s="167">
        <v>0</v>
      </c>
      <c r="AC281" s="167">
        <v>3</v>
      </c>
      <c r="AZ281" s="167">
        <v>1</v>
      </c>
      <c r="BA281" s="167">
        <f>IF(AZ281=1,G281,0)</f>
        <v>0</v>
      </c>
      <c r="BB281" s="167">
        <f>IF(AZ281=2,G281,0)</f>
        <v>0</v>
      </c>
      <c r="BC281" s="167">
        <f>IF(AZ281=3,G281,0)</f>
        <v>0</v>
      </c>
      <c r="BD281" s="167">
        <f>IF(AZ281=4,G281,0)</f>
        <v>0</v>
      </c>
      <c r="BE281" s="167">
        <f>IF(AZ281=5,G281,0)</f>
        <v>0</v>
      </c>
      <c r="CA281" s="195">
        <v>8</v>
      </c>
      <c r="CB281" s="195">
        <v>0</v>
      </c>
      <c r="CZ281" s="167">
        <v>0</v>
      </c>
    </row>
    <row r="282" spans="1:104" x14ac:dyDescent="0.2">
      <c r="A282" s="196">
        <v>95</v>
      </c>
      <c r="B282" s="197" t="s">
        <v>414</v>
      </c>
      <c r="C282" s="198" t="s">
        <v>415</v>
      </c>
      <c r="D282" s="199" t="s">
        <v>154</v>
      </c>
      <c r="E282" s="200">
        <v>240.96601200000001</v>
      </c>
      <c r="F282" s="200">
        <v>0</v>
      </c>
      <c r="G282" s="201">
        <f>E282*F282</f>
        <v>0</v>
      </c>
      <c r="O282" s="195">
        <v>2</v>
      </c>
      <c r="AA282" s="167">
        <v>8</v>
      </c>
      <c r="AB282" s="167">
        <v>0</v>
      </c>
      <c r="AC282" s="167">
        <v>3</v>
      </c>
      <c r="AZ282" s="167">
        <v>1</v>
      </c>
      <c r="BA282" s="167">
        <f>IF(AZ282=1,G282,0)</f>
        <v>0</v>
      </c>
      <c r="BB282" s="167">
        <f>IF(AZ282=2,G282,0)</f>
        <v>0</v>
      </c>
      <c r="BC282" s="167">
        <f>IF(AZ282=3,G282,0)</f>
        <v>0</v>
      </c>
      <c r="BD282" s="167">
        <f>IF(AZ282=4,G282,0)</f>
        <v>0</v>
      </c>
      <c r="BE282" s="167">
        <f>IF(AZ282=5,G282,0)</f>
        <v>0</v>
      </c>
      <c r="CA282" s="195">
        <v>8</v>
      </c>
      <c r="CB282" s="195">
        <v>0</v>
      </c>
      <c r="CZ282" s="167">
        <v>0</v>
      </c>
    </row>
    <row r="283" spans="1:104" x14ac:dyDescent="0.2">
      <c r="A283" s="196">
        <v>96</v>
      </c>
      <c r="B283" s="197" t="s">
        <v>416</v>
      </c>
      <c r="C283" s="198" t="s">
        <v>417</v>
      </c>
      <c r="D283" s="199" t="s">
        <v>154</v>
      </c>
      <c r="E283" s="200">
        <v>120.483006</v>
      </c>
      <c r="F283" s="200">
        <v>0</v>
      </c>
      <c r="G283" s="201">
        <f>E283*F283</f>
        <v>0</v>
      </c>
      <c r="O283" s="195">
        <v>2</v>
      </c>
      <c r="AA283" s="167">
        <v>8</v>
      </c>
      <c r="AB283" s="167">
        <v>0</v>
      </c>
      <c r="AC283" s="167">
        <v>3</v>
      </c>
      <c r="AZ283" s="167">
        <v>1</v>
      </c>
      <c r="BA283" s="167">
        <f>IF(AZ283=1,G283,0)</f>
        <v>0</v>
      </c>
      <c r="BB283" s="167">
        <f>IF(AZ283=2,G283,0)</f>
        <v>0</v>
      </c>
      <c r="BC283" s="167">
        <f>IF(AZ283=3,G283,0)</f>
        <v>0</v>
      </c>
      <c r="BD283" s="167">
        <f>IF(AZ283=4,G283,0)</f>
        <v>0</v>
      </c>
      <c r="BE283" s="167">
        <f>IF(AZ283=5,G283,0)</f>
        <v>0</v>
      </c>
      <c r="CA283" s="195">
        <v>8</v>
      </c>
      <c r="CB283" s="195">
        <v>0</v>
      </c>
      <c r="CZ283" s="167">
        <v>0</v>
      </c>
    </row>
    <row r="284" spans="1:104" x14ac:dyDescent="0.2">
      <c r="A284" s="196">
        <v>97</v>
      </c>
      <c r="B284" s="197" t="s">
        <v>418</v>
      </c>
      <c r="C284" s="198" t="s">
        <v>419</v>
      </c>
      <c r="D284" s="199" t="s">
        <v>154</v>
      </c>
      <c r="E284" s="200">
        <v>120.483006</v>
      </c>
      <c r="F284" s="200">
        <v>0</v>
      </c>
      <c r="G284" s="201">
        <f>E284*F284</f>
        <v>0</v>
      </c>
      <c r="O284" s="195">
        <v>2</v>
      </c>
      <c r="AA284" s="167">
        <v>8</v>
      </c>
      <c r="AB284" s="167">
        <v>0</v>
      </c>
      <c r="AC284" s="167">
        <v>3</v>
      </c>
      <c r="AZ284" s="167">
        <v>1</v>
      </c>
      <c r="BA284" s="167">
        <f>IF(AZ284=1,G284,0)</f>
        <v>0</v>
      </c>
      <c r="BB284" s="167">
        <f>IF(AZ284=2,G284,0)</f>
        <v>0</v>
      </c>
      <c r="BC284" s="167">
        <f>IF(AZ284=3,G284,0)</f>
        <v>0</v>
      </c>
      <c r="BD284" s="167">
        <f>IF(AZ284=4,G284,0)</f>
        <v>0</v>
      </c>
      <c r="BE284" s="167">
        <f>IF(AZ284=5,G284,0)</f>
        <v>0</v>
      </c>
      <c r="CA284" s="195">
        <v>8</v>
      </c>
      <c r="CB284" s="195">
        <v>0</v>
      </c>
      <c r="CZ284" s="167">
        <v>0</v>
      </c>
    </row>
    <row r="285" spans="1:104" x14ac:dyDescent="0.2">
      <c r="A285" s="214"/>
      <c r="B285" s="215" t="s">
        <v>76</v>
      </c>
      <c r="C285" s="216" t="str">
        <f>CONCATENATE(B280," ",C280)</f>
        <v>D96 Přesuny suti a vybouraných hmot</v>
      </c>
      <c r="D285" s="217"/>
      <c r="E285" s="218"/>
      <c r="F285" s="219"/>
      <c r="G285" s="220">
        <f>SUM(G280:G284)</f>
        <v>0</v>
      </c>
      <c r="O285" s="195">
        <v>4</v>
      </c>
      <c r="BA285" s="221">
        <f>SUM(BA280:BA284)</f>
        <v>0</v>
      </c>
      <c r="BB285" s="221">
        <f>SUM(BB280:BB284)</f>
        <v>0</v>
      </c>
      <c r="BC285" s="221">
        <f>SUM(BC280:BC284)</f>
        <v>0</v>
      </c>
      <c r="BD285" s="221">
        <f>SUM(BD280:BD284)</f>
        <v>0</v>
      </c>
      <c r="BE285" s="221">
        <f>SUM(BE280:BE284)</f>
        <v>0</v>
      </c>
    </row>
    <row r="286" spans="1:104" x14ac:dyDescent="0.2">
      <c r="E286" s="167"/>
    </row>
    <row r="287" spans="1:104" x14ac:dyDescent="0.2">
      <c r="E287" s="167"/>
    </row>
    <row r="288" spans="1:104" x14ac:dyDescent="0.2">
      <c r="E288" s="167"/>
    </row>
    <row r="289" spans="5:5" x14ac:dyDescent="0.2">
      <c r="E289" s="167"/>
    </row>
    <row r="290" spans="5:5" x14ac:dyDescent="0.2">
      <c r="E290" s="167"/>
    </row>
    <row r="291" spans="5:5" x14ac:dyDescent="0.2">
      <c r="E291" s="167"/>
    </row>
    <row r="292" spans="5:5" x14ac:dyDescent="0.2">
      <c r="E292" s="167"/>
    </row>
    <row r="293" spans="5:5" x14ac:dyDescent="0.2">
      <c r="E293" s="167"/>
    </row>
    <row r="294" spans="5:5" x14ac:dyDescent="0.2">
      <c r="E294" s="167"/>
    </row>
    <row r="295" spans="5:5" x14ac:dyDescent="0.2">
      <c r="E295" s="167"/>
    </row>
    <row r="296" spans="5:5" x14ac:dyDescent="0.2">
      <c r="E296" s="167"/>
    </row>
    <row r="297" spans="5:5" x14ac:dyDescent="0.2">
      <c r="E297" s="167"/>
    </row>
    <row r="298" spans="5:5" x14ac:dyDescent="0.2">
      <c r="E298" s="167"/>
    </row>
    <row r="299" spans="5:5" x14ac:dyDescent="0.2">
      <c r="E299" s="167"/>
    </row>
    <row r="300" spans="5:5" x14ac:dyDescent="0.2">
      <c r="E300" s="167"/>
    </row>
    <row r="301" spans="5:5" x14ac:dyDescent="0.2">
      <c r="E301" s="167"/>
    </row>
    <row r="302" spans="5:5" x14ac:dyDescent="0.2">
      <c r="E302" s="167"/>
    </row>
    <row r="303" spans="5:5" x14ac:dyDescent="0.2">
      <c r="E303" s="167"/>
    </row>
    <row r="304" spans="5:5" x14ac:dyDescent="0.2">
      <c r="E304" s="167"/>
    </row>
    <row r="305" spans="1:7" x14ac:dyDescent="0.2">
      <c r="E305" s="167"/>
    </row>
    <row r="306" spans="1:7" x14ac:dyDescent="0.2">
      <c r="E306" s="167"/>
    </row>
    <row r="307" spans="1:7" x14ac:dyDescent="0.2">
      <c r="E307" s="167"/>
    </row>
    <row r="308" spans="1:7" x14ac:dyDescent="0.2">
      <c r="E308" s="167"/>
    </row>
    <row r="309" spans="1:7" x14ac:dyDescent="0.2">
      <c r="A309" s="222"/>
      <c r="B309" s="222"/>
      <c r="C309" s="222"/>
      <c r="D309" s="222"/>
      <c r="E309" s="222"/>
      <c r="F309" s="222"/>
      <c r="G309" s="222"/>
    </row>
    <row r="310" spans="1:7" x14ac:dyDescent="0.2">
      <c r="A310" s="222"/>
      <c r="B310" s="222"/>
      <c r="C310" s="222"/>
      <c r="D310" s="222"/>
      <c r="E310" s="222"/>
      <c r="F310" s="222"/>
      <c r="G310" s="222"/>
    </row>
    <row r="311" spans="1:7" x14ac:dyDescent="0.2">
      <c r="A311" s="222"/>
      <c r="B311" s="222"/>
      <c r="C311" s="222"/>
      <c r="D311" s="222"/>
      <c r="E311" s="222"/>
      <c r="F311" s="222"/>
      <c r="G311" s="222"/>
    </row>
    <row r="312" spans="1:7" x14ac:dyDescent="0.2">
      <c r="A312" s="222"/>
      <c r="B312" s="222"/>
      <c r="C312" s="222"/>
      <c r="D312" s="222"/>
      <c r="E312" s="222"/>
      <c r="F312" s="222"/>
      <c r="G312" s="222"/>
    </row>
    <row r="313" spans="1:7" x14ac:dyDescent="0.2">
      <c r="E313" s="167"/>
    </row>
    <row r="314" spans="1:7" x14ac:dyDescent="0.2">
      <c r="E314" s="167"/>
    </row>
    <row r="315" spans="1:7" x14ac:dyDescent="0.2">
      <c r="E315" s="167"/>
    </row>
    <row r="316" spans="1:7" x14ac:dyDescent="0.2">
      <c r="E316" s="167"/>
    </row>
    <row r="317" spans="1:7" x14ac:dyDescent="0.2">
      <c r="E317" s="167"/>
    </row>
    <row r="318" spans="1:7" x14ac:dyDescent="0.2">
      <c r="E318" s="167"/>
    </row>
    <row r="319" spans="1:7" x14ac:dyDescent="0.2">
      <c r="E319" s="167"/>
    </row>
    <row r="320" spans="1:7" x14ac:dyDescent="0.2">
      <c r="E320" s="167"/>
    </row>
    <row r="321" spans="5:5" x14ac:dyDescent="0.2">
      <c r="E321" s="167"/>
    </row>
    <row r="322" spans="5:5" x14ac:dyDescent="0.2">
      <c r="E322" s="167"/>
    </row>
    <row r="323" spans="5:5" x14ac:dyDescent="0.2">
      <c r="E323" s="167"/>
    </row>
    <row r="324" spans="5:5" x14ac:dyDescent="0.2">
      <c r="E324" s="167"/>
    </row>
    <row r="325" spans="5:5" x14ac:dyDescent="0.2">
      <c r="E325" s="167"/>
    </row>
    <row r="326" spans="5:5" x14ac:dyDescent="0.2">
      <c r="E326" s="167"/>
    </row>
    <row r="327" spans="5:5" x14ac:dyDescent="0.2">
      <c r="E327" s="167"/>
    </row>
    <row r="328" spans="5:5" x14ac:dyDescent="0.2">
      <c r="E328" s="167"/>
    </row>
    <row r="329" spans="5:5" x14ac:dyDescent="0.2">
      <c r="E329" s="167"/>
    </row>
    <row r="330" spans="5:5" x14ac:dyDescent="0.2">
      <c r="E330" s="167"/>
    </row>
    <row r="331" spans="5:5" x14ac:dyDescent="0.2">
      <c r="E331" s="167"/>
    </row>
    <row r="332" spans="5:5" x14ac:dyDescent="0.2">
      <c r="E332" s="167"/>
    </row>
    <row r="333" spans="5:5" x14ac:dyDescent="0.2">
      <c r="E333" s="167"/>
    </row>
    <row r="334" spans="5:5" x14ac:dyDescent="0.2">
      <c r="E334" s="167"/>
    </row>
    <row r="335" spans="5:5" x14ac:dyDescent="0.2">
      <c r="E335" s="167"/>
    </row>
    <row r="336" spans="5:5" x14ac:dyDescent="0.2">
      <c r="E336" s="167"/>
    </row>
    <row r="337" spans="1:7" x14ac:dyDescent="0.2">
      <c r="E337" s="167"/>
    </row>
    <row r="338" spans="1:7" x14ac:dyDescent="0.2">
      <c r="E338" s="167"/>
    </row>
    <row r="339" spans="1:7" x14ac:dyDescent="0.2">
      <c r="E339" s="167"/>
    </row>
    <row r="340" spans="1:7" x14ac:dyDescent="0.2">
      <c r="E340" s="167"/>
    </row>
    <row r="341" spans="1:7" x14ac:dyDescent="0.2">
      <c r="E341" s="167"/>
    </row>
    <row r="342" spans="1:7" x14ac:dyDescent="0.2">
      <c r="E342" s="167"/>
    </row>
    <row r="343" spans="1:7" x14ac:dyDescent="0.2">
      <c r="E343" s="167"/>
    </row>
    <row r="344" spans="1:7" x14ac:dyDescent="0.2">
      <c r="A344" s="223"/>
      <c r="B344" s="223"/>
    </row>
    <row r="345" spans="1:7" x14ac:dyDescent="0.2">
      <c r="A345" s="222"/>
      <c r="B345" s="222"/>
      <c r="C345" s="225"/>
      <c r="D345" s="225"/>
      <c r="E345" s="226"/>
      <c r="F345" s="225"/>
      <c r="G345" s="227"/>
    </row>
    <row r="346" spans="1:7" x14ac:dyDescent="0.2">
      <c r="A346" s="228"/>
      <c r="B346" s="228"/>
      <c r="C346" s="222"/>
      <c r="D346" s="222"/>
      <c r="E346" s="229"/>
      <c r="F346" s="222"/>
      <c r="G346" s="222"/>
    </row>
    <row r="347" spans="1:7" x14ac:dyDescent="0.2">
      <c r="A347" s="222"/>
      <c r="B347" s="222"/>
      <c r="C347" s="222"/>
      <c r="D347" s="222"/>
      <c r="E347" s="229"/>
      <c r="F347" s="222"/>
      <c r="G347" s="222"/>
    </row>
    <row r="348" spans="1:7" x14ac:dyDescent="0.2">
      <c r="A348" s="222"/>
      <c r="B348" s="222"/>
      <c r="C348" s="222"/>
      <c r="D348" s="222"/>
      <c r="E348" s="229"/>
      <c r="F348" s="222"/>
      <c r="G348" s="222"/>
    </row>
    <row r="349" spans="1:7" x14ac:dyDescent="0.2">
      <c r="A349" s="222"/>
      <c r="B349" s="222"/>
      <c r="C349" s="222"/>
      <c r="D349" s="222"/>
      <c r="E349" s="229"/>
      <c r="F349" s="222"/>
      <c r="G349" s="222"/>
    </row>
    <row r="350" spans="1:7" x14ac:dyDescent="0.2">
      <c r="A350" s="222"/>
      <c r="B350" s="222"/>
      <c r="C350" s="222"/>
      <c r="D350" s="222"/>
      <c r="E350" s="229"/>
      <c r="F350" s="222"/>
      <c r="G350" s="222"/>
    </row>
    <row r="351" spans="1:7" x14ac:dyDescent="0.2">
      <c r="A351" s="222"/>
      <c r="B351" s="222"/>
      <c r="C351" s="222"/>
      <c r="D351" s="222"/>
      <c r="E351" s="229"/>
      <c r="F351" s="222"/>
      <c r="G351" s="222"/>
    </row>
    <row r="352" spans="1:7" x14ac:dyDescent="0.2">
      <c r="A352" s="222"/>
      <c r="B352" s="222"/>
      <c r="C352" s="222"/>
      <c r="D352" s="222"/>
      <c r="E352" s="229"/>
      <c r="F352" s="222"/>
      <c r="G352" s="222"/>
    </row>
    <row r="353" spans="1:7" x14ac:dyDescent="0.2">
      <c r="A353" s="222"/>
      <c r="B353" s="222"/>
      <c r="C353" s="222"/>
      <c r="D353" s="222"/>
      <c r="E353" s="229"/>
      <c r="F353" s="222"/>
      <c r="G353" s="222"/>
    </row>
    <row r="354" spans="1:7" x14ac:dyDescent="0.2">
      <c r="A354" s="222"/>
      <c r="B354" s="222"/>
      <c r="C354" s="222"/>
      <c r="D354" s="222"/>
      <c r="E354" s="229"/>
      <c r="F354" s="222"/>
      <c r="G354" s="222"/>
    </row>
    <row r="355" spans="1:7" x14ac:dyDescent="0.2">
      <c r="A355" s="222"/>
      <c r="B355" s="222"/>
      <c r="C355" s="222"/>
      <c r="D355" s="222"/>
      <c r="E355" s="229"/>
      <c r="F355" s="222"/>
      <c r="G355" s="222"/>
    </row>
    <row r="356" spans="1:7" x14ac:dyDescent="0.2">
      <c r="A356" s="222"/>
      <c r="B356" s="222"/>
      <c r="C356" s="222"/>
      <c r="D356" s="222"/>
      <c r="E356" s="229"/>
      <c r="F356" s="222"/>
      <c r="G356" s="222"/>
    </row>
    <row r="357" spans="1:7" x14ac:dyDescent="0.2">
      <c r="A357" s="222"/>
      <c r="B357" s="222"/>
      <c r="C357" s="222"/>
      <c r="D357" s="222"/>
      <c r="E357" s="229"/>
      <c r="F357" s="222"/>
      <c r="G357" s="222"/>
    </row>
    <row r="358" spans="1:7" x14ac:dyDescent="0.2">
      <c r="A358" s="222"/>
      <c r="B358" s="222"/>
      <c r="C358" s="222"/>
      <c r="D358" s="222"/>
      <c r="E358" s="229"/>
      <c r="F358" s="222"/>
      <c r="G358" s="222"/>
    </row>
  </sheetData>
  <mergeCells count="160">
    <mergeCell ref="C278:G278"/>
    <mergeCell ref="C267:G267"/>
    <mergeCell ref="C268:G268"/>
    <mergeCell ref="C269:G269"/>
    <mergeCell ref="C270:G270"/>
    <mergeCell ref="C274:G274"/>
    <mergeCell ref="C260:G260"/>
    <mergeCell ref="C261:G261"/>
    <mergeCell ref="C263:G263"/>
    <mergeCell ref="C264:G264"/>
    <mergeCell ref="C265:G265"/>
    <mergeCell ref="C266:G266"/>
    <mergeCell ref="C253:G253"/>
    <mergeCell ref="C254:G254"/>
    <mergeCell ref="C256:G256"/>
    <mergeCell ref="C257:G257"/>
    <mergeCell ref="C258:G258"/>
    <mergeCell ref="C259:G259"/>
    <mergeCell ref="C247:G247"/>
    <mergeCell ref="C248:G248"/>
    <mergeCell ref="C249:G249"/>
    <mergeCell ref="C250:G250"/>
    <mergeCell ref="C251:G251"/>
    <mergeCell ref="C252:G252"/>
    <mergeCell ref="C240:G240"/>
    <mergeCell ref="C241:G241"/>
    <mergeCell ref="C242:G242"/>
    <mergeCell ref="C243:G243"/>
    <mergeCell ref="C244:G244"/>
    <mergeCell ref="C246:G246"/>
    <mergeCell ref="C234:G234"/>
    <mergeCell ref="C235:G235"/>
    <mergeCell ref="C236:G236"/>
    <mergeCell ref="C237:G237"/>
    <mergeCell ref="C238:G238"/>
    <mergeCell ref="C239:G239"/>
    <mergeCell ref="C226:G226"/>
    <mergeCell ref="C227:G227"/>
    <mergeCell ref="C228:G228"/>
    <mergeCell ref="C229:G229"/>
    <mergeCell ref="C230:G230"/>
    <mergeCell ref="C232:G232"/>
    <mergeCell ref="C219:G219"/>
    <mergeCell ref="C220:G220"/>
    <mergeCell ref="C221:G221"/>
    <mergeCell ref="C222:G222"/>
    <mergeCell ref="C224:G224"/>
    <mergeCell ref="C225:G225"/>
    <mergeCell ref="C197:G197"/>
    <mergeCell ref="C199:G199"/>
    <mergeCell ref="C201:G201"/>
    <mergeCell ref="C203:G203"/>
    <mergeCell ref="C205:G205"/>
    <mergeCell ref="C207:G207"/>
    <mergeCell ref="C209:G209"/>
    <mergeCell ref="C211:G211"/>
    <mergeCell ref="C213:G213"/>
    <mergeCell ref="C189:D189"/>
    <mergeCell ref="C215:G215"/>
    <mergeCell ref="C216:G216"/>
    <mergeCell ref="C217:G217"/>
    <mergeCell ref="C218:G218"/>
    <mergeCell ref="C179:D179"/>
    <mergeCell ref="C181:G181"/>
    <mergeCell ref="C182:G182"/>
    <mergeCell ref="C183:G183"/>
    <mergeCell ref="C184:G184"/>
    <mergeCell ref="C169:G169"/>
    <mergeCell ref="C171:G171"/>
    <mergeCell ref="C173:G173"/>
    <mergeCell ref="C175:D175"/>
    <mergeCell ref="C151:G151"/>
    <mergeCell ref="C152:G152"/>
    <mergeCell ref="C153:D153"/>
    <mergeCell ref="C157:D157"/>
    <mergeCell ref="C159:D159"/>
    <mergeCell ref="C162:D162"/>
    <mergeCell ref="C164:D164"/>
    <mergeCell ref="C144:G144"/>
    <mergeCell ref="C145:G145"/>
    <mergeCell ref="C146:G146"/>
    <mergeCell ref="C147:D147"/>
    <mergeCell ref="C149:G149"/>
    <mergeCell ref="C150:G150"/>
    <mergeCell ref="C130:D130"/>
    <mergeCell ref="C132:D132"/>
    <mergeCell ref="C135:D135"/>
    <mergeCell ref="C139:G139"/>
    <mergeCell ref="C140:G140"/>
    <mergeCell ref="C141:G141"/>
    <mergeCell ref="C142:G142"/>
    <mergeCell ref="C143:G143"/>
    <mergeCell ref="C106:D106"/>
    <mergeCell ref="C108:D108"/>
    <mergeCell ref="C109:D109"/>
    <mergeCell ref="C117:G117"/>
    <mergeCell ref="C118:D118"/>
    <mergeCell ref="C120:D120"/>
    <mergeCell ref="C122:G122"/>
    <mergeCell ref="C123:G123"/>
    <mergeCell ref="C124:G124"/>
    <mergeCell ref="C97:D97"/>
    <mergeCell ref="C98:D98"/>
    <mergeCell ref="C102:D102"/>
    <mergeCell ref="C125:G125"/>
    <mergeCell ref="C126:G126"/>
    <mergeCell ref="C127:G127"/>
    <mergeCell ref="C128:G128"/>
    <mergeCell ref="C89:D89"/>
    <mergeCell ref="C90:D90"/>
    <mergeCell ref="C91:D91"/>
    <mergeCell ref="C92:D92"/>
    <mergeCell ref="C93:D93"/>
    <mergeCell ref="C94:D94"/>
    <mergeCell ref="C82:D82"/>
    <mergeCell ref="C83:D83"/>
    <mergeCell ref="C84:D84"/>
    <mergeCell ref="C85:D85"/>
    <mergeCell ref="C87:D87"/>
    <mergeCell ref="C88:D88"/>
    <mergeCell ref="C70:D70"/>
    <mergeCell ref="C71:D71"/>
    <mergeCell ref="C73:D73"/>
    <mergeCell ref="C75:D75"/>
    <mergeCell ref="C78:D78"/>
    <mergeCell ref="C79:D79"/>
    <mergeCell ref="C80:D80"/>
    <mergeCell ref="C81:D81"/>
    <mergeCell ref="C57:D57"/>
    <mergeCell ref="C58:D58"/>
    <mergeCell ref="C59:D59"/>
    <mergeCell ref="C60:D60"/>
    <mergeCell ref="C62:D62"/>
    <mergeCell ref="C66:D66"/>
    <mergeCell ref="C40:D40"/>
    <mergeCell ref="C46:D46"/>
    <mergeCell ref="C49:D49"/>
    <mergeCell ref="C51:D51"/>
    <mergeCell ref="C52:D52"/>
    <mergeCell ref="C54:D54"/>
    <mergeCell ref="C32:D32"/>
    <mergeCell ref="C33:D33"/>
    <mergeCell ref="C34:D34"/>
    <mergeCell ref="C35:D35"/>
    <mergeCell ref="C36:D36"/>
    <mergeCell ref="C37:D37"/>
    <mergeCell ref="C24:D24"/>
    <mergeCell ref="C25:D25"/>
    <mergeCell ref="C26:D26"/>
    <mergeCell ref="C27:D27"/>
    <mergeCell ref="C30:D30"/>
    <mergeCell ref="C31:D31"/>
    <mergeCell ref="A1:G1"/>
    <mergeCell ref="A3:B3"/>
    <mergeCell ref="A4:B4"/>
    <mergeCell ref="E4:G4"/>
    <mergeCell ref="C15:G15"/>
    <mergeCell ref="C16:D16"/>
    <mergeCell ref="C18:D18"/>
    <mergeCell ref="C20:D2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2022-04-12T12:06:34Z</dcterms:created>
  <dcterms:modified xsi:type="dcterms:W3CDTF">2022-04-12T12:07:00Z</dcterms:modified>
</cp:coreProperties>
</file>