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'Položky'!$A$1:$G$415</definedName>
    <definedName name="_xlnm.Print_Area" localSheetId="1">'Rekapitulace'!$A$1:$I$44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<sst xmlns="http://schemas.openxmlformats.org/spreadsheetml/2006/main" count="1080" uniqueCount="540">
  <si>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</si>
  <si>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</si>
  <si>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</si>
  <si>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</si>
  <si>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</si>
  <si>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</si>
  <si>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</si>
  <si>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</si>
  <si>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</si>
  <si>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</si>
  <si>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</si>
  <si>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</si>
  <si>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</si>
  <si>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</si>
  <si>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</si>
  <si>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</si>
  <si>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</si>
  <si>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</si>
  <si>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</si>
  <si>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</si>
  <si>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</si>
  <si>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</si>
  <si>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</si>
  <si>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</si>
  <si>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</si>
  <si>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</si>
  <si>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</si>
  <si>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</si>
  <si>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</si>
  <si>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</si>
  <si>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</si>
  <si>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</si>
  <si>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</si>
  <si>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</si>
  <si>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</si>
  <si>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</si>
  <si>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</si>
  <si>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</si>
  <si>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</si>
  <si>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</si>
  <si>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</si>
  <si>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</si>
  <si>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</si>
  <si>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</si>
  <si>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</si>
  <si>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</si>
  <si>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</si>
  <si>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</si>
  <si>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</si>
  <si>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</si>
  <si>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</si>
  <si>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</si>
  <si>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</si>
  <si>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</si>
  <si>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</si>
  <si>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</si>
  <si>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</si>
  <si>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</si>
  <si>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</si>
  <si>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</si>
  <si>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</si>
  <si>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</si>
  <si>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</si>
  <si>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</si>
  <si>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</si>
  <si>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</si>
  <si>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</si>
  <si>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</si>
  <si>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</si>
  <si>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</si>
  <si>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</si>
  <si>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</si>
  <si>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</si>
  <si>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</si>
  <si>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</si>
  <si>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</si>
  <si>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</si>
  <si>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</si>
  <si>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PP.Arch004</t>
  </si>
  <si>
    <t>ZŠ a MŠ Brno, nám.28 října 22</t>
  </si>
  <si>
    <t>01</t>
  </si>
  <si>
    <t>Rekonstrukce tělocvičny</t>
  </si>
  <si>
    <t>139711101R00</t>
  </si>
  <si>
    <t xml:space="preserve">Vykopávka v uzavřených prostorách v hor.1-4 </t>
  </si>
  <si>
    <t>m3</t>
  </si>
  <si>
    <t>drenáže:10,22*1,1*1,2</t>
  </si>
  <si>
    <t>ornice:10,22*0,65*0,15</t>
  </si>
  <si>
    <t>162201203R00</t>
  </si>
  <si>
    <t xml:space="preserve">Vodorovné přemíst.výkopku, kolečko hor.1-4, do 10m </t>
  </si>
  <si>
    <t>výkopek z drenáže:10,22*1,1*1,2</t>
  </si>
  <si>
    <t>162201210R00</t>
  </si>
  <si>
    <t xml:space="preserve">Příplatek za dalš.10 m, kolečko, výkop. z hor.1- 4 </t>
  </si>
  <si>
    <t>13,4904*6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</si>
  <si>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</si>
  <si>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</si>
  <si>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</si>
  <si>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</si>
  <si>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13,4904*14</t>
  </si>
  <si>
    <t>167101101R00</t>
  </si>
  <si>
    <t xml:space="preserve">Nakládání výkopku z hor.1-4 v množství do 100 m3 </t>
  </si>
  <si>
    <t>171201202T00</t>
  </si>
  <si>
    <t xml:space="preserve">Poplatek za skládku </t>
  </si>
  <si>
    <t>181</t>
  </si>
  <si>
    <t>Sadové úpravy</t>
  </si>
  <si>
    <t>180401211R00</t>
  </si>
  <si>
    <t xml:space="preserve">Založení trávníku lučního výsevem v rovině </t>
  </si>
  <si>
    <t>m2</t>
  </si>
  <si>
    <t>kolem okap.chodníku:9,72*0,6</t>
  </si>
  <si>
    <t>181101101R00</t>
  </si>
  <si>
    <t xml:space="preserve">Úprava pláně v zářezech v hor. 1-4, bez zhutnění </t>
  </si>
  <si>
    <t>181301103R00</t>
  </si>
  <si>
    <t xml:space="preserve">Rozprostření ornice, rovina, tl. 15 cm,do 500m2 </t>
  </si>
  <si>
    <t>185803111R00</t>
  </si>
  <si>
    <t xml:space="preserve">Ošetření trávníku v rovině </t>
  </si>
  <si>
    <t>00572410</t>
  </si>
  <si>
    <t>Směs travní parková rekreační</t>
  </si>
  <si>
    <t>kg</t>
  </si>
  <si>
    <t>kolem okap.chodníku:9,72*0,6/100*4</t>
  </si>
  <si>
    <t>211</t>
  </si>
  <si>
    <t>Trativody</t>
  </si>
  <si>
    <t>212571121R00</t>
  </si>
  <si>
    <t>Výplň odvodňov. trativodů kamen. drobným těženým fr.8/16mm</t>
  </si>
  <si>
    <t>10,22*1,1*(0,85+1,05+0,85)/3</t>
  </si>
  <si>
    <t>212792112R00</t>
  </si>
  <si>
    <t xml:space="preserve">Montáž trativodů z flexibilních trubek, lože </t>
  </si>
  <si>
    <t>m</t>
  </si>
  <si>
    <t>213151121R00</t>
  </si>
  <si>
    <t xml:space="preserve">Montáž geotextílie </t>
  </si>
  <si>
    <t>10,22*3,6</t>
  </si>
  <si>
    <t>451541111R00</t>
  </si>
  <si>
    <t xml:space="preserve">Lože pod potrubí ze štěrkodrtě 16/32 mm </t>
  </si>
  <si>
    <t>10,22*1,1*0,05</t>
  </si>
  <si>
    <t>452312131R00</t>
  </si>
  <si>
    <t xml:space="preserve">Sedlové lože pod potrubí z betonu B 12,5 </t>
  </si>
  <si>
    <t>10,22*1,1*(0,3+0,1+0,3)/3</t>
  </si>
  <si>
    <t>21180-0001</t>
  </si>
  <si>
    <t xml:space="preserve">M+D čistící trubka DN 100 </t>
  </si>
  <si>
    <t>kus</t>
  </si>
  <si>
    <t>28611223.A</t>
  </si>
  <si>
    <t>Trubka PVC drenážní flexibilní d 100 mm</t>
  </si>
  <si>
    <t>10,22*1,1</t>
  </si>
  <si>
    <t>69365998</t>
  </si>
  <si>
    <t>Geotextilie PP, 300g/m2</t>
  </si>
  <si>
    <t>36,792*1,2</t>
  </si>
  <si>
    <t>29</t>
  </si>
  <si>
    <t>Sanace</t>
  </si>
  <si>
    <t>216904391R00</t>
  </si>
  <si>
    <t xml:space="preserve">Příplatek za ruční dočištění ocelovými kartáči </t>
  </si>
  <si>
    <t>tělocvična:</t>
  </si>
  <si>
    <t>v ploše:(58,68-1,3*2)*(2,2+0,19)</t>
  </si>
  <si>
    <t>-0,9*2-1,45*2-1,42*0,425*3-1,42*0,525*4</t>
  </si>
  <si>
    <t>ostění:0,425*0,45*6+0,525*0,45*6+0,525*0,8*2</t>
  </si>
  <si>
    <t>v rohu:1,3*(3+0,19)*2</t>
  </si>
  <si>
    <t>zádveří:10,48*2-0,9*2</t>
  </si>
  <si>
    <t>vstup do budovy:0,8*1</t>
  </si>
  <si>
    <t>dvůr:</t>
  </si>
  <si>
    <t>nad terénem:10,22*1,5-1,42*0,5*3+2,54*1+0,3*0,5*6+2,4*1,5-1,35*0,5</t>
  </si>
  <si>
    <t>1,35*0,15*2</t>
  </si>
  <si>
    <t>pod terénem-dvůr:(0,6+10,22)*1,35</t>
  </si>
  <si>
    <t>nad obložením:182,8454</t>
  </si>
  <si>
    <t>319201311x01</t>
  </si>
  <si>
    <t xml:space="preserve">Vyrovnání povrchu zdiva maltou cementovou </t>
  </si>
  <si>
    <t>319201311x02</t>
  </si>
  <si>
    <t>Vyrovnání povrchu zdiva maltou cementovou s vodotěsnou přísadou</t>
  </si>
  <si>
    <t>styk podlaha-stěna:58,68*0,3</t>
  </si>
  <si>
    <t>602011105R00</t>
  </si>
  <si>
    <t xml:space="preserve">Postřik maltou sanační </t>
  </si>
  <si>
    <t>-0,9*2-1,45*2-1,42*0,425*3</t>
  </si>
  <si>
    <t>ostění:0,425*0,6*6+0,525*0,6*6+0,525*0,8*2</t>
  </si>
  <si>
    <t>v rohu:1,6*(3+0,19)*2</t>
  </si>
  <si>
    <t>zádveří:10,68*2,1-0,9*2</t>
  </si>
  <si>
    <t>vstup do budovy:0,8*1,1</t>
  </si>
  <si>
    <t>nad terénem:10,22*1,6-1,42*0,5*3+2,54*1+0,3*0,6*6+2,4*1,5</t>
  </si>
  <si>
    <t>1,35*0,25*2</t>
  </si>
  <si>
    <t>602011124R00</t>
  </si>
  <si>
    <t xml:space="preserve">Podhoz sanační vyrovnávací </t>
  </si>
  <si>
    <t>602011126R00</t>
  </si>
  <si>
    <t xml:space="preserve">Omítka jádrová sanační, tl. 20 mm </t>
  </si>
  <si>
    <t>602011151RT0</t>
  </si>
  <si>
    <t>Štuk sanační tloušťka vrstvy 2,5 mm</t>
  </si>
  <si>
    <t>290-000</t>
  </si>
  <si>
    <t>Dodateč.horizont.izolace hloubk. injektáží akrylát gelem,kompl.proved.(měřena půdorysná plocha zdiva)</t>
  </si>
  <si>
    <t>vnější obvod zdi-šikmo:</t>
  </si>
  <si>
    <t>uliční strana:0,55*1+3,25*1,32+10,35*1</t>
  </si>
  <si>
    <t>dvorní strana:9,85*1</t>
  </si>
  <si>
    <t>zádveří:0,6*0,35+2,35*1</t>
  </si>
  <si>
    <t>vnitřní zdi:15,6*0,65+0,61*0,7+7,46*0,6+0,63*0,75+(2,345+0,52)*0,6</t>
  </si>
  <si>
    <t>7,46*0,6</t>
  </si>
  <si>
    <t>290-001</t>
  </si>
  <si>
    <t>Těsnící klín (izolační fabion) z cem.malty s vodotěsnou přísadou</t>
  </si>
  <si>
    <t>vnitř.stěny :</t>
  </si>
  <si>
    <t>tělocvična:58,68*1,05</t>
  </si>
  <si>
    <t>290-005</t>
  </si>
  <si>
    <t xml:space="preserve">Mineralizační postřik sanovaných stěn </t>
  </si>
  <si>
    <t>290-009</t>
  </si>
  <si>
    <t xml:space="preserve">Hydrofobní nátěr stěn </t>
  </si>
  <si>
    <t>uliční fasáda:</t>
  </si>
  <si>
    <t>nuta:14,45*0,1*3</t>
  </si>
  <si>
    <t>sokl:14,45*0,65</t>
  </si>
  <si>
    <t>vstup:0,8*1,1</t>
  </si>
  <si>
    <t>dvorní sokl:10,22*1,55-1,42*0,6*3+2,54*1,1+0,3*0,6*6+2,4*1,55-1,35*0,6</t>
  </si>
  <si>
    <t>29100-1001</t>
  </si>
  <si>
    <t>Hydroizolační flexibil.bitumenová stěrková izolace vč.vyztužení sklovlák.tkaninou</t>
  </si>
  <si>
    <t>pod terénem:10,22*(1,35+0,35)</t>
  </si>
  <si>
    <t>0</t>
  </si>
  <si>
    <t>uliční fasády - nuta:(14,1+0,35)*(0,1+0,1+0,1)</t>
  </si>
  <si>
    <t>styk stěna-podlaha:58,68*(0,2+0,2)</t>
  </si>
  <si>
    <t>vstup do budovy:0,8*1,05</t>
  </si>
  <si>
    <t>29100-1002</t>
  </si>
  <si>
    <t xml:space="preserve">Plošná minerální 2vrstvá stěrková izolace </t>
  </si>
  <si>
    <t>zádveří:10,48*0,6</t>
  </si>
  <si>
    <t>tělocvična:(58,68-2,6)*1,05-0,9*1-1,45*1+2,6*1,4</t>
  </si>
  <si>
    <t>nad terénem:10,22*1,6-1,42*0,5*3+2,54*1+0,3*0,5*6+2,4*1,5-1,35*0,5</t>
  </si>
  <si>
    <t>60247-0000x01</t>
  </si>
  <si>
    <t xml:space="preserve">Krycí nátěr sanační omítky </t>
  </si>
  <si>
    <t>511</t>
  </si>
  <si>
    <t>Okapový chodník</t>
  </si>
  <si>
    <t>181101102R00</t>
  </si>
  <si>
    <t xml:space="preserve">Úprava pláně v zářezech v hor. 1-4, se zhutněním </t>
  </si>
  <si>
    <t>10,22*0,6</t>
  </si>
  <si>
    <t>564831111R00</t>
  </si>
  <si>
    <t xml:space="preserve">Podklad ze štěrkodrti po zhutnění tloušťky 10 cm </t>
  </si>
  <si>
    <t>10,22*0,5</t>
  </si>
  <si>
    <t>596811111R00</t>
  </si>
  <si>
    <t xml:space="preserve">Kladení dlaždic kom.pro pěší, lože z kameniva těž. </t>
  </si>
  <si>
    <t>(10,22-0,75)*0,5</t>
  </si>
  <si>
    <t>631313621R00</t>
  </si>
  <si>
    <t xml:space="preserve">Mazanina betonová tl. 8 - 12 cm C 20/25  (B 25) </t>
  </si>
  <si>
    <t>dobetonování:0,75*0,5*0,1</t>
  </si>
  <si>
    <t>916561111R00</t>
  </si>
  <si>
    <t xml:space="preserve">Osazení záhon.obrubníků do lože z B 12,5 s opěrou </t>
  </si>
  <si>
    <t>592173070</t>
  </si>
  <si>
    <t>Obrubník záhonový 50/5/20 cm šedý</t>
  </si>
  <si>
    <t>10,22*2*1,01</t>
  </si>
  <si>
    <t>59245601</t>
  </si>
  <si>
    <t>Dlaždice betonová 50x50x5 cm šedá</t>
  </si>
  <si>
    <t>4,735*1,02</t>
  </si>
  <si>
    <t>61</t>
  </si>
  <si>
    <t>Upravy povrchů vnitřní</t>
  </si>
  <si>
    <t>612421431RT2</t>
  </si>
  <si>
    <t>Oprava vápen.omítek stěn do 50 % pl. - štukových s použitím suché maltové směsi</t>
  </si>
  <si>
    <t>nad otluč.omítkou:</t>
  </si>
  <si>
    <t>tělocvična:58,68*(4,9-2,2)-1,42*2,175*3-1,42*2,075*4</t>
  </si>
  <si>
    <t>ostění:(1,42+2,075*2)*0,9+(1,42+2,075*2)*0,65*3</t>
  </si>
  <si>
    <t>(1,42+2,173*2)*0,65*2</t>
  </si>
  <si>
    <t>zádveří:10,48*2,9</t>
  </si>
  <si>
    <t>63</t>
  </si>
  <si>
    <t>Podlahy a podlahové konstrukce</t>
  </si>
  <si>
    <t>podkladní beton:181*0,105</t>
  </si>
  <si>
    <t>631319173R00</t>
  </si>
  <si>
    <t xml:space="preserve">Příplatek za stržení povrchu mazaniny tl. 12 cm </t>
  </si>
  <si>
    <t>631361921RT4</t>
  </si>
  <si>
    <t>Výztuž mazanin svařovanou sítí z drátů tažených svařovaná síť - drát 6,0 mm, oka 100/100 mm</t>
  </si>
  <si>
    <t>t</t>
  </si>
  <si>
    <t>podkladní beton:181*1,26*4,44/1000</t>
  </si>
  <si>
    <t>632411150RU1</t>
  </si>
  <si>
    <t>Potěr cementový samonivelační tl. 50 mm vč.ochranného postřiku</t>
  </si>
  <si>
    <t>632441491R00</t>
  </si>
  <si>
    <t xml:space="preserve">Přebroušení cementových potěrů </t>
  </si>
  <si>
    <t>94</t>
  </si>
  <si>
    <t>Lešení a stavební výtahy</t>
  </si>
  <si>
    <t>943943221R00</t>
  </si>
  <si>
    <t xml:space="preserve">Montáž lešení prostorové lehké, do 200kg, H 10 m </t>
  </si>
  <si>
    <t>181*4,9</t>
  </si>
  <si>
    <t>943943292R00</t>
  </si>
  <si>
    <t xml:space="preserve">Příplatek za každý měsíc použití k pol..3221, 3222 </t>
  </si>
  <si>
    <t>886,9*3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</si>
  <si>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</si>
  <si>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</si>
  <si>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</si>
  <si>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</si>
  <si>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943955191R00</t>
  </si>
  <si>
    <t xml:space="preserve">Příplatek za každý měsíc použití leš.k pol.21až 41 </t>
  </si>
  <si>
    <t>181*3</t>
  </si>
  <si>
    <t>943955821R00</t>
  </si>
  <si>
    <t xml:space="preserve">Demontáž leš. podlahy s příč. a podélníky, H 10 m </t>
  </si>
  <si>
    <t>95</t>
  </si>
  <si>
    <t>Dokončovací konstrukce na pozemních stavbách</t>
  </si>
  <si>
    <t>952901111R00</t>
  </si>
  <si>
    <t xml:space="preserve">Vyčištění budov o výšce podlaží do 4 m </t>
  </si>
  <si>
    <t>95500-0001</t>
  </si>
  <si>
    <t xml:space="preserve">Zábor chodníku pro opravu venk.soklu </t>
  </si>
  <si>
    <t>96</t>
  </si>
  <si>
    <t>Bourání konstrukcí</t>
  </si>
  <si>
    <t>113106121R00</t>
  </si>
  <si>
    <t xml:space="preserve">Rozebrání dlažeb z betonových dlaždic na sucho </t>
  </si>
  <si>
    <t>okap.chodník:10,22*0,6</t>
  </si>
  <si>
    <t>113107111R00</t>
  </si>
  <si>
    <t xml:space="preserve">Odstranění podkladu pl. 200 m2,kam.těžené tl.10 cm </t>
  </si>
  <si>
    <t>961044111R00</t>
  </si>
  <si>
    <t>Bourání beton.lože (hrobečky) dřev.polštářů z betonu prostého</t>
  </si>
  <si>
    <t>689*0,5*0,5*0,18</t>
  </si>
  <si>
    <t>965043341R00</t>
  </si>
  <si>
    <t xml:space="preserve">Bourání podkladů bet., potěr tl. 10 cm, nad 4 m2 </t>
  </si>
  <si>
    <t>181*0,1</t>
  </si>
  <si>
    <t>965049111R00</t>
  </si>
  <si>
    <t xml:space="preserve">Příplatek, bourání mazanin se svař. síťí tl. 10 cm </t>
  </si>
  <si>
    <t>968061125R00</t>
  </si>
  <si>
    <t xml:space="preserve">Vyvěšení dřevěných dveřních křídel pl. do 2 m2 </t>
  </si>
  <si>
    <t>974031131x01</t>
  </si>
  <si>
    <t xml:space="preserve">Vysekání rýh ve zdi cihelné 5 x 5 cm </t>
  </si>
  <si>
    <t>nuta:14,1+0,35</t>
  </si>
  <si>
    <t>978013161R00</t>
  </si>
  <si>
    <t xml:space="preserve">Otlučení omítek vnitřních stěn v rozsahu do 50 % </t>
  </si>
  <si>
    <t>978013191R00</t>
  </si>
  <si>
    <t xml:space="preserve">Otlučení omítek vnitřních stěn v rozsahu do 100 % </t>
  </si>
  <si>
    <t>978015291R00</t>
  </si>
  <si>
    <t xml:space="preserve">Otlučení omítek vnějších MVC v složit.1-4 do 100 % </t>
  </si>
  <si>
    <t>978023411R00</t>
  </si>
  <si>
    <t xml:space="preserve">Vysekání a úprava spár zdiva cihelného mimo komín. </t>
  </si>
  <si>
    <t>978059631R00</t>
  </si>
  <si>
    <t xml:space="preserve">Odsekání vnějších obkladů stěn nad 2 m2 </t>
  </si>
  <si>
    <t>vstup:0,8*1</t>
  </si>
  <si>
    <t>dvůr:(2,4+10,22)*0,5</t>
  </si>
  <si>
    <t>978071261R00</t>
  </si>
  <si>
    <t xml:space="preserve">Odsekání izolace lepenkové vodor. nad 1 m2 </t>
  </si>
  <si>
    <t>91973-5100x01</t>
  </si>
  <si>
    <t xml:space="preserve">Řezání stávajícího zdiva tl. 5 cm </t>
  </si>
  <si>
    <t>nuta:(14,1+0,35)*2</t>
  </si>
  <si>
    <t>97000-0001</t>
  </si>
  <si>
    <t xml:space="preserve">Demontáž hodin se zvonkem vč.likvidace </t>
  </si>
  <si>
    <t>97000-0002</t>
  </si>
  <si>
    <t>Demontáž ochranné polypropylen sítě - strop vč.likvidace</t>
  </si>
  <si>
    <t>97000-0003</t>
  </si>
  <si>
    <t xml:space="preserve">Demontáž volejbal.sloupku vč.likvidace </t>
  </si>
  <si>
    <t>97000-0004</t>
  </si>
  <si>
    <t xml:space="preserve">Demontáž tyče na šplh, vč.likvidace </t>
  </si>
  <si>
    <t>97000-0005</t>
  </si>
  <si>
    <t>Demontáž basketbalové desky s košem vč.likvidace</t>
  </si>
  <si>
    <t>97000-0006</t>
  </si>
  <si>
    <t>Demontáž kotvící kce basketbal.desky vč.likvidace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</si>
  <si>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</si>
  <si>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</si>
  <si>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</si>
  <si>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</si>
  <si>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</si>
  <si>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</si>
  <si>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711111001RZ1</t>
  </si>
  <si>
    <t>Izolace proti vlhkosti vodor. nátěr ALP za studena 1x nátěr - včetně dodávky penetračního laku ALP</t>
  </si>
  <si>
    <t>plocha:181</t>
  </si>
  <si>
    <t>vytažení na fabion:(58,68+0,45*14)*0,15</t>
  </si>
  <si>
    <t>711141559R00</t>
  </si>
  <si>
    <t xml:space="preserve">Izolace proti vlhk. vodorovná pásy přitavením </t>
  </si>
  <si>
    <t>711482020x01</t>
  </si>
  <si>
    <t>Izolační systém nopovou fólií, svisle vč. dodávky nopové fólie a doplňků</t>
  </si>
  <si>
    <t>(0,6+10,22)*(1+0,2)</t>
  </si>
  <si>
    <t>711491176x01</t>
  </si>
  <si>
    <t xml:space="preserve">Ukončovací lišta nopové fólie </t>
  </si>
  <si>
    <t>10,22+0,6</t>
  </si>
  <si>
    <t>62843036</t>
  </si>
  <si>
    <t>Pás modifikovaný asfaltový</t>
  </si>
  <si>
    <t>190,747*1,15</t>
  </si>
  <si>
    <t>998711102R00</t>
  </si>
  <si>
    <t xml:space="preserve">Přesun hmot pro izolace proti vodě, výšky do 12 m </t>
  </si>
  <si>
    <t>713</t>
  </si>
  <si>
    <t>Izolace tepelné</t>
  </si>
  <si>
    <t>713121111R00</t>
  </si>
  <si>
    <t xml:space="preserve">Izolace tepelná podlah na sucho, jednovrstvá </t>
  </si>
  <si>
    <t>713191100RT9</t>
  </si>
  <si>
    <t>Položení izolační fólie včetně dodávky fólie PE</t>
  </si>
  <si>
    <t>713191100V2</t>
  </si>
  <si>
    <t>Položení izolační fólie, vč.dodávky fólie PE s přelepením spár systémovou páskou</t>
  </si>
  <si>
    <t>181*2</t>
  </si>
  <si>
    <t>28375768.A</t>
  </si>
  <si>
    <t>Deska polystyrén samozhášivý EPS 150 S</t>
  </si>
  <si>
    <t>181*0,08*1,05</t>
  </si>
  <si>
    <t>998713202R00</t>
  </si>
  <si>
    <t xml:space="preserve">Přesun hmot pro izolace tepelné, výšky do 12 m </t>
  </si>
  <si>
    <t>730</t>
  </si>
  <si>
    <t>Ústřední vytápění</t>
  </si>
  <si>
    <t>73000-0001</t>
  </si>
  <si>
    <t xml:space="preserve">Vypuštění systému ÚT </t>
  </si>
  <si>
    <t>73000-0002</t>
  </si>
  <si>
    <t xml:space="preserve">Demontáž litinových článkových těles ÚT </t>
  </si>
  <si>
    <t>73000-0003</t>
  </si>
  <si>
    <t xml:space="preserve">Demontáž článkových těles ÚT </t>
  </si>
  <si>
    <t>73000-0004</t>
  </si>
  <si>
    <t xml:space="preserve">Repase článkových těles ÚT </t>
  </si>
  <si>
    <t>73000-0005</t>
  </si>
  <si>
    <t xml:space="preserve">Montáž  článkových těles ÚT </t>
  </si>
  <si>
    <t>73000-0006</t>
  </si>
  <si>
    <t>Dodávka 16-ti článkových těles ÚT 500/150 vč.ventilů,kozol, atd., kompletní dodávka</t>
  </si>
  <si>
    <t>73000-0007</t>
  </si>
  <si>
    <t xml:space="preserve">Napuštění systému ÚT vč.talokové zkoušky </t>
  </si>
  <si>
    <t>73000-0008</t>
  </si>
  <si>
    <t xml:space="preserve">Opravy nátěrů potrubí ÚT </t>
  </si>
  <si>
    <t>73000-0010</t>
  </si>
  <si>
    <t xml:space="preserve">Propláchnutí otopných těles vodou </t>
  </si>
  <si>
    <t>73000-0011</t>
  </si>
  <si>
    <t xml:space="preserve">Tlaková zkouška otopných těles litinových </t>
  </si>
  <si>
    <t>762</t>
  </si>
  <si>
    <t>Konstrukce tesařské</t>
  </si>
  <si>
    <t>762352800X01</t>
  </si>
  <si>
    <t xml:space="preserve">Demontáž deskového roštu </t>
  </si>
  <si>
    <t>3vrstvy:181*3</t>
  </si>
  <si>
    <t>762352900x01</t>
  </si>
  <si>
    <t xml:space="preserve">Demontáž polštářů </t>
  </si>
  <si>
    <t>766</t>
  </si>
  <si>
    <t>Konstrukce truhlářské</t>
  </si>
  <si>
    <t>766411821R00</t>
  </si>
  <si>
    <t xml:space="preserve">Demontáž obložení stěn palubkami </t>
  </si>
  <si>
    <t>(7,46+0,63+0,68+0,67+2,06+4,645+1,315+12,5)*2</t>
  </si>
  <si>
    <t>(7,46+0,61+0,68+0,61+7,46+10,4)*2</t>
  </si>
  <si>
    <t>ostění:0,45*2*6+0,8*2*2</t>
  </si>
  <si>
    <t>766411822R00</t>
  </si>
  <si>
    <t xml:space="preserve">Demontáž podkladových roštů obložení stěn </t>
  </si>
  <si>
    <t>766825810x01</t>
  </si>
  <si>
    <t xml:space="preserve">Demontáž dřev,krytů radiátorů </t>
  </si>
  <si>
    <t>76600-1001</t>
  </si>
  <si>
    <t>1/T  M+D dveře 1450x1970mm do stáv.zárubně vč.kování,zámku,paniky,doplňků, provedeno dle PD</t>
  </si>
  <si>
    <t>76600-1002</t>
  </si>
  <si>
    <t>2/T  M+D dveře plast 900x1970mm do stáv.zárubně vč.kování,zámku, doplňků, provedeno dle PD</t>
  </si>
  <si>
    <t>76600-2001</t>
  </si>
  <si>
    <t>S/1  M+D obložení stěn z celobukové překližky tl.15mm, vč.podklad.roštu, povrch.úpravy, dle PD</t>
  </si>
  <si>
    <t>76600-2002</t>
  </si>
  <si>
    <t>0,7*1,95*14</t>
  </si>
  <si>
    <t>76600-2003</t>
  </si>
  <si>
    <t>R/1  M+D Látková roleta volně visící s el.pohonem vč.kotvení,doplňků, povrch.úpravy,provedeno dle PD</t>
  </si>
  <si>
    <t>998766202R00</t>
  </si>
  <si>
    <t xml:space="preserve">Přesun hmot pro truhlářské konstr., výšky do 12 m </t>
  </si>
  <si>
    <t>767</t>
  </si>
  <si>
    <t>Konstrukce zámečnické</t>
  </si>
  <si>
    <t>767581801R00</t>
  </si>
  <si>
    <t xml:space="preserve">Demontáž podhledů - kazet </t>
  </si>
  <si>
    <t>767581804x01</t>
  </si>
  <si>
    <t>Demontáž vestavěných svítidel podhledu vč.likvidace</t>
  </si>
  <si>
    <t>767582800R00</t>
  </si>
  <si>
    <t xml:space="preserve">Demontáž podhledů - roštů </t>
  </si>
  <si>
    <t>76758-0000</t>
  </si>
  <si>
    <t>M+D kazetový podhled, vysoká odolnost proti nárazu vysoký součinitel zvuk.pohltivosti, vč.nosné kce</t>
  </si>
  <si>
    <t>76758-0001</t>
  </si>
  <si>
    <t>Vnitř okenní mříže 1500/2250mm demontáž, repase, zpět.montáž</t>
  </si>
  <si>
    <t>998767202R00</t>
  </si>
  <si>
    <t xml:space="preserve">Přesun hmot pro zámečnické konstr., výšky do 12 m </t>
  </si>
  <si>
    <t>775</t>
  </si>
  <si>
    <t>Podlahy vlysové a parketové</t>
  </si>
  <si>
    <t>775521800R00</t>
  </si>
  <si>
    <t xml:space="preserve">Demontáž podlah vlysových přibíjených včetně lišt </t>
  </si>
  <si>
    <t>77500-0001</t>
  </si>
  <si>
    <t>M+D třílamelová dřevěná podlaha dub. s tlumící vrstvou, vč.povrchové úpravy</t>
  </si>
  <si>
    <t>77500-0002</t>
  </si>
  <si>
    <t>M+D dřevěný dubový sokl vč.povrchové úpravy</t>
  </si>
  <si>
    <t>77500-0003</t>
  </si>
  <si>
    <t xml:space="preserve">M+D přechodová lišta </t>
  </si>
  <si>
    <t>1,45+0,9</t>
  </si>
  <si>
    <t>77500-0004</t>
  </si>
  <si>
    <t xml:space="preserve">M+D lajnování hřišť </t>
  </si>
  <si>
    <t>998775202R00</t>
  </si>
  <si>
    <t xml:space="preserve">Přesun hmot pro podlahy vlysové, výšky do 12 m </t>
  </si>
  <si>
    <t>783</t>
  </si>
  <si>
    <t>Nátěry</t>
  </si>
  <si>
    <t>783201811R00</t>
  </si>
  <si>
    <t xml:space="preserve">Odstranění nátěrů z kovových konstrukcí oškrábáním </t>
  </si>
  <si>
    <t>stáv.zárubně:(2,05*4+1,45+0,9)*0,25</t>
  </si>
  <si>
    <t>stáv.mříže:1,5*2,25*7*2</t>
  </si>
  <si>
    <t>stáv.ocel.průvlak:9,16*(0,4+0,68+0,4)</t>
  </si>
  <si>
    <t>783225600R00</t>
  </si>
  <si>
    <t xml:space="preserve">Nátěr syntetický kovových konstrukcí 2x email </t>
  </si>
  <si>
    <t>783226100R00</t>
  </si>
  <si>
    <t xml:space="preserve">Nátěr syntetický kovových konstrukcí základní </t>
  </si>
  <si>
    <t>784</t>
  </si>
  <si>
    <t>Malby</t>
  </si>
  <si>
    <t>784402802R00</t>
  </si>
  <si>
    <t xml:space="preserve">Odstranění malby oškrábáním v místnosti H do 5 m </t>
  </si>
  <si>
    <t>ostění:(1,42+2,075*2)*0,8+(1,42+2,075*2)*0,45*3</t>
  </si>
  <si>
    <t>(1,42+2,173*2)*0,45*2</t>
  </si>
  <si>
    <t>zádveří:10,48*2,7</t>
  </si>
  <si>
    <t>784442022R00</t>
  </si>
  <si>
    <t xml:space="preserve">Malba disperzní interiérová HET, výška do 5 m </t>
  </si>
  <si>
    <t>797</t>
  </si>
  <si>
    <t>Vybavení tělocvičny</t>
  </si>
  <si>
    <t>79700-0001</t>
  </si>
  <si>
    <t>V/1  M+D šplhová tyč ocelová, h=5m, vč.kotvení doplňků, povrchové úpravy, provedeno dle PD</t>
  </si>
  <si>
    <t>79700-0002</t>
  </si>
  <si>
    <t>V/2  M+D lano na šplh dl.5m , juta, vč.kotvení doplňků, povrchové úpravy, provedeno dle PD</t>
  </si>
  <si>
    <t>79700-0003</t>
  </si>
  <si>
    <t>V/3  M+D konstrukce pro šplh dl.5m, vč.kotvení doplňků, povrchové úpravy, provedeno dle PD</t>
  </si>
  <si>
    <t>79700-0004</t>
  </si>
  <si>
    <t>V/4  M+D basketbalová deska 1800x1050mm vč.koše doplňků, povrchové úpravy, provedeno dle PD</t>
  </si>
  <si>
    <t>79700-0005</t>
  </si>
  <si>
    <t>V/5  M+D basketbalová deska 1200x900mm vč.koše doplňků, povrchové úpravy, provedeno dle PD</t>
  </si>
  <si>
    <t>79700-0006.1</t>
  </si>
  <si>
    <t>V/6.1  M+D volejbal.sloupek vč.pouzder, podložek doplňků, povrchové úpravy, provedeno dle PD</t>
  </si>
  <si>
    <t>79700-0006.2</t>
  </si>
  <si>
    <t>V/6.2  M+D volejbalová síť,uzlová bílá síťovina PP oka 10/10, provedeno dle PD</t>
  </si>
  <si>
    <t>79700-0007</t>
  </si>
  <si>
    <t>V/7  M+D lezecká stěna pro bouldering 7400x4200mm doplňků, povrchové úpravy, provedeno dle PD</t>
  </si>
  <si>
    <t>79700-1008</t>
  </si>
  <si>
    <t>V8  M+D klec na sportovní pomůcky, vč.dveří kotvení, povrch.úpravy, komplet.provedení dle PD</t>
  </si>
  <si>
    <t>M21</t>
  </si>
  <si>
    <t>Elektromontáže</t>
  </si>
  <si>
    <t>21000-001</t>
  </si>
  <si>
    <t xml:space="preserve">M+D kabel CYKY-J 3x1,5 </t>
  </si>
  <si>
    <t>21000-002</t>
  </si>
  <si>
    <t xml:space="preserve">M+D Jistič 10A C60H 1B </t>
  </si>
  <si>
    <t>21000-003</t>
  </si>
  <si>
    <t xml:space="preserve">M+D Víko </t>
  </si>
  <si>
    <t>21000-004</t>
  </si>
  <si>
    <t xml:space="preserve">M+D Krabice rozbočná </t>
  </si>
  <si>
    <t>21000-005</t>
  </si>
  <si>
    <t xml:space="preserve">Montáž+zapojení svítidla </t>
  </si>
  <si>
    <t>21000-006</t>
  </si>
  <si>
    <t xml:space="preserve">Dodávka svítidla typu SPORT,určených do tělocvičen </t>
  </si>
  <si>
    <t>21000-007</t>
  </si>
  <si>
    <t xml:space="preserve">Podružný materiál </t>
  </si>
  <si>
    <t>21000-008</t>
  </si>
  <si>
    <t xml:space="preserve">Dokumentace skutečného provedení </t>
  </si>
  <si>
    <t>21000-009</t>
  </si>
  <si>
    <t xml:space="preserve">Úprava rozváděče </t>
  </si>
  <si>
    <t>21000-010</t>
  </si>
  <si>
    <t xml:space="preserve">Zkušební provoz </t>
  </si>
  <si>
    <t>21000-011</t>
  </si>
  <si>
    <t xml:space="preserve">Revize </t>
  </si>
  <si>
    <t>D96</t>
  </si>
  <si>
    <t>Přesuny suti a vybouraných hmot</t>
  </si>
  <si>
    <t>979990002R00</t>
  </si>
  <si>
    <t xml:space="preserve">Poplatek za skládku - hořlavé materiály </t>
  </si>
  <si>
    <t>979990107R00</t>
  </si>
  <si>
    <t xml:space="preserve">Poplatek za skládku suti - směs betonu,cihel,dřeva </t>
  </si>
  <si>
    <t>158,744-20,165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</si>
  <si>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</si>
  <si>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</si>
  <si>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</si>
  <si>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</si>
  <si>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</si>
  <si>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</si>
  <si>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</si>
  <si>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</si>
  <si>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979087213R00</t>
  </si>
  <si>
    <t xml:space="preserve">Nakládání vybouraných hmot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</si>
  <si>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</si>
  <si>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</si>
  <si>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</si>
  <si>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</si>
  <si>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</si>
  <si>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</si>
  <si>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</si>
  <si>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</si>
  <si>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S/2  M+D kryty radiátorů, výsuvné, s otvory vč.kotvení, podkonstrukce, kotvení do zdi, povrch.úpravy,provedeno dle PD</t>
  </si>
  <si>
    <t>1,4*0,975*14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</si>
</sst>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7"/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>
        <f>Projektant</f>
        <v>0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/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/>
      <c r="D11" s="207"/>
      <c r="E11" s="207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9"/>
      <c r="D12" s="209"/>
      <c r="E12" s="20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Rekapitulace!A35</f>
        <v>Ztížené výrobní podmínky</v>
      </c>
      <c r="E15" s="57"/>
      <c r="F15" s="58"/>
      <c r="G15" s="55">
        <f>Rekapitulace!I35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Rekapitulace!A36</f>
        <v>Oborová přirážka</v>
      </c>
      <c r="E16" s="59"/>
      <c r="F16" s="60"/>
      <c r="G16" s="55">
        <f>Rekapitulace!I36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Rekapitulace!A37</f>
        <v>Přesun stavebních kapacit</v>
      </c>
      <c r="E17" s="59"/>
      <c r="F17" s="60"/>
      <c r="G17" s="55">
        <f>Rekapitulace!I37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Rekapitulace!A38</f>
        <v>Mimostaveništní doprava</v>
      </c>
      <c r="E18" s="59"/>
      <c r="F18" s="60"/>
      <c r="G18" s="55">
        <f>Rekapitulace!I38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Rekapitulace!A39</f>
        <v>Zařízení staveniště</v>
      </c>
      <c r="E19" s="59"/>
      <c r="F19" s="60"/>
      <c r="G19" s="55">
        <f>Rekapitulace!I39</f>
        <v>0</v>
      </c>
    </row>
    <row r="20" spans="1:7" ht="15.75" customHeight="1">
      <c r="A20" s="63"/>
      <c r="B20" s="54"/>
      <c r="C20" s="55"/>
      <c r="D20" s="8" t="str">
        <f>Rekapitulace!A40</f>
        <v>Provoz investora</v>
      </c>
      <c r="E20" s="59"/>
      <c r="F20" s="60"/>
      <c r="G20" s="55">
        <f>Rekapitulace!I40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Rekapitulace!A41</f>
        <v>Kompletační činnost (IČD)</v>
      </c>
      <c r="E21" s="59"/>
      <c r="F21" s="60"/>
      <c r="G21" s="55">
        <f>Rekapitulace!I41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10" t="s">
        <v>33</v>
      </c>
      <c r="B23" s="21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47:G47"/>
    <mergeCell ref="B48:G48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4"/>
  <sheetViews>
    <sheetView zoomScalePageLayoutView="0" workbookViewId="0" topLeftCell="A1">
      <selection activeCell="H43" sqref="H43:I4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PP.Arch004 ZŠ a MŠ Brno, nám.28 října 22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16" t="s">
        <v>50</v>
      </c>
      <c r="B2" s="217"/>
      <c r="C2" s="102" t="str">
        <f>CONCATENATE(cisloobjektu," ",nazevobjektu)</f>
        <v>01 Rekonstrukce tělocvičny</v>
      </c>
      <c r="D2" s="103"/>
      <c r="E2" s="104"/>
      <c r="F2" s="103"/>
      <c r="G2" s="218"/>
      <c r="H2" s="219"/>
      <c r="I2" s="22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1</v>
      </c>
      <c r="B7" s="114" t="str">
        <f>Položky!C7</f>
        <v>Zemní práce</v>
      </c>
      <c r="C7" s="65"/>
      <c r="D7" s="115"/>
      <c r="E7" s="198">
        <f>Položky!BA20</f>
        <v>0</v>
      </c>
      <c r="F7" s="199">
        <f>Položky!BB20</f>
        <v>0</v>
      </c>
      <c r="G7" s="199">
        <f>Položky!BC20</f>
        <v>0</v>
      </c>
      <c r="H7" s="199">
        <f>Položky!BD20</f>
        <v>0</v>
      </c>
      <c r="I7" s="200">
        <f>Položky!BE20</f>
        <v>0</v>
      </c>
    </row>
    <row r="8" spans="1:9" s="34" customFormat="1" ht="12.75">
      <c r="A8" s="197" t="str">
        <f>Položky!B21</f>
        <v>181</v>
      </c>
      <c r="B8" s="114" t="str">
        <f>Položky!C21</f>
        <v>Sadové úpravy</v>
      </c>
      <c r="C8" s="65"/>
      <c r="D8" s="115"/>
      <c r="E8" s="198">
        <f>Položky!BA32</f>
        <v>0</v>
      </c>
      <c r="F8" s="199">
        <f>Položky!BB32</f>
        <v>0</v>
      </c>
      <c r="G8" s="199">
        <f>Položky!BC32</f>
        <v>0</v>
      </c>
      <c r="H8" s="199">
        <f>Položky!BD32</f>
        <v>0</v>
      </c>
      <c r="I8" s="200">
        <f>Položky!BE32</f>
        <v>0</v>
      </c>
    </row>
    <row r="9" spans="1:9" s="34" customFormat="1" ht="12.75">
      <c r="A9" s="197" t="str">
        <f>Položky!B33</f>
        <v>211</v>
      </c>
      <c r="B9" s="114" t="str">
        <f>Položky!C33</f>
        <v>Trativody</v>
      </c>
      <c r="C9" s="65"/>
      <c r="D9" s="115"/>
      <c r="E9" s="198">
        <f>Položky!BA48</f>
        <v>0</v>
      </c>
      <c r="F9" s="199">
        <f>Položky!BB48</f>
        <v>0</v>
      </c>
      <c r="G9" s="199">
        <f>Položky!BC48</f>
        <v>0</v>
      </c>
      <c r="H9" s="199">
        <f>Položky!BD48</f>
        <v>0</v>
      </c>
      <c r="I9" s="200">
        <f>Položky!BE48</f>
        <v>0</v>
      </c>
    </row>
    <row r="10" spans="1:9" s="34" customFormat="1" ht="12.75">
      <c r="A10" s="197" t="str">
        <f>Položky!B49</f>
        <v>29</v>
      </c>
      <c r="B10" s="114" t="str">
        <f>Položky!C49</f>
        <v>Sanace</v>
      </c>
      <c r="C10" s="65"/>
      <c r="D10" s="115"/>
      <c r="E10" s="198">
        <f>Položky!BA170</f>
        <v>0</v>
      </c>
      <c r="F10" s="199">
        <f>Položky!BB170</f>
        <v>0</v>
      </c>
      <c r="G10" s="199">
        <f>Položky!BC170</f>
        <v>0</v>
      </c>
      <c r="H10" s="199">
        <f>Položky!BD170</f>
        <v>0</v>
      </c>
      <c r="I10" s="200">
        <f>Položky!BE170</f>
        <v>0</v>
      </c>
    </row>
    <row r="11" spans="1:9" s="34" customFormat="1" ht="12.75">
      <c r="A11" s="197" t="str">
        <f>Položky!B171</f>
        <v>511</v>
      </c>
      <c r="B11" s="114" t="str">
        <f>Položky!C171</f>
        <v>Okapový chodník</v>
      </c>
      <c r="C11" s="65"/>
      <c r="D11" s="115"/>
      <c r="E11" s="198">
        <f>Položky!BA185</f>
        <v>0</v>
      </c>
      <c r="F11" s="199">
        <f>Položky!BB185</f>
        <v>0</v>
      </c>
      <c r="G11" s="199">
        <f>Položky!BC185</f>
        <v>0</v>
      </c>
      <c r="H11" s="199">
        <f>Položky!BD185</f>
        <v>0</v>
      </c>
      <c r="I11" s="200">
        <f>Položky!BE185</f>
        <v>0</v>
      </c>
    </row>
    <row r="12" spans="1:9" s="34" customFormat="1" ht="12.75">
      <c r="A12" s="197" t="str">
        <f>Položky!B186</f>
        <v>61</v>
      </c>
      <c r="B12" s="114" t="str">
        <f>Položky!C186</f>
        <v>Upravy povrchů vnitřní</v>
      </c>
      <c r="C12" s="65"/>
      <c r="D12" s="115"/>
      <c r="E12" s="198">
        <f>Položky!BA193</f>
        <v>0</v>
      </c>
      <c r="F12" s="199">
        <f>Položky!BB193</f>
        <v>0</v>
      </c>
      <c r="G12" s="199">
        <f>Položky!BC193</f>
        <v>0</v>
      </c>
      <c r="H12" s="199">
        <f>Položky!BD193</f>
        <v>0</v>
      </c>
      <c r="I12" s="200">
        <f>Položky!BE193</f>
        <v>0</v>
      </c>
    </row>
    <row r="13" spans="1:9" s="34" customFormat="1" ht="12.75">
      <c r="A13" s="197" t="str">
        <f>Položky!B194</f>
        <v>63</v>
      </c>
      <c r="B13" s="114" t="str">
        <f>Položky!C194</f>
        <v>Podlahy a podlahové konstrukce</v>
      </c>
      <c r="C13" s="65"/>
      <c r="D13" s="115"/>
      <c r="E13" s="198">
        <f>Položky!BA203</f>
        <v>0</v>
      </c>
      <c r="F13" s="199">
        <f>Položky!BB203</f>
        <v>0</v>
      </c>
      <c r="G13" s="199">
        <f>Položky!BC203</f>
        <v>0</v>
      </c>
      <c r="H13" s="199">
        <f>Položky!BD203</f>
        <v>0</v>
      </c>
      <c r="I13" s="200">
        <f>Položky!BE203</f>
        <v>0</v>
      </c>
    </row>
    <row r="14" spans="1:9" s="34" customFormat="1" ht="12.75">
      <c r="A14" s="197" t="str">
        <f>Položky!B204</f>
        <v>94</v>
      </c>
      <c r="B14" s="114" t="str">
        <f>Položky!C204</f>
        <v>Lešení a stavební výtahy</v>
      </c>
      <c r="C14" s="65"/>
      <c r="D14" s="115"/>
      <c r="E14" s="198">
        <f>Položky!BA214</f>
        <v>0</v>
      </c>
      <c r="F14" s="199">
        <f>Položky!BB214</f>
        <v>0</v>
      </c>
      <c r="G14" s="199">
        <f>Položky!BC214</f>
        <v>0</v>
      </c>
      <c r="H14" s="199">
        <f>Položky!BD214</f>
        <v>0</v>
      </c>
      <c r="I14" s="200">
        <f>Položky!BE214</f>
        <v>0</v>
      </c>
    </row>
    <row r="15" spans="1:9" s="34" customFormat="1" ht="12.75">
      <c r="A15" s="197" t="str">
        <f>Položky!B215</f>
        <v>95</v>
      </c>
      <c r="B15" s="114" t="str">
        <f>Položky!C215</f>
        <v>Dokončovací konstrukce na pozemních stavbách</v>
      </c>
      <c r="C15" s="65"/>
      <c r="D15" s="115"/>
      <c r="E15" s="198">
        <f>Položky!BA218</f>
        <v>0</v>
      </c>
      <c r="F15" s="199">
        <f>Položky!BB218</f>
        <v>0</v>
      </c>
      <c r="G15" s="199">
        <f>Položky!BC218</f>
        <v>0</v>
      </c>
      <c r="H15" s="199">
        <f>Položky!BD218</f>
        <v>0</v>
      </c>
      <c r="I15" s="200">
        <f>Položky!BE218</f>
        <v>0</v>
      </c>
    </row>
    <row r="16" spans="1:9" s="34" customFormat="1" ht="12.75">
      <c r="A16" s="197" t="str">
        <f>Položky!B219</f>
        <v>96</v>
      </c>
      <c r="B16" s="114" t="str">
        <f>Položky!C219</f>
        <v>Bourání konstrukcí</v>
      </c>
      <c r="C16" s="65"/>
      <c r="D16" s="115"/>
      <c r="E16" s="198">
        <f>Položky!BA276</f>
        <v>0</v>
      </c>
      <c r="F16" s="199">
        <f>Položky!BB276</f>
        <v>0</v>
      </c>
      <c r="G16" s="199">
        <f>Položky!BC276</f>
        <v>0</v>
      </c>
      <c r="H16" s="199">
        <f>Položky!BD276</f>
        <v>0</v>
      </c>
      <c r="I16" s="200">
        <f>Položky!BE276</f>
        <v>0</v>
      </c>
    </row>
    <row r="17" spans="1:9" s="34" customFormat="1" ht="12.75">
      <c r="A17" s="197" t="str">
        <f>Položky!B277</f>
        <v>99</v>
      </c>
      <c r="B17" s="114" t="str">
        <f>Položky!C277</f>
        <v>Staveništní přesun hmot</v>
      </c>
      <c r="C17" s="65"/>
      <c r="D17" s="115"/>
      <c r="E17" s="198">
        <f>Položky!BA279</f>
        <v>0</v>
      </c>
      <c r="F17" s="199">
        <f>Položky!BB279</f>
        <v>0</v>
      </c>
      <c r="G17" s="199">
        <f>Položky!BC279</f>
        <v>0</v>
      </c>
      <c r="H17" s="199">
        <f>Položky!BD279</f>
        <v>0</v>
      </c>
      <c r="I17" s="200">
        <f>Položky!BE279</f>
        <v>0</v>
      </c>
    </row>
    <row r="18" spans="1:9" s="34" customFormat="1" ht="12.75">
      <c r="A18" s="197" t="str">
        <f>Položky!B280</f>
        <v>711</v>
      </c>
      <c r="B18" s="114" t="str">
        <f>Položky!C280</f>
        <v>Izolace proti vodě</v>
      </c>
      <c r="C18" s="65"/>
      <c r="D18" s="115"/>
      <c r="E18" s="198">
        <f>Položky!BA294</f>
        <v>0</v>
      </c>
      <c r="F18" s="199">
        <f>Položky!BB294</f>
        <v>0</v>
      </c>
      <c r="G18" s="199">
        <f>Položky!BC294</f>
        <v>0</v>
      </c>
      <c r="H18" s="199">
        <f>Položky!BD294</f>
        <v>0</v>
      </c>
      <c r="I18" s="200">
        <f>Položky!BE294</f>
        <v>0</v>
      </c>
    </row>
    <row r="19" spans="1:9" s="34" customFormat="1" ht="12.75">
      <c r="A19" s="197" t="str">
        <f>Položky!B295</f>
        <v>713</v>
      </c>
      <c r="B19" s="114" t="str">
        <f>Položky!C295</f>
        <v>Izolace tepelné</v>
      </c>
      <c r="C19" s="65"/>
      <c r="D19" s="115"/>
      <c r="E19" s="198">
        <f>Položky!BA303</f>
        <v>0</v>
      </c>
      <c r="F19" s="199">
        <f>Položky!BB303</f>
        <v>0</v>
      </c>
      <c r="G19" s="199">
        <f>Položky!BC303</f>
        <v>0</v>
      </c>
      <c r="H19" s="199">
        <f>Položky!BD303</f>
        <v>0</v>
      </c>
      <c r="I19" s="200">
        <f>Položky!BE303</f>
        <v>0</v>
      </c>
    </row>
    <row r="20" spans="1:9" s="34" customFormat="1" ht="12.75">
      <c r="A20" s="197" t="str">
        <f>Položky!B304</f>
        <v>730</v>
      </c>
      <c r="B20" s="114" t="str">
        <f>Položky!C304</f>
        <v>Ústřední vytápění</v>
      </c>
      <c r="C20" s="65"/>
      <c r="D20" s="115"/>
      <c r="E20" s="198">
        <f>Položky!BA315</f>
        <v>0</v>
      </c>
      <c r="F20" s="199">
        <f>Položky!BB315</f>
        <v>0</v>
      </c>
      <c r="G20" s="199">
        <f>Položky!BC315</f>
        <v>0</v>
      </c>
      <c r="H20" s="199">
        <f>Položky!BD315</f>
        <v>0</v>
      </c>
      <c r="I20" s="200">
        <f>Položky!BE315</f>
        <v>0</v>
      </c>
    </row>
    <row r="21" spans="1:9" s="34" customFormat="1" ht="12.75">
      <c r="A21" s="197" t="str">
        <f>Položky!B316</f>
        <v>762</v>
      </c>
      <c r="B21" s="114" t="str">
        <f>Položky!C316</f>
        <v>Konstrukce tesařské</v>
      </c>
      <c r="C21" s="65"/>
      <c r="D21" s="115"/>
      <c r="E21" s="198">
        <f>Položky!BA320</f>
        <v>0</v>
      </c>
      <c r="F21" s="199">
        <f>Položky!BB320</f>
        <v>0</v>
      </c>
      <c r="G21" s="199">
        <f>Položky!BC320</f>
        <v>0</v>
      </c>
      <c r="H21" s="199">
        <f>Položky!BD320</f>
        <v>0</v>
      </c>
      <c r="I21" s="200">
        <f>Položky!BE320</f>
        <v>0</v>
      </c>
    </row>
    <row r="22" spans="1:9" s="34" customFormat="1" ht="12.75">
      <c r="A22" s="197" t="str">
        <f>Položky!B321</f>
        <v>766</v>
      </c>
      <c r="B22" s="114" t="str">
        <f>Položky!C321</f>
        <v>Konstrukce truhlářské</v>
      </c>
      <c r="C22" s="65"/>
      <c r="D22" s="115"/>
      <c r="E22" s="198">
        <f>Položky!BA335</f>
        <v>0</v>
      </c>
      <c r="F22" s="199">
        <f>Položky!BB335</f>
        <v>0</v>
      </c>
      <c r="G22" s="199">
        <f>Položky!BC335</f>
        <v>0</v>
      </c>
      <c r="H22" s="199">
        <f>Položky!BD335</f>
        <v>0</v>
      </c>
      <c r="I22" s="200">
        <f>Položky!BE335</f>
        <v>0</v>
      </c>
    </row>
    <row r="23" spans="1:9" s="34" customFormat="1" ht="12.75">
      <c r="A23" s="197" t="str">
        <f>Položky!B336</f>
        <v>767</v>
      </c>
      <c r="B23" s="114" t="str">
        <f>Položky!C336</f>
        <v>Konstrukce zámečnické</v>
      </c>
      <c r="C23" s="65"/>
      <c r="D23" s="115"/>
      <c r="E23" s="198">
        <f>Položky!BA343</f>
        <v>0</v>
      </c>
      <c r="F23" s="199">
        <f>Položky!BB343</f>
        <v>0</v>
      </c>
      <c r="G23" s="199">
        <f>Položky!BC343</f>
        <v>0</v>
      </c>
      <c r="H23" s="199">
        <f>Položky!BD343</f>
        <v>0</v>
      </c>
      <c r="I23" s="200">
        <f>Položky!BE343</f>
        <v>0</v>
      </c>
    </row>
    <row r="24" spans="1:9" s="34" customFormat="1" ht="12.75">
      <c r="A24" s="197" t="str">
        <f>Položky!B344</f>
        <v>775</v>
      </c>
      <c r="B24" s="114" t="str">
        <f>Položky!C344</f>
        <v>Podlahy vlysové a parketové</v>
      </c>
      <c r="C24" s="65"/>
      <c r="D24" s="115"/>
      <c r="E24" s="198">
        <f>Položky!BA352</f>
        <v>0</v>
      </c>
      <c r="F24" s="199">
        <f>Položky!BB352</f>
        <v>0</v>
      </c>
      <c r="G24" s="199">
        <f>Položky!BC352</f>
        <v>0</v>
      </c>
      <c r="H24" s="199">
        <f>Položky!BD352</f>
        <v>0</v>
      </c>
      <c r="I24" s="200">
        <f>Položky!BE352</f>
        <v>0</v>
      </c>
    </row>
    <row r="25" spans="1:9" s="34" customFormat="1" ht="12.75">
      <c r="A25" s="197" t="str">
        <f>Položky!B353</f>
        <v>783</v>
      </c>
      <c r="B25" s="114" t="str">
        <f>Položky!C353</f>
        <v>Nátěry</v>
      </c>
      <c r="C25" s="65"/>
      <c r="D25" s="115"/>
      <c r="E25" s="198">
        <f>Položky!BA366</f>
        <v>0</v>
      </c>
      <c r="F25" s="199">
        <f>Položky!BB366</f>
        <v>0</v>
      </c>
      <c r="G25" s="199">
        <f>Položky!BC366</f>
        <v>0</v>
      </c>
      <c r="H25" s="199">
        <f>Položky!BD366</f>
        <v>0</v>
      </c>
      <c r="I25" s="200">
        <f>Položky!BE366</f>
        <v>0</v>
      </c>
    </row>
    <row r="26" spans="1:9" s="34" customFormat="1" ht="12.75">
      <c r="A26" s="197" t="str">
        <f>Položky!B367</f>
        <v>784</v>
      </c>
      <c r="B26" s="114" t="str">
        <f>Položky!C367</f>
        <v>Malby</v>
      </c>
      <c r="C26" s="65"/>
      <c r="D26" s="115"/>
      <c r="E26" s="198">
        <f>Položky!BA380</f>
        <v>0</v>
      </c>
      <c r="F26" s="199">
        <f>Položky!BB380</f>
        <v>0</v>
      </c>
      <c r="G26" s="199">
        <f>Položky!BC380</f>
        <v>0</v>
      </c>
      <c r="H26" s="199">
        <f>Položky!BD380</f>
        <v>0</v>
      </c>
      <c r="I26" s="200">
        <f>Položky!BE380</f>
        <v>0</v>
      </c>
    </row>
    <row r="27" spans="1:9" s="34" customFormat="1" ht="12.75">
      <c r="A27" s="197" t="str">
        <f>Položky!B381</f>
        <v>797</v>
      </c>
      <c r="B27" s="114" t="str">
        <f>Položky!C381</f>
        <v>Vybavení tělocvičny</v>
      </c>
      <c r="C27" s="65"/>
      <c r="D27" s="115"/>
      <c r="E27" s="198">
        <f>Položky!BA392</f>
        <v>0</v>
      </c>
      <c r="F27" s="199">
        <f>Položky!BB392</f>
        <v>0</v>
      </c>
      <c r="G27" s="199">
        <f>Položky!BC392</f>
        <v>0</v>
      </c>
      <c r="H27" s="199">
        <f>Položky!BD392</f>
        <v>0</v>
      </c>
      <c r="I27" s="200">
        <f>Položky!BE392</f>
        <v>0</v>
      </c>
    </row>
    <row r="28" spans="1:9" s="34" customFormat="1" ht="12.75">
      <c r="A28" s="197" t="str">
        <f>Položky!B393</f>
        <v>M21</v>
      </c>
      <c r="B28" s="114" t="str">
        <f>Položky!C393</f>
        <v>Elektromontáže</v>
      </c>
      <c r="C28" s="65"/>
      <c r="D28" s="115"/>
      <c r="E28" s="198">
        <f>Položky!BA405</f>
        <v>0</v>
      </c>
      <c r="F28" s="199">
        <f>Položky!BB405</f>
        <v>0</v>
      </c>
      <c r="G28" s="199">
        <f>Položky!BC405</f>
        <v>0</v>
      </c>
      <c r="H28" s="199">
        <f>Položky!BD405</f>
        <v>0</v>
      </c>
      <c r="I28" s="200">
        <f>Položky!BE405</f>
        <v>0</v>
      </c>
    </row>
    <row r="29" spans="1:9" s="34" customFormat="1" ht="13.5" thickBot="1">
      <c r="A29" s="197" t="str">
        <f>Položky!B406</f>
        <v>D96</v>
      </c>
      <c r="B29" s="114" t="str">
        <f>Položky!C406</f>
        <v>Přesuny suti a vybouraných hmot</v>
      </c>
      <c r="C29" s="65"/>
      <c r="D29" s="115"/>
      <c r="E29" s="198">
        <f>Položky!BA415</f>
        <v>0</v>
      </c>
      <c r="F29" s="199">
        <f>Položky!BB415</f>
        <v>0</v>
      </c>
      <c r="G29" s="199">
        <f>Položky!BC415</f>
        <v>0</v>
      </c>
      <c r="H29" s="199">
        <f>Položky!BD415</f>
        <v>0</v>
      </c>
      <c r="I29" s="200">
        <f>Položky!BE415</f>
        <v>0</v>
      </c>
    </row>
    <row r="30" spans="1:9" s="122" customFormat="1" ht="13.5" thickBot="1">
      <c r="A30" s="116"/>
      <c r="B30" s="117" t="s">
        <v>57</v>
      </c>
      <c r="C30" s="117"/>
      <c r="D30" s="118"/>
      <c r="E30" s="119">
        <f>SUM(E7:E29)</f>
        <v>0</v>
      </c>
      <c r="F30" s="120">
        <f>SUM(F7:F29)</f>
        <v>0</v>
      </c>
      <c r="G30" s="120">
        <f>SUM(G7:G29)</f>
        <v>0</v>
      </c>
      <c r="H30" s="120">
        <f>SUM(H7:H29)</f>
        <v>0</v>
      </c>
      <c r="I30" s="121">
        <f>SUM(I7:I29)</f>
        <v>0</v>
      </c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57" ht="19.5" customHeight="1">
      <c r="A32" s="106" t="s">
        <v>58</v>
      </c>
      <c r="B32" s="106"/>
      <c r="C32" s="106"/>
      <c r="D32" s="106"/>
      <c r="E32" s="106"/>
      <c r="F32" s="106"/>
      <c r="G32" s="123"/>
      <c r="H32" s="106"/>
      <c r="I32" s="106"/>
      <c r="BA32" s="40"/>
      <c r="BB32" s="40"/>
      <c r="BC32" s="40"/>
      <c r="BD32" s="40"/>
      <c r="BE32" s="40"/>
    </row>
    <row r="33" spans="1:9" ht="13.5" thickBo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12.75">
      <c r="A34" s="70" t="s">
        <v>59</v>
      </c>
      <c r="B34" s="71"/>
      <c r="C34" s="71"/>
      <c r="D34" s="124"/>
      <c r="E34" s="125" t="s">
        <v>60</v>
      </c>
      <c r="F34" s="126" t="s">
        <v>61</v>
      </c>
      <c r="G34" s="127" t="s">
        <v>62</v>
      </c>
      <c r="H34" s="128"/>
      <c r="I34" s="129" t="s">
        <v>60</v>
      </c>
    </row>
    <row r="35" spans="1:53" ht="12.75">
      <c r="A35" s="63" t="s">
        <v>530</v>
      </c>
      <c r="B35" s="54"/>
      <c r="C35" s="54"/>
      <c r="D35" s="130"/>
      <c r="E35" s="131"/>
      <c r="F35" s="132"/>
      <c r="G35" s="133">
        <f aca="true" t="shared" si="0" ref="G35:G42">CHOOSE(BA35+1,HSV+PSV,HSV+PSV+Mont,HSV+PSV+Dodavka+Mont,HSV,PSV,Mont,Dodavka,Mont+Dodavka,0)</f>
        <v>0</v>
      </c>
      <c r="H35" s="134"/>
      <c r="I35" s="135">
        <f aca="true" t="shared" si="1" ref="I35:I42">E35+F35*G35/100</f>
        <v>0</v>
      </c>
      <c r="BA35">
        <v>0</v>
      </c>
    </row>
    <row r="36" spans="1:53" ht="12.75">
      <c r="A36" s="63" t="s">
        <v>531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0</v>
      </c>
    </row>
    <row r="37" spans="1:53" ht="12.75">
      <c r="A37" s="63" t="s">
        <v>532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0</v>
      </c>
    </row>
    <row r="38" spans="1:53" ht="12.75">
      <c r="A38" s="63" t="s">
        <v>533</v>
      </c>
      <c r="B38" s="54"/>
      <c r="C38" s="54"/>
      <c r="D38" s="130"/>
      <c r="E38" s="131"/>
      <c r="F38" s="132"/>
      <c r="G38" s="133">
        <f t="shared" si="0"/>
        <v>0</v>
      </c>
      <c r="H38" s="134"/>
      <c r="I38" s="135">
        <f t="shared" si="1"/>
        <v>0</v>
      </c>
      <c r="BA38">
        <v>0</v>
      </c>
    </row>
    <row r="39" spans="1:53" ht="12.75">
      <c r="A39" s="63" t="s">
        <v>534</v>
      </c>
      <c r="B39" s="54"/>
      <c r="C39" s="54"/>
      <c r="D39" s="130"/>
      <c r="E39" s="131"/>
      <c r="F39" s="132"/>
      <c r="G39" s="133">
        <f t="shared" si="0"/>
        <v>0</v>
      </c>
      <c r="H39" s="134"/>
      <c r="I39" s="135">
        <f t="shared" si="1"/>
        <v>0</v>
      </c>
      <c r="BA39">
        <v>2</v>
      </c>
    </row>
    <row r="40" spans="1:53" ht="12.75">
      <c r="A40" s="63" t="s">
        <v>535</v>
      </c>
      <c r="B40" s="54"/>
      <c r="C40" s="54"/>
      <c r="D40" s="130"/>
      <c r="E40" s="131"/>
      <c r="F40" s="132"/>
      <c r="G40" s="133">
        <f t="shared" si="0"/>
        <v>0</v>
      </c>
      <c r="H40" s="134"/>
      <c r="I40" s="135">
        <f t="shared" si="1"/>
        <v>0</v>
      </c>
      <c r="BA40">
        <v>2</v>
      </c>
    </row>
    <row r="41" spans="1:53" ht="12.75">
      <c r="A41" s="63" t="s">
        <v>536</v>
      </c>
      <c r="B41" s="54"/>
      <c r="C41" s="54"/>
      <c r="D41" s="130"/>
      <c r="E41" s="131"/>
      <c r="F41" s="132"/>
      <c r="G41" s="133">
        <f t="shared" si="0"/>
        <v>0</v>
      </c>
      <c r="H41" s="134"/>
      <c r="I41" s="135">
        <f t="shared" si="1"/>
        <v>0</v>
      </c>
      <c r="BA41">
        <v>2</v>
      </c>
    </row>
    <row r="42" spans="1:53" ht="12.75">
      <c r="A42" s="63" t="s">
        <v>537</v>
      </c>
      <c r="B42" s="54"/>
      <c r="C42" s="54"/>
      <c r="D42" s="130"/>
      <c r="E42" s="131"/>
      <c r="F42" s="132"/>
      <c r="G42" s="133">
        <f t="shared" si="0"/>
        <v>0</v>
      </c>
      <c r="H42" s="134"/>
      <c r="I42" s="135">
        <f t="shared" si="1"/>
        <v>0</v>
      </c>
      <c r="BA42">
        <v>2</v>
      </c>
    </row>
    <row r="43" spans="1:9" ht="13.5" thickBot="1">
      <c r="A43" s="136"/>
      <c r="B43" s="137" t="s">
        <v>63</v>
      </c>
      <c r="C43" s="138"/>
      <c r="D43" s="139"/>
      <c r="E43" s="140"/>
      <c r="F43" s="141"/>
      <c r="G43" s="141"/>
      <c r="H43" s="212">
        <f>SUM(I35:I42)</f>
        <v>0</v>
      </c>
      <c r="I43" s="213"/>
    </row>
    <row r="45" spans="2:9" ht="12.75">
      <c r="B45" s="122"/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  <row r="93" spans="6:9" ht="12.75">
      <c r="F93" s="142"/>
      <c r="G93" s="143"/>
      <c r="H93" s="143"/>
      <c r="I93" s="144"/>
    </row>
    <row r="94" spans="6:9" ht="12.75">
      <c r="F94" s="142"/>
      <c r="G94" s="143"/>
      <c r="H94" s="143"/>
      <c r="I94" s="144"/>
    </row>
  </sheetData>
  <sheetProtection/>
  <mergeCells count="4">
    <mergeCell ref="H43:I4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88"/>
  <sheetViews>
    <sheetView showGridLines="0" showZeros="0" tabSelected="1" zoomScalePageLayoutView="0" workbookViewId="0" topLeftCell="A301">
      <selection activeCell="C333" sqref="C333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77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4" t="s">
        <v>48</v>
      </c>
      <c r="B3" s="215"/>
      <c r="C3" s="96" t="str">
        <f>CONCATENATE(cislostavby," ",nazevstavby)</f>
        <v>PP.Arch004 ZŠ a MŠ Brno, nám.28 října 22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24" t="s">
        <v>50</v>
      </c>
      <c r="B4" s="217"/>
      <c r="C4" s="102" t="str">
        <f>CONCATENATE(cisloobjektu," ",nazevobjektu)</f>
        <v>01 Rekonstrukce tělocvičny</v>
      </c>
      <c r="D4" s="103"/>
      <c r="E4" s="225">
        <f>Rekapitulace!G2</f>
        <v>0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14.4869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5" ht="12.75">
      <c r="A9" s="175"/>
      <c r="B9" s="177"/>
      <c r="C9" s="221" t="s">
        <v>85</v>
      </c>
      <c r="D9" s="222"/>
      <c r="E9" s="178">
        <v>13.4904</v>
      </c>
      <c r="F9" s="179"/>
      <c r="G9" s="180"/>
      <c r="M9" s="176" t="s">
        <v>85</v>
      </c>
      <c r="O9" s="167"/>
    </row>
    <row r="10" spans="1:15" ht="12.75">
      <c r="A10" s="175"/>
      <c r="B10" s="177"/>
      <c r="C10" s="221" t="s">
        <v>86</v>
      </c>
      <c r="D10" s="222"/>
      <c r="E10" s="178">
        <v>0.9965</v>
      </c>
      <c r="F10" s="179"/>
      <c r="G10" s="180"/>
      <c r="M10" s="176" t="s">
        <v>86</v>
      </c>
      <c r="O10" s="167"/>
    </row>
    <row r="11" spans="1:104" ht="12.75">
      <c r="A11" s="168">
        <v>2</v>
      </c>
      <c r="B11" s="169" t="s">
        <v>87</v>
      </c>
      <c r="C11" s="170" t="s">
        <v>88</v>
      </c>
      <c r="D11" s="171" t="s">
        <v>84</v>
      </c>
      <c r="E11" s="172">
        <v>13.4904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5" ht="12.75">
      <c r="A12" s="175"/>
      <c r="B12" s="177"/>
      <c r="C12" s="221" t="s">
        <v>89</v>
      </c>
      <c r="D12" s="222"/>
      <c r="E12" s="178">
        <v>13.4904</v>
      </c>
      <c r="F12" s="179"/>
      <c r="G12" s="180"/>
      <c r="M12" s="176" t="s">
        <v>89</v>
      </c>
      <c r="O12" s="167"/>
    </row>
    <row r="13" spans="1:104" ht="12.75">
      <c r="A13" s="168">
        <v>3</v>
      </c>
      <c r="B13" s="169" t="s">
        <v>90</v>
      </c>
      <c r="C13" s="170" t="s">
        <v>91</v>
      </c>
      <c r="D13" s="171" t="s">
        <v>84</v>
      </c>
      <c r="E13" s="172">
        <v>80.9424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5" ht="12.75">
      <c r="A14" s="175"/>
      <c r="B14" s="177"/>
      <c r="C14" s="221" t="s">
        <v>92</v>
      </c>
      <c r="D14" s="222"/>
      <c r="E14" s="178">
        <v>80.9424</v>
      </c>
      <c r="F14" s="179"/>
      <c r="G14" s="180"/>
      <c r="M14" s="176" t="s">
        <v>92</v>
      </c>
      <c r="O14" s="167"/>
    </row>
    <row r="15" spans="1:104" ht="12.75">
      <c r="A15" s="168">
        <v>4</v>
      </c>
      <c r="B15" s="169" t="s">
        <v>93</v>
      </c>
      <c r="C15" s="170" t="s">
        <v>94</v>
      </c>
      <c r="D15" s="171" t="s">
        <v>84</v>
      </c>
      <c r="E15" s="172">
        <v>13.4904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5</v>
      </c>
      <c r="B16" s="169" t="s">
        <v>95</v>
      </c>
      <c r="C16" s="170" t="s">
        <v>96</v>
      </c>
      <c r="D16" s="171" t="s">
        <v>84</v>
      </c>
      <c r="E16" s="172">
        <v>188.8656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15" ht="12.75">
      <c r="A17" s="175"/>
      <c r="B17" s="177"/>
      <c r="C17" s="221" t="s">
        <v>97</v>
      </c>
      <c r="D17" s="222"/>
      <c r="E17" s="178">
        <v>188.8656</v>
      </c>
      <c r="F17" s="179"/>
      <c r="G17" s="180"/>
      <c r="M17" s="176" t="s">
        <v>97</v>
      </c>
      <c r="O17" s="167"/>
    </row>
    <row r="18" spans="1:104" ht="12.75">
      <c r="A18" s="168">
        <v>6</v>
      </c>
      <c r="B18" s="169" t="s">
        <v>98</v>
      </c>
      <c r="C18" s="170" t="s">
        <v>99</v>
      </c>
      <c r="D18" s="171" t="s">
        <v>84</v>
      </c>
      <c r="E18" s="172">
        <v>13.4904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</v>
      </c>
    </row>
    <row r="19" spans="1:104" ht="12.75">
      <c r="A19" s="168">
        <v>7</v>
      </c>
      <c r="B19" s="169" t="s">
        <v>100</v>
      </c>
      <c r="C19" s="170" t="s">
        <v>101</v>
      </c>
      <c r="D19" s="171" t="s">
        <v>84</v>
      </c>
      <c r="E19" s="172">
        <v>13.4904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</v>
      </c>
    </row>
    <row r="20" spans="1:57" ht="12.75">
      <c r="A20" s="181"/>
      <c r="B20" s="182" t="s">
        <v>75</v>
      </c>
      <c r="C20" s="183" t="str">
        <f>CONCATENATE(B7," ",C7)</f>
        <v>1 Zemní práce</v>
      </c>
      <c r="D20" s="184"/>
      <c r="E20" s="185"/>
      <c r="F20" s="186"/>
      <c r="G20" s="187">
        <f>SUM(G7:G19)</f>
        <v>0</v>
      </c>
      <c r="O20" s="167">
        <v>4</v>
      </c>
      <c r="BA20" s="188">
        <f>SUM(BA7:BA19)</f>
        <v>0</v>
      </c>
      <c r="BB20" s="188">
        <f>SUM(BB7:BB19)</f>
        <v>0</v>
      </c>
      <c r="BC20" s="188">
        <f>SUM(BC7:BC19)</f>
        <v>0</v>
      </c>
      <c r="BD20" s="188">
        <f>SUM(BD7:BD19)</f>
        <v>0</v>
      </c>
      <c r="BE20" s="188">
        <f>SUM(BE7:BE19)</f>
        <v>0</v>
      </c>
    </row>
    <row r="21" spans="1:15" ht="12.75">
      <c r="A21" s="160" t="s">
        <v>72</v>
      </c>
      <c r="B21" s="161" t="s">
        <v>102</v>
      </c>
      <c r="C21" s="162" t="s">
        <v>103</v>
      </c>
      <c r="D21" s="163"/>
      <c r="E21" s="164"/>
      <c r="F21" s="164"/>
      <c r="G21" s="165"/>
      <c r="H21" s="166"/>
      <c r="I21" s="166"/>
      <c r="O21" s="167">
        <v>1</v>
      </c>
    </row>
    <row r="22" spans="1:104" ht="12.75">
      <c r="A22" s="168">
        <v>8</v>
      </c>
      <c r="B22" s="169" t="s">
        <v>104</v>
      </c>
      <c r="C22" s="170" t="s">
        <v>105</v>
      </c>
      <c r="D22" s="171" t="s">
        <v>106</v>
      </c>
      <c r="E22" s="172">
        <v>5.832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5" ht="12.75">
      <c r="A23" s="175"/>
      <c r="B23" s="177"/>
      <c r="C23" s="221" t="s">
        <v>107</v>
      </c>
      <c r="D23" s="222"/>
      <c r="E23" s="178">
        <v>5.832</v>
      </c>
      <c r="F23" s="179"/>
      <c r="G23" s="180"/>
      <c r="M23" s="176" t="s">
        <v>107</v>
      </c>
      <c r="O23" s="167"/>
    </row>
    <row r="24" spans="1:104" ht="12.75">
      <c r="A24" s="168">
        <v>9</v>
      </c>
      <c r="B24" s="169" t="s">
        <v>108</v>
      </c>
      <c r="C24" s="170" t="s">
        <v>109</v>
      </c>
      <c r="D24" s="171" t="s">
        <v>106</v>
      </c>
      <c r="E24" s="172">
        <v>5.832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5" ht="12.75">
      <c r="A25" s="175"/>
      <c r="B25" s="177"/>
      <c r="C25" s="221" t="s">
        <v>107</v>
      </c>
      <c r="D25" s="222"/>
      <c r="E25" s="178">
        <v>5.832</v>
      </c>
      <c r="F25" s="179"/>
      <c r="G25" s="180"/>
      <c r="M25" s="176" t="s">
        <v>107</v>
      </c>
      <c r="O25" s="167"/>
    </row>
    <row r="26" spans="1:104" ht="12.75">
      <c r="A26" s="168">
        <v>10</v>
      </c>
      <c r="B26" s="169" t="s">
        <v>110</v>
      </c>
      <c r="C26" s="170" t="s">
        <v>111</v>
      </c>
      <c r="D26" s="171" t="s">
        <v>106</v>
      </c>
      <c r="E26" s="172">
        <v>5.832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</v>
      </c>
    </row>
    <row r="27" spans="1:15" ht="12.75">
      <c r="A27" s="175"/>
      <c r="B27" s="177"/>
      <c r="C27" s="221" t="s">
        <v>107</v>
      </c>
      <c r="D27" s="222"/>
      <c r="E27" s="178">
        <v>5.832</v>
      </c>
      <c r="F27" s="179"/>
      <c r="G27" s="180"/>
      <c r="M27" s="176" t="s">
        <v>107</v>
      </c>
      <c r="O27" s="167"/>
    </row>
    <row r="28" spans="1:104" ht="12.75">
      <c r="A28" s="168">
        <v>11</v>
      </c>
      <c r="B28" s="169" t="s">
        <v>112</v>
      </c>
      <c r="C28" s="170" t="s">
        <v>113</v>
      </c>
      <c r="D28" s="171" t="s">
        <v>106</v>
      </c>
      <c r="E28" s="172">
        <v>5.832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</v>
      </c>
    </row>
    <row r="29" spans="1:15" ht="12.75">
      <c r="A29" s="175"/>
      <c r="B29" s="177"/>
      <c r="C29" s="221" t="s">
        <v>107</v>
      </c>
      <c r="D29" s="222"/>
      <c r="E29" s="178">
        <v>5.832</v>
      </c>
      <c r="F29" s="179"/>
      <c r="G29" s="180"/>
      <c r="M29" s="176" t="s">
        <v>107</v>
      </c>
      <c r="O29" s="167"/>
    </row>
    <row r="30" spans="1:104" ht="12.75">
      <c r="A30" s="168">
        <v>12</v>
      </c>
      <c r="B30" s="169" t="s">
        <v>114</v>
      </c>
      <c r="C30" s="170" t="s">
        <v>115</v>
      </c>
      <c r="D30" s="171" t="s">
        <v>116</v>
      </c>
      <c r="E30" s="172">
        <v>0.2333</v>
      </c>
      <c r="F30" s="172">
        <v>0</v>
      </c>
      <c r="G30" s="173">
        <f>E30*F30</f>
        <v>0</v>
      </c>
      <c r="O30" s="167">
        <v>2</v>
      </c>
      <c r="AA30" s="145">
        <v>3</v>
      </c>
      <c r="AB30" s="145">
        <v>1</v>
      </c>
      <c r="AC30" s="145">
        <v>572410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3</v>
      </c>
      <c r="CB30" s="174">
        <v>1</v>
      </c>
      <c r="CZ30" s="145">
        <v>0.001</v>
      </c>
    </row>
    <row r="31" spans="1:15" ht="12.75">
      <c r="A31" s="175"/>
      <c r="B31" s="177"/>
      <c r="C31" s="221" t="s">
        <v>117</v>
      </c>
      <c r="D31" s="222"/>
      <c r="E31" s="178">
        <v>0.2333</v>
      </c>
      <c r="F31" s="179"/>
      <c r="G31" s="180"/>
      <c r="M31" s="176" t="s">
        <v>117</v>
      </c>
      <c r="O31" s="167"/>
    </row>
    <row r="32" spans="1:57" ht="12.75">
      <c r="A32" s="181"/>
      <c r="B32" s="182" t="s">
        <v>75</v>
      </c>
      <c r="C32" s="183" t="str">
        <f>CONCATENATE(B21," ",C21)</f>
        <v>181 Sadové úpravy</v>
      </c>
      <c r="D32" s="184"/>
      <c r="E32" s="185"/>
      <c r="F32" s="186"/>
      <c r="G32" s="187">
        <f>SUM(G21:G31)</f>
        <v>0</v>
      </c>
      <c r="O32" s="167">
        <v>4</v>
      </c>
      <c r="BA32" s="188">
        <f>SUM(BA21:BA31)</f>
        <v>0</v>
      </c>
      <c r="BB32" s="188">
        <f>SUM(BB21:BB31)</f>
        <v>0</v>
      </c>
      <c r="BC32" s="188">
        <f>SUM(BC21:BC31)</f>
        <v>0</v>
      </c>
      <c r="BD32" s="188">
        <f>SUM(BD21:BD31)</f>
        <v>0</v>
      </c>
      <c r="BE32" s="188">
        <f>SUM(BE21:BE31)</f>
        <v>0</v>
      </c>
    </row>
    <row r="33" spans="1:15" ht="12.75">
      <c r="A33" s="160" t="s">
        <v>72</v>
      </c>
      <c r="B33" s="161" t="s">
        <v>118</v>
      </c>
      <c r="C33" s="162" t="s">
        <v>119</v>
      </c>
      <c r="D33" s="163"/>
      <c r="E33" s="164"/>
      <c r="F33" s="164"/>
      <c r="G33" s="165"/>
      <c r="H33" s="166"/>
      <c r="I33" s="166"/>
      <c r="O33" s="167">
        <v>1</v>
      </c>
    </row>
    <row r="34" spans="1:104" ht="22.5">
      <c r="A34" s="168">
        <v>13</v>
      </c>
      <c r="B34" s="169" t="s">
        <v>120</v>
      </c>
      <c r="C34" s="170" t="s">
        <v>121</v>
      </c>
      <c r="D34" s="171" t="s">
        <v>84</v>
      </c>
      <c r="E34" s="172">
        <v>10.3052</v>
      </c>
      <c r="F34" s="172">
        <v>0</v>
      </c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1.921</v>
      </c>
    </row>
    <row r="35" spans="1:15" ht="12.75">
      <c r="A35" s="175"/>
      <c r="B35" s="177"/>
      <c r="C35" s="221" t="s">
        <v>122</v>
      </c>
      <c r="D35" s="222"/>
      <c r="E35" s="178">
        <v>10.3052</v>
      </c>
      <c r="F35" s="179"/>
      <c r="G35" s="180"/>
      <c r="M35" s="176" t="s">
        <v>122</v>
      </c>
      <c r="O35" s="167"/>
    </row>
    <row r="36" spans="1:104" ht="12.75">
      <c r="A36" s="168">
        <v>14</v>
      </c>
      <c r="B36" s="169" t="s">
        <v>123</v>
      </c>
      <c r="C36" s="170" t="s">
        <v>124</v>
      </c>
      <c r="D36" s="171" t="s">
        <v>125</v>
      </c>
      <c r="E36" s="172">
        <v>10.22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0.22107</v>
      </c>
    </row>
    <row r="37" spans="1:104" ht="12.75">
      <c r="A37" s="168">
        <v>15</v>
      </c>
      <c r="B37" s="169" t="s">
        <v>126</v>
      </c>
      <c r="C37" s="170" t="s">
        <v>127</v>
      </c>
      <c r="D37" s="171" t="s">
        <v>106</v>
      </c>
      <c r="E37" s="172">
        <v>36.792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0.01465</v>
      </c>
    </row>
    <row r="38" spans="1:15" ht="12.75">
      <c r="A38" s="175"/>
      <c r="B38" s="177"/>
      <c r="C38" s="221" t="s">
        <v>128</v>
      </c>
      <c r="D38" s="222"/>
      <c r="E38" s="178">
        <v>36.792</v>
      </c>
      <c r="F38" s="179"/>
      <c r="G38" s="180"/>
      <c r="M38" s="176" t="s">
        <v>128</v>
      </c>
      <c r="O38" s="167"/>
    </row>
    <row r="39" spans="1:104" ht="12.75">
      <c r="A39" s="168">
        <v>16</v>
      </c>
      <c r="B39" s="169" t="s">
        <v>129</v>
      </c>
      <c r="C39" s="170" t="s">
        <v>130</v>
      </c>
      <c r="D39" s="171" t="s">
        <v>84</v>
      </c>
      <c r="E39" s="172">
        <v>0.5621</v>
      </c>
      <c r="F39" s="172">
        <v>0</v>
      </c>
      <c r="G39" s="173">
        <f>E39*F39</f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1</v>
      </c>
      <c r="CZ39" s="145">
        <v>1.703</v>
      </c>
    </row>
    <row r="40" spans="1:15" ht="12.75">
      <c r="A40" s="175"/>
      <c r="B40" s="177"/>
      <c r="C40" s="221" t="s">
        <v>131</v>
      </c>
      <c r="D40" s="222"/>
      <c r="E40" s="178">
        <v>0.5621</v>
      </c>
      <c r="F40" s="179"/>
      <c r="G40" s="180"/>
      <c r="M40" s="176" t="s">
        <v>131</v>
      </c>
      <c r="O40" s="167"/>
    </row>
    <row r="41" spans="1:104" ht="12.75">
      <c r="A41" s="168">
        <v>17</v>
      </c>
      <c r="B41" s="169" t="s">
        <v>132</v>
      </c>
      <c r="C41" s="170" t="s">
        <v>133</v>
      </c>
      <c r="D41" s="171" t="s">
        <v>84</v>
      </c>
      <c r="E41" s="172">
        <v>2.6231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2.355</v>
      </c>
    </row>
    <row r="42" spans="1:15" ht="12.75">
      <c r="A42" s="175"/>
      <c r="B42" s="177"/>
      <c r="C42" s="221" t="s">
        <v>134</v>
      </c>
      <c r="D42" s="222"/>
      <c r="E42" s="178">
        <v>2.6231</v>
      </c>
      <c r="F42" s="179"/>
      <c r="G42" s="180"/>
      <c r="M42" s="176" t="s">
        <v>134</v>
      </c>
      <c r="O42" s="167"/>
    </row>
    <row r="43" spans="1:104" ht="12.75">
      <c r="A43" s="168">
        <v>18</v>
      </c>
      <c r="B43" s="169" t="s">
        <v>135</v>
      </c>
      <c r="C43" s="170" t="s">
        <v>136</v>
      </c>
      <c r="D43" s="171" t="s">
        <v>137</v>
      </c>
      <c r="E43" s="172">
        <v>1</v>
      </c>
      <c r="F43" s="172">
        <v>0</v>
      </c>
      <c r="G43" s="173">
        <f>E43*F43</f>
        <v>0</v>
      </c>
      <c r="O43" s="167">
        <v>2</v>
      </c>
      <c r="AA43" s="145">
        <v>12</v>
      </c>
      <c r="AB43" s="145">
        <v>0</v>
      </c>
      <c r="AC43" s="145">
        <v>45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12</v>
      </c>
      <c r="CB43" s="174">
        <v>0</v>
      </c>
      <c r="CZ43" s="145">
        <v>0</v>
      </c>
    </row>
    <row r="44" spans="1:104" ht="12.75">
      <c r="A44" s="168">
        <v>19</v>
      </c>
      <c r="B44" s="169" t="s">
        <v>138</v>
      </c>
      <c r="C44" s="170" t="s">
        <v>139</v>
      </c>
      <c r="D44" s="171" t="s">
        <v>125</v>
      </c>
      <c r="E44" s="172">
        <v>11.242</v>
      </c>
      <c r="F44" s="172">
        <v>0</v>
      </c>
      <c r="G44" s="173">
        <f>E44*F44</f>
        <v>0</v>
      </c>
      <c r="O44" s="167">
        <v>2</v>
      </c>
      <c r="AA44" s="145">
        <v>3</v>
      </c>
      <c r="AB44" s="145">
        <v>1</v>
      </c>
      <c r="AC44" s="145" t="s">
        <v>138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3</v>
      </c>
      <c r="CB44" s="174">
        <v>1</v>
      </c>
      <c r="CZ44" s="145">
        <v>0.00048</v>
      </c>
    </row>
    <row r="45" spans="1:15" ht="12.75">
      <c r="A45" s="175"/>
      <c r="B45" s="177"/>
      <c r="C45" s="221" t="s">
        <v>140</v>
      </c>
      <c r="D45" s="222"/>
      <c r="E45" s="178">
        <v>11.242</v>
      </c>
      <c r="F45" s="179"/>
      <c r="G45" s="180"/>
      <c r="M45" s="176" t="s">
        <v>140</v>
      </c>
      <c r="O45" s="167"/>
    </row>
    <row r="46" spans="1:104" ht="12.75">
      <c r="A46" s="168">
        <v>20</v>
      </c>
      <c r="B46" s="169" t="s">
        <v>141</v>
      </c>
      <c r="C46" s="170" t="s">
        <v>142</v>
      </c>
      <c r="D46" s="171" t="s">
        <v>106</v>
      </c>
      <c r="E46" s="172">
        <v>44.1504</v>
      </c>
      <c r="F46" s="172">
        <v>0</v>
      </c>
      <c r="G46" s="173">
        <f>E46*F46</f>
        <v>0</v>
      </c>
      <c r="O46" s="167">
        <v>2</v>
      </c>
      <c r="AA46" s="145">
        <v>3</v>
      </c>
      <c r="AB46" s="145">
        <v>1</v>
      </c>
      <c r="AC46" s="145">
        <v>69365998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3</v>
      </c>
      <c r="CB46" s="174">
        <v>1</v>
      </c>
      <c r="CZ46" s="145">
        <v>0.00075</v>
      </c>
    </row>
    <row r="47" spans="1:15" ht="12.75">
      <c r="A47" s="175"/>
      <c r="B47" s="177"/>
      <c r="C47" s="221" t="s">
        <v>143</v>
      </c>
      <c r="D47" s="222"/>
      <c r="E47" s="178">
        <v>44.1504</v>
      </c>
      <c r="F47" s="179"/>
      <c r="G47" s="180"/>
      <c r="M47" s="176" t="s">
        <v>143</v>
      </c>
      <c r="O47" s="167"/>
    </row>
    <row r="48" spans="1:57" ht="12.75">
      <c r="A48" s="181"/>
      <c r="B48" s="182" t="s">
        <v>75</v>
      </c>
      <c r="C48" s="183" t="str">
        <f>CONCATENATE(B33," ",C33)</f>
        <v>211 Trativody</v>
      </c>
      <c r="D48" s="184"/>
      <c r="E48" s="185"/>
      <c r="F48" s="186"/>
      <c r="G48" s="187">
        <f>SUM(G33:G47)</f>
        <v>0</v>
      </c>
      <c r="O48" s="167">
        <v>4</v>
      </c>
      <c r="BA48" s="188">
        <f>SUM(BA33:BA47)</f>
        <v>0</v>
      </c>
      <c r="BB48" s="188">
        <f>SUM(BB33:BB47)</f>
        <v>0</v>
      </c>
      <c r="BC48" s="188">
        <f>SUM(BC33:BC47)</f>
        <v>0</v>
      </c>
      <c r="BD48" s="188">
        <f>SUM(BD33:BD47)</f>
        <v>0</v>
      </c>
      <c r="BE48" s="188">
        <f>SUM(BE33:BE47)</f>
        <v>0</v>
      </c>
    </row>
    <row r="49" spans="1:15" ht="12.75">
      <c r="A49" s="160" t="s">
        <v>72</v>
      </c>
      <c r="B49" s="161" t="s">
        <v>144</v>
      </c>
      <c r="C49" s="162" t="s">
        <v>145</v>
      </c>
      <c r="D49" s="163"/>
      <c r="E49" s="164"/>
      <c r="F49" s="164"/>
      <c r="G49" s="165"/>
      <c r="H49" s="166"/>
      <c r="I49" s="166"/>
      <c r="O49" s="167">
        <v>1</v>
      </c>
    </row>
    <row r="50" spans="1:104" ht="12.75">
      <c r="A50" s="168">
        <v>21</v>
      </c>
      <c r="B50" s="169" t="s">
        <v>146</v>
      </c>
      <c r="C50" s="170" t="s">
        <v>147</v>
      </c>
      <c r="D50" s="171" t="s">
        <v>106</v>
      </c>
      <c r="E50" s="172">
        <v>373.6201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</v>
      </c>
    </row>
    <row r="51" spans="1:15" ht="12.75">
      <c r="A51" s="175"/>
      <c r="B51" s="177"/>
      <c r="C51" s="221" t="s">
        <v>148</v>
      </c>
      <c r="D51" s="222"/>
      <c r="E51" s="178">
        <v>0</v>
      </c>
      <c r="F51" s="179"/>
      <c r="G51" s="180"/>
      <c r="M51" s="176" t="s">
        <v>148</v>
      </c>
      <c r="O51" s="167"/>
    </row>
    <row r="52" spans="1:15" ht="12.75">
      <c r="A52" s="175"/>
      <c r="B52" s="177"/>
      <c r="C52" s="221" t="s">
        <v>149</v>
      </c>
      <c r="D52" s="222"/>
      <c r="E52" s="178">
        <v>134.0312</v>
      </c>
      <c r="F52" s="179"/>
      <c r="G52" s="180"/>
      <c r="M52" s="176" t="s">
        <v>149</v>
      </c>
      <c r="O52" s="167"/>
    </row>
    <row r="53" spans="1:15" ht="12.75">
      <c r="A53" s="175"/>
      <c r="B53" s="177"/>
      <c r="C53" s="221" t="s">
        <v>150</v>
      </c>
      <c r="D53" s="222"/>
      <c r="E53" s="178">
        <v>-9.4925</v>
      </c>
      <c r="F53" s="179"/>
      <c r="G53" s="180"/>
      <c r="M53" s="176" t="s">
        <v>150</v>
      </c>
      <c r="O53" s="167"/>
    </row>
    <row r="54" spans="1:15" ht="12.75">
      <c r="A54" s="175"/>
      <c r="B54" s="177"/>
      <c r="C54" s="221" t="s">
        <v>151</v>
      </c>
      <c r="D54" s="222"/>
      <c r="E54" s="178">
        <v>3.405</v>
      </c>
      <c r="F54" s="179"/>
      <c r="G54" s="180"/>
      <c r="M54" s="176" t="s">
        <v>151</v>
      </c>
      <c r="O54" s="167"/>
    </row>
    <row r="55" spans="1:15" ht="12.75">
      <c r="A55" s="175"/>
      <c r="B55" s="177"/>
      <c r="C55" s="221" t="s">
        <v>152</v>
      </c>
      <c r="D55" s="222"/>
      <c r="E55" s="178">
        <v>8.294</v>
      </c>
      <c r="F55" s="179"/>
      <c r="G55" s="180"/>
      <c r="M55" s="176" t="s">
        <v>152</v>
      </c>
      <c r="O55" s="167"/>
    </row>
    <row r="56" spans="1:15" ht="12.75">
      <c r="A56" s="175"/>
      <c r="B56" s="177"/>
      <c r="C56" s="221" t="s">
        <v>153</v>
      </c>
      <c r="D56" s="222"/>
      <c r="E56" s="178">
        <v>19.16</v>
      </c>
      <c r="F56" s="179"/>
      <c r="G56" s="180"/>
      <c r="M56" s="176" t="s">
        <v>153</v>
      </c>
      <c r="O56" s="167"/>
    </row>
    <row r="57" spans="1:15" ht="12.75">
      <c r="A57" s="175"/>
      <c r="B57" s="177"/>
      <c r="C57" s="221" t="s">
        <v>154</v>
      </c>
      <c r="D57" s="222"/>
      <c r="E57" s="178">
        <v>0.8</v>
      </c>
      <c r="F57" s="179"/>
      <c r="G57" s="180"/>
      <c r="M57" s="176" t="s">
        <v>154</v>
      </c>
      <c r="O57" s="167"/>
    </row>
    <row r="58" spans="1:15" ht="12.75">
      <c r="A58" s="175"/>
      <c r="B58" s="177"/>
      <c r="C58" s="221" t="s">
        <v>155</v>
      </c>
      <c r="D58" s="222"/>
      <c r="E58" s="178">
        <v>0</v>
      </c>
      <c r="F58" s="179"/>
      <c r="G58" s="180"/>
      <c r="M58" s="176" t="s">
        <v>155</v>
      </c>
      <c r="O58" s="167"/>
    </row>
    <row r="59" spans="1:15" ht="22.5">
      <c r="A59" s="175"/>
      <c r="B59" s="177"/>
      <c r="C59" s="221" t="s">
        <v>156</v>
      </c>
      <c r="D59" s="222"/>
      <c r="E59" s="178">
        <v>19.565</v>
      </c>
      <c r="F59" s="179"/>
      <c r="G59" s="180"/>
      <c r="M59" s="176" t="s">
        <v>156</v>
      </c>
      <c r="O59" s="167"/>
    </row>
    <row r="60" spans="1:15" ht="12.75">
      <c r="A60" s="175"/>
      <c r="B60" s="177"/>
      <c r="C60" s="221" t="s">
        <v>157</v>
      </c>
      <c r="D60" s="222"/>
      <c r="E60" s="178">
        <v>0.405</v>
      </c>
      <c r="F60" s="179"/>
      <c r="G60" s="180"/>
      <c r="M60" s="176" t="s">
        <v>157</v>
      </c>
      <c r="O60" s="167"/>
    </row>
    <row r="61" spans="1:15" ht="12.75">
      <c r="A61" s="175"/>
      <c r="B61" s="177"/>
      <c r="C61" s="221" t="s">
        <v>158</v>
      </c>
      <c r="D61" s="222"/>
      <c r="E61" s="178">
        <v>14.607</v>
      </c>
      <c r="F61" s="179"/>
      <c r="G61" s="180"/>
      <c r="M61" s="176" t="s">
        <v>158</v>
      </c>
      <c r="O61" s="167"/>
    </row>
    <row r="62" spans="1:15" ht="12.75">
      <c r="A62" s="175"/>
      <c r="B62" s="177"/>
      <c r="C62" s="221" t="s">
        <v>159</v>
      </c>
      <c r="D62" s="222"/>
      <c r="E62" s="178">
        <v>182.8454</v>
      </c>
      <c r="F62" s="179"/>
      <c r="G62" s="180"/>
      <c r="M62" s="176" t="s">
        <v>159</v>
      </c>
      <c r="O62" s="167"/>
    </row>
    <row r="63" spans="1:104" ht="12.75">
      <c r="A63" s="168">
        <v>22</v>
      </c>
      <c r="B63" s="169" t="s">
        <v>160</v>
      </c>
      <c r="C63" s="170" t="s">
        <v>161</v>
      </c>
      <c r="D63" s="171" t="s">
        <v>106</v>
      </c>
      <c r="E63" s="172">
        <v>14.607</v>
      </c>
      <c r="F63" s="172">
        <v>0</v>
      </c>
      <c r="G63" s="173">
        <f>E63*F63</f>
        <v>0</v>
      </c>
      <c r="O63" s="167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</v>
      </c>
      <c r="CB63" s="174">
        <v>1</v>
      </c>
      <c r="CZ63" s="145">
        <v>0.03767</v>
      </c>
    </row>
    <row r="64" spans="1:15" ht="12.75">
      <c r="A64" s="175"/>
      <c r="B64" s="177"/>
      <c r="C64" s="221" t="s">
        <v>158</v>
      </c>
      <c r="D64" s="222"/>
      <c r="E64" s="178">
        <v>14.607</v>
      </c>
      <c r="F64" s="179"/>
      <c r="G64" s="180"/>
      <c r="M64" s="176" t="s">
        <v>158</v>
      </c>
      <c r="O64" s="167"/>
    </row>
    <row r="65" spans="1:104" ht="22.5">
      <c r="A65" s="168">
        <v>23</v>
      </c>
      <c r="B65" s="169" t="s">
        <v>162</v>
      </c>
      <c r="C65" s="170" t="s">
        <v>163</v>
      </c>
      <c r="D65" s="171" t="s">
        <v>106</v>
      </c>
      <c r="E65" s="172">
        <v>17.604</v>
      </c>
      <c r="F65" s="172">
        <v>0</v>
      </c>
      <c r="G65" s="173">
        <f>E65*F65</f>
        <v>0</v>
      </c>
      <c r="O65" s="167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</v>
      </c>
      <c r="CB65" s="174">
        <v>1</v>
      </c>
      <c r="CZ65" s="145">
        <v>0.03767</v>
      </c>
    </row>
    <row r="66" spans="1:15" ht="12.75">
      <c r="A66" s="175"/>
      <c r="B66" s="177"/>
      <c r="C66" s="221" t="s">
        <v>148</v>
      </c>
      <c r="D66" s="222"/>
      <c r="E66" s="178">
        <v>0</v>
      </c>
      <c r="F66" s="179"/>
      <c r="G66" s="180"/>
      <c r="M66" s="176" t="s">
        <v>148</v>
      </c>
      <c r="O66" s="167"/>
    </row>
    <row r="67" spans="1:15" ht="12.75">
      <c r="A67" s="175"/>
      <c r="B67" s="177"/>
      <c r="C67" s="221" t="s">
        <v>164</v>
      </c>
      <c r="D67" s="222"/>
      <c r="E67" s="178">
        <v>17.604</v>
      </c>
      <c r="F67" s="179"/>
      <c r="G67" s="180"/>
      <c r="M67" s="176" t="s">
        <v>164</v>
      </c>
      <c r="O67" s="167"/>
    </row>
    <row r="68" spans="1:104" ht="12.75">
      <c r="A68" s="168">
        <v>24</v>
      </c>
      <c r="B68" s="169" t="s">
        <v>165</v>
      </c>
      <c r="C68" s="170" t="s">
        <v>166</v>
      </c>
      <c r="D68" s="171" t="s">
        <v>106</v>
      </c>
      <c r="E68" s="172">
        <v>200.2207</v>
      </c>
      <c r="F68" s="172">
        <v>0</v>
      </c>
      <c r="G68" s="173">
        <f>E68*F68</f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</v>
      </c>
      <c r="CB68" s="174">
        <v>1</v>
      </c>
      <c r="CZ68" s="145">
        <v>0.0063</v>
      </c>
    </row>
    <row r="69" spans="1:15" ht="12.75">
      <c r="A69" s="175"/>
      <c r="B69" s="177"/>
      <c r="C69" s="221" t="s">
        <v>148</v>
      </c>
      <c r="D69" s="222"/>
      <c r="E69" s="178">
        <v>0</v>
      </c>
      <c r="F69" s="179"/>
      <c r="G69" s="180"/>
      <c r="M69" s="176" t="s">
        <v>148</v>
      </c>
      <c r="O69" s="167"/>
    </row>
    <row r="70" spans="1:15" ht="12.75">
      <c r="A70" s="175"/>
      <c r="B70" s="177"/>
      <c r="C70" s="221" t="s">
        <v>149</v>
      </c>
      <c r="D70" s="222"/>
      <c r="E70" s="178">
        <v>134.0312</v>
      </c>
      <c r="F70" s="179"/>
      <c r="G70" s="180"/>
      <c r="M70" s="176" t="s">
        <v>149</v>
      </c>
      <c r="O70" s="167"/>
    </row>
    <row r="71" spans="1:15" ht="12.75">
      <c r="A71" s="175"/>
      <c r="B71" s="177"/>
      <c r="C71" s="221" t="s">
        <v>167</v>
      </c>
      <c r="D71" s="222"/>
      <c r="E71" s="178">
        <v>-6.5105</v>
      </c>
      <c r="F71" s="179"/>
      <c r="G71" s="180"/>
      <c r="M71" s="176" t="s">
        <v>167</v>
      </c>
      <c r="O71" s="167"/>
    </row>
    <row r="72" spans="1:15" ht="12.75">
      <c r="A72" s="175"/>
      <c r="B72" s="177"/>
      <c r="C72" s="221" t="s">
        <v>168</v>
      </c>
      <c r="D72" s="222"/>
      <c r="E72" s="178">
        <v>4.26</v>
      </c>
      <c r="F72" s="179"/>
      <c r="G72" s="180"/>
      <c r="M72" s="176" t="s">
        <v>168</v>
      </c>
      <c r="O72" s="167"/>
    </row>
    <row r="73" spans="1:15" ht="12.75">
      <c r="A73" s="175"/>
      <c r="B73" s="177"/>
      <c r="C73" s="221" t="s">
        <v>169</v>
      </c>
      <c r="D73" s="222"/>
      <c r="E73" s="178">
        <v>10.208</v>
      </c>
      <c r="F73" s="179"/>
      <c r="G73" s="180"/>
      <c r="M73" s="176" t="s">
        <v>169</v>
      </c>
      <c r="O73" s="167"/>
    </row>
    <row r="74" spans="1:15" ht="12.75">
      <c r="A74" s="175"/>
      <c r="B74" s="177"/>
      <c r="C74" s="221" t="s">
        <v>170</v>
      </c>
      <c r="D74" s="222"/>
      <c r="E74" s="178">
        <v>20.628</v>
      </c>
      <c r="F74" s="179"/>
      <c r="G74" s="180"/>
      <c r="M74" s="176" t="s">
        <v>170</v>
      </c>
      <c r="O74" s="167"/>
    </row>
    <row r="75" spans="1:15" ht="12.75">
      <c r="A75" s="175"/>
      <c r="B75" s="177"/>
      <c r="C75" s="221" t="s">
        <v>171</v>
      </c>
      <c r="D75" s="222"/>
      <c r="E75" s="178">
        <v>0.88</v>
      </c>
      <c r="F75" s="179"/>
      <c r="G75" s="180"/>
      <c r="M75" s="176" t="s">
        <v>171</v>
      </c>
      <c r="O75" s="167"/>
    </row>
    <row r="76" spans="1:15" ht="12.75">
      <c r="A76" s="175"/>
      <c r="B76" s="177"/>
      <c r="C76" s="221" t="s">
        <v>155</v>
      </c>
      <c r="D76" s="222"/>
      <c r="E76" s="178">
        <v>0</v>
      </c>
      <c r="F76" s="179"/>
      <c r="G76" s="180"/>
      <c r="M76" s="176" t="s">
        <v>155</v>
      </c>
      <c r="O76" s="167"/>
    </row>
    <row r="77" spans="1:15" ht="12.75">
      <c r="A77" s="175"/>
      <c r="B77" s="177"/>
      <c r="C77" s="221" t="s">
        <v>172</v>
      </c>
      <c r="D77" s="222"/>
      <c r="E77" s="178">
        <v>21.442</v>
      </c>
      <c r="F77" s="179"/>
      <c r="G77" s="180"/>
      <c r="M77" s="176" t="s">
        <v>172</v>
      </c>
      <c r="O77" s="167"/>
    </row>
    <row r="78" spans="1:15" ht="12.75">
      <c r="A78" s="175"/>
      <c r="B78" s="177"/>
      <c r="C78" s="221" t="s">
        <v>173</v>
      </c>
      <c r="D78" s="222"/>
      <c r="E78" s="178">
        <v>0.675</v>
      </c>
      <c r="F78" s="179"/>
      <c r="G78" s="180"/>
      <c r="M78" s="176" t="s">
        <v>173</v>
      </c>
      <c r="O78" s="167"/>
    </row>
    <row r="79" spans="1:15" ht="12.75">
      <c r="A79" s="175"/>
      <c r="B79" s="177"/>
      <c r="C79" s="221" t="s">
        <v>158</v>
      </c>
      <c r="D79" s="222"/>
      <c r="E79" s="178">
        <v>14.607</v>
      </c>
      <c r="F79" s="179"/>
      <c r="G79" s="180"/>
      <c r="M79" s="176" t="s">
        <v>158</v>
      </c>
      <c r="O79" s="167"/>
    </row>
    <row r="80" spans="1:104" ht="12.75">
      <c r="A80" s="168">
        <v>25</v>
      </c>
      <c r="B80" s="169" t="s">
        <v>174</v>
      </c>
      <c r="C80" s="170" t="s">
        <v>175</v>
      </c>
      <c r="D80" s="171" t="s">
        <v>106</v>
      </c>
      <c r="E80" s="172">
        <v>200.2207</v>
      </c>
      <c r="F80" s="172">
        <v>0</v>
      </c>
      <c r="G80" s="173">
        <f>E80*F80</f>
        <v>0</v>
      </c>
      <c r="O80" s="167">
        <v>2</v>
      </c>
      <c r="AA80" s="145">
        <v>1</v>
      </c>
      <c r="AB80" s="145">
        <v>1</v>
      </c>
      <c r="AC80" s="145">
        <v>1</v>
      </c>
      <c r="AZ80" s="145">
        <v>1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</v>
      </c>
      <c r="CB80" s="174">
        <v>1</v>
      </c>
      <c r="CZ80" s="145">
        <v>0.01733</v>
      </c>
    </row>
    <row r="81" spans="1:15" ht="12.75">
      <c r="A81" s="175"/>
      <c r="B81" s="177"/>
      <c r="C81" s="221" t="s">
        <v>148</v>
      </c>
      <c r="D81" s="222"/>
      <c r="E81" s="178">
        <v>0</v>
      </c>
      <c r="F81" s="179"/>
      <c r="G81" s="180"/>
      <c r="M81" s="176" t="s">
        <v>148</v>
      </c>
      <c r="O81" s="167"/>
    </row>
    <row r="82" spans="1:15" ht="12.75">
      <c r="A82" s="175"/>
      <c r="B82" s="177"/>
      <c r="C82" s="221" t="s">
        <v>149</v>
      </c>
      <c r="D82" s="222"/>
      <c r="E82" s="178">
        <v>134.0312</v>
      </c>
      <c r="F82" s="179"/>
      <c r="G82" s="180"/>
      <c r="M82" s="176" t="s">
        <v>149</v>
      </c>
      <c r="O82" s="167"/>
    </row>
    <row r="83" spans="1:15" ht="12.75">
      <c r="A83" s="175"/>
      <c r="B83" s="177"/>
      <c r="C83" s="221" t="s">
        <v>167</v>
      </c>
      <c r="D83" s="222"/>
      <c r="E83" s="178">
        <v>-6.5105</v>
      </c>
      <c r="F83" s="179"/>
      <c r="G83" s="180"/>
      <c r="M83" s="176" t="s">
        <v>167</v>
      </c>
      <c r="O83" s="167"/>
    </row>
    <row r="84" spans="1:15" ht="12.75">
      <c r="A84" s="175"/>
      <c r="B84" s="177"/>
      <c r="C84" s="221" t="s">
        <v>168</v>
      </c>
      <c r="D84" s="222"/>
      <c r="E84" s="178">
        <v>4.26</v>
      </c>
      <c r="F84" s="179"/>
      <c r="G84" s="180"/>
      <c r="M84" s="176" t="s">
        <v>168</v>
      </c>
      <c r="O84" s="167"/>
    </row>
    <row r="85" spans="1:15" ht="12.75">
      <c r="A85" s="175"/>
      <c r="B85" s="177"/>
      <c r="C85" s="221" t="s">
        <v>169</v>
      </c>
      <c r="D85" s="222"/>
      <c r="E85" s="178">
        <v>10.208</v>
      </c>
      <c r="F85" s="179"/>
      <c r="G85" s="180"/>
      <c r="M85" s="176" t="s">
        <v>169</v>
      </c>
      <c r="O85" s="167"/>
    </row>
    <row r="86" spans="1:15" ht="12.75">
      <c r="A86" s="175"/>
      <c r="B86" s="177"/>
      <c r="C86" s="221" t="s">
        <v>170</v>
      </c>
      <c r="D86" s="222"/>
      <c r="E86" s="178">
        <v>20.628</v>
      </c>
      <c r="F86" s="179"/>
      <c r="G86" s="180"/>
      <c r="M86" s="176" t="s">
        <v>170</v>
      </c>
      <c r="O86" s="167"/>
    </row>
    <row r="87" spans="1:15" ht="12.75">
      <c r="A87" s="175"/>
      <c r="B87" s="177"/>
      <c r="C87" s="221" t="s">
        <v>171</v>
      </c>
      <c r="D87" s="222"/>
      <c r="E87" s="178">
        <v>0.88</v>
      </c>
      <c r="F87" s="179"/>
      <c r="G87" s="180"/>
      <c r="M87" s="176" t="s">
        <v>171</v>
      </c>
      <c r="O87" s="167"/>
    </row>
    <row r="88" spans="1:15" ht="12.75">
      <c r="A88" s="175"/>
      <c r="B88" s="177"/>
      <c r="C88" s="221" t="s">
        <v>155</v>
      </c>
      <c r="D88" s="222"/>
      <c r="E88" s="178">
        <v>0</v>
      </c>
      <c r="F88" s="179"/>
      <c r="G88" s="180"/>
      <c r="M88" s="176" t="s">
        <v>155</v>
      </c>
      <c r="O88" s="167"/>
    </row>
    <row r="89" spans="1:15" ht="12.75">
      <c r="A89" s="175"/>
      <c r="B89" s="177"/>
      <c r="C89" s="221" t="s">
        <v>172</v>
      </c>
      <c r="D89" s="222"/>
      <c r="E89" s="178">
        <v>21.442</v>
      </c>
      <c r="F89" s="179"/>
      <c r="G89" s="180"/>
      <c r="M89" s="176" t="s">
        <v>172</v>
      </c>
      <c r="O89" s="167"/>
    </row>
    <row r="90" spans="1:15" ht="12.75">
      <c r="A90" s="175"/>
      <c r="B90" s="177"/>
      <c r="C90" s="221" t="s">
        <v>173</v>
      </c>
      <c r="D90" s="222"/>
      <c r="E90" s="178">
        <v>0.675</v>
      </c>
      <c r="F90" s="179"/>
      <c r="G90" s="180"/>
      <c r="M90" s="176" t="s">
        <v>173</v>
      </c>
      <c r="O90" s="167"/>
    </row>
    <row r="91" spans="1:15" ht="12.75">
      <c r="A91" s="175"/>
      <c r="B91" s="177"/>
      <c r="C91" s="221" t="s">
        <v>158</v>
      </c>
      <c r="D91" s="222"/>
      <c r="E91" s="178">
        <v>14.607</v>
      </c>
      <c r="F91" s="179"/>
      <c r="G91" s="180"/>
      <c r="M91" s="176" t="s">
        <v>158</v>
      </c>
      <c r="O91" s="167"/>
    </row>
    <row r="92" spans="1:104" ht="12.75">
      <c r="A92" s="168">
        <v>26</v>
      </c>
      <c r="B92" s="169" t="s">
        <v>176</v>
      </c>
      <c r="C92" s="170" t="s">
        <v>177</v>
      </c>
      <c r="D92" s="171" t="s">
        <v>106</v>
      </c>
      <c r="E92" s="172">
        <v>200.2207</v>
      </c>
      <c r="F92" s="172">
        <v>0</v>
      </c>
      <c r="G92" s="173">
        <f>E92*F92</f>
        <v>0</v>
      </c>
      <c r="O92" s="167">
        <v>2</v>
      </c>
      <c r="AA92" s="145">
        <v>1</v>
      </c>
      <c r="AB92" s="145">
        <v>1</v>
      </c>
      <c r="AC92" s="145">
        <v>1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</v>
      </c>
      <c r="CB92" s="174">
        <v>1</v>
      </c>
      <c r="CZ92" s="145">
        <v>0.02205</v>
      </c>
    </row>
    <row r="93" spans="1:15" ht="12.75">
      <c r="A93" s="175"/>
      <c r="B93" s="177"/>
      <c r="C93" s="221" t="s">
        <v>148</v>
      </c>
      <c r="D93" s="222"/>
      <c r="E93" s="178">
        <v>0</v>
      </c>
      <c r="F93" s="179"/>
      <c r="G93" s="180"/>
      <c r="M93" s="176" t="s">
        <v>148</v>
      </c>
      <c r="O93" s="167"/>
    </row>
    <row r="94" spans="1:15" ht="12.75">
      <c r="A94" s="175"/>
      <c r="B94" s="177"/>
      <c r="C94" s="221" t="s">
        <v>149</v>
      </c>
      <c r="D94" s="222"/>
      <c r="E94" s="178">
        <v>134.0312</v>
      </c>
      <c r="F94" s="179"/>
      <c r="G94" s="180"/>
      <c r="M94" s="176" t="s">
        <v>149</v>
      </c>
      <c r="O94" s="167"/>
    </row>
    <row r="95" spans="1:15" ht="12.75">
      <c r="A95" s="175"/>
      <c r="B95" s="177"/>
      <c r="C95" s="221" t="s">
        <v>167</v>
      </c>
      <c r="D95" s="222"/>
      <c r="E95" s="178">
        <v>-6.5105</v>
      </c>
      <c r="F95" s="179"/>
      <c r="G95" s="180"/>
      <c r="M95" s="176" t="s">
        <v>167</v>
      </c>
      <c r="O95" s="167"/>
    </row>
    <row r="96" spans="1:15" ht="12.75">
      <c r="A96" s="175"/>
      <c r="B96" s="177"/>
      <c r="C96" s="221" t="s">
        <v>168</v>
      </c>
      <c r="D96" s="222"/>
      <c r="E96" s="178">
        <v>4.26</v>
      </c>
      <c r="F96" s="179"/>
      <c r="G96" s="180"/>
      <c r="M96" s="176" t="s">
        <v>168</v>
      </c>
      <c r="O96" s="167"/>
    </row>
    <row r="97" spans="1:15" ht="12.75">
      <c r="A97" s="175"/>
      <c r="B97" s="177"/>
      <c r="C97" s="221" t="s">
        <v>169</v>
      </c>
      <c r="D97" s="222"/>
      <c r="E97" s="178">
        <v>10.208</v>
      </c>
      <c r="F97" s="179"/>
      <c r="G97" s="180"/>
      <c r="M97" s="176" t="s">
        <v>169</v>
      </c>
      <c r="O97" s="167"/>
    </row>
    <row r="98" spans="1:15" ht="12.75">
      <c r="A98" s="175"/>
      <c r="B98" s="177"/>
      <c r="C98" s="221" t="s">
        <v>170</v>
      </c>
      <c r="D98" s="222"/>
      <c r="E98" s="178">
        <v>20.628</v>
      </c>
      <c r="F98" s="179"/>
      <c r="G98" s="180"/>
      <c r="M98" s="176" t="s">
        <v>170</v>
      </c>
      <c r="O98" s="167"/>
    </row>
    <row r="99" spans="1:15" ht="12.75">
      <c r="A99" s="175"/>
      <c r="B99" s="177"/>
      <c r="C99" s="221" t="s">
        <v>171</v>
      </c>
      <c r="D99" s="222"/>
      <c r="E99" s="178">
        <v>0.88</v>
      </c>
      <c r="F99" s="179"/>
      <c r="G99" s="180"/>
      <c r="M99" s="176" t="s">
        <v>171</v>
      </c>
      <c r="O99" s="167"/>
    </row>
    <row r="100" spans="1:15" ht="12.75">
      <c r="A100" s="175"/>
      <c r="B100" s="177"/>
      <c r="C100" s="221" t="s">
        <v>155</v>
      </c>
      <c r="D100" s="222"/>
      <c r="E100" s="178">
        <v>0</v>
      </c>
      <c r="F100" s="179"/>
      <c r="G100" s="180"/>
      <c r="M100" s="176" t="s">
        <v>155</v>
      </c>
      <c r="O100" s="167"/>
    </row>
    <row r="101" spans="1:15" ht="12.75">
      <c r="A101" s="175"/>
      <c r="B101" s="177"/>
      <c r="C101" s="221" t="s">
        <v>172</v>
      </c>
      <c r="D101" s="222"/>
      <c r="E101" s="178">
        <v>21.442</v>
      </c>
      <c r="F101" s="179"/>
      <c r="G101" s="180"/>
      <c r="M101" s="176" t="s">
        <v>172</v>
      </c>
      <c r="O101" s="167"/>
    </row>
    <row r="102" spans="1:15" ht="12.75">
      <c r="A102" s="175"/>
      <c r="B102" s="177"/>
      <c r="C102" s="221" t="s">
        <v>173</v>
      </c>
      <c r="D102" s="222"/>
      <c r="E102" s="178">
        <v>0.675</v>
      </c>
      <c r="F102" s="179"/>
      <c r="G102" s="180"/>
      <c r="M102" s="176" t="s">
        <v>173</v>
      </c>
      <c r="O102" s="167"/>
    </row>
    <row r="103" spans="1:15" ht="12.75">
      <c r="A103" s="175"/>
      <c r="B103" s="177"/>
      <c r="C103" s="221" t="s">
        <v>158</v>
      </c>
      <c r="D103" s="222"/>
      <c r="E103" s="178">
        <v>14.607</v>
      </c>
      <c r="F103" s="179"/>
      <c r="G103" s="180"/>
      <c r="M103" s="176" t="s">
        <v>158</v>
      </c>
      <c r="O103" s="167"/>
    </row>
    <row r="104" spans="1:104" ht="12.75">
      <c r="A104" s="168">
        <v>27</v>
      </c>
      <c r="B104" s="169" t="s">
        <v>178</v>
      </c>
      <c r="C104" s="170" t="s">
        <v>179</v>
      </c>
      <c r="D104" s="171" t="s">
        <v>106</v>
      </c>
      <c r="E104" s="172">
        <v>185.6137</v>
      </c>
      <c r="F104" s="172">
        <v>0</v>
      </c>
      <c r="G104" s="173">
        <f>E104*F104</f>
        <v>0</v>
      </c>
      <c r="O104" s="167">
        <v>2</v>
      </c>
      <c r="AA104" s="145">
        <v>1</v>
      </c>
      <c r="AB104" s="145">
        <v>1</v>
      </c>
      <c r="AC104" s="145">
        <v>1</v>
      </c>
      <c r="AZ104" s="145">
        <v>1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1</v>
      </c>
      <c r="CZ104" s="145">
        <v>0.00326</v>
      </c>
    </row>
    <row r="105" spans="1:15" ht="12.75">
      <c r="A105" s="175"/>
      <c r="B105" s="177"/>
      <c r="C105" s="221" t="s">
        <v>148</v>
      </c>
      <c r="D105" s="222"/>
      <c r="E105" s="178">
        <v>0</v>
      </c>
      <c r="F105" s="179"/>
      <c r="G105" s="180"/>
      <c r="M105" s="176" t="s">
        <v>148</v>
      </c>
      <c r="O105" s="167"/>
    </row>
    <row r="106" spans="1:15" ht="12.75">
      <c r="A106" s="175"/>
      <c r="B106" s="177"/>
      <c r="C106" s="221" t="s">
        <v>149</v>
      </c>
      <c r="D106" s="222"/>
      <c r="E106" s="178">
        <v>134.0312</v>
      </c>
      <c r="F106" s="179"/>
      <c r="G106" s="180"/>
      <c r="M106" s="176" t="s">
        <v>149</v>
      </c>
      <c r="O106" s="167"/>
    </row>
    <row r="107" spans="1:15" ht="12.75">
      <c r="A107" s="175"/>
      <c r="B107" s="177"/>
      <c r="C107" s="221" t="s">
        <v>167</v>
      </c>
      <c r="D107" s="222"/>
      <c r="E107" s="178">
        <v>-6.5105</v>
      </c>
      <c r="F107" s="179"/>
      <c r="G107" s="180"/>
      <c r="M107" s="176" t="s">
        <v>167</v>
      </c>
      <c r="O107" s="167"/>
    </row>
    <row r="108" spans="1:15" ht="12.75">
      <c r="A108" s="175"/>
      <c r="B108" s="177"/>
      <c r="C108" s="221" t="s">
        <v>168</v>
      </c>
      <c r="D108" s="222"/>
      <c r="E108" s="178">
        <v>4.26</v>
      </c>
      <c r="F108" s="179"/>
      <c r="G108" s="180"/>
      <c r="M108" s="176" t="s">
        <v>168</v>
      </c>
      <c r="O108" s="167"/>
    </row>
    <row r="109" spans="1:15" ht="12.75">
      <c r="A109" s="175"/>
      <c r="B109" s="177"/>
      <c r="C109" s="221" t="s">
        <v>169</v>
      </c>
      <c r="D109" s="222"/>
      <c r="E109" s="178">
        <v>10.208</v>
      </c>
      <c r="F109" s="179"/>
      <c r="G109" s="180"/>
      <c r="M109" s="176" t="s">
        <v>169</v>
      </c>
      <c r="O109" s="167"/>
    </row>
    <row r="110" spans="1:15" ht="12.75">
      <c r="A110" s="175"/>
      <c r="B110" s="177"/>
      <c r="C110" s="221" t="s">
        <v>170</v>
      </c>
      <c r="D110" s="222"/>
      <c r="E110" s="178">
        <v>20.628</v>
      </c>
      <c r="F110" s="179"/>
      <c r="G110" s="180"/>
      <c r="M110" s="176" t="s">
        <v>170</v>
      </c>
      <c r="O110" s="167"/>
    </row>
    <row r="111" spans="1:15" ht="12.75">
      <c r="A111" s="175"/>
      <c r="B111" s="177"/>
      <c r="C111" s="221" t="s">
        <v>171</v>
      </c>
      <c r="D111" s="222"/>
      <c r="E111" s="178">
        <v>0.88</v>
      </c>
      <c r="F111" s="179"/>
      <c r="G111" s="180"/>
      <c r="M111" s="176" t="s">
        <v>171</v>
      </c>
      <c r="O111" s="167"/>
    </row>
    <row r="112" spans="1:15" ht="12.75">
      <c r="A112" s="175"/>
      <c r="B112" s="177"/>
      <c r="C112" s="221" t="s">
        <v>155</v>
      </c>
      <c r="D112" s="222"/>
      <c r="E112" s="178">
        <v>0</v>
      </c>
      <c r="F112" s="179"/>
      <c r="G112" s="180"/>
      <c r="M112" s="176" t="s">
        <v>155</v>
      </c>
      <c r="O112" s="167"/>
    </row>
    <row r="113" spans="1:15" ht="12.75">
      <c r="A113" s="175"/>
      <c r="B113" s="177"/>
      <c r="C113" s="221" t="s">
        <v>172</v>
      </c>
      <c r="D113" s="222"/>
      <c r="E113" s="178">
        <v>21.442</v>
      </c>
      <c r="F113" s="179"/>
      <c r="G113" s="180"/>
      <c r="M113" s="176" t="s">
        <v>172</v>
      </c>
      <c r="O113" s="167"/>
    </row>
    <row r="114" spans="1:15" ht="12.75">
      <c r="A114" s="175"/>
      <c r="B114" s="177"/>
      <c r="C114" s="221" t="s">
        <v>173</v>
      </c>
      <c r="D114" s="222"/>
      <c r="E114" s="178">
        <v>0.675</v>
      </c>
      <c r="F114" s="179"/>
      <c r="G114" s="180"/>
      <c r="M114" s="176" t="s">
        <v>173</v>
      </c>
      <c r="O114" s="167"/>
    </row>
    <row r="115" spans="1:104" ht="22.5">
      <c r="A115" s="168">
        <v>28</v>
      </c>
      <c r="B115" s="169" t="s">
        <v>180</v>
      </c>
      <c r="C115" s="170" t="s">
        <v>181</v>
      </c>
      <c r="D115" s="171" t="s">
        <v>106</v>
      </c>
      <c r="E115" s="172">
        <v>49.3105</v>
      </c>
      <c r="F115" s="172">
        <v>0</v>
      </c>
      <c r="G115" s="173">
        <f>E115*F115</f>
        <v>0</v>
      </c>
      <c r="O115" s="167">
        <v>2</v>
      </c>
      <c r="AA115" s="145">
        <v>12</v>
      </c>
      <c r="AB115" s="145">
        <v>0</v>
      </c>
      <c r="AC115" s="145">
        <v>28</v>
      </c>
      <c r="AZ115" s="145">
        <v>1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12</v>
      </c>
      <c r="CB115" s="174">
        <v>0</v>
      </c>
      <c r="CZ115" s="145">
        <v>0.05</v>
      </c>
    </row>
    <row r="116" spans="1:15" ht="12.75">
      <c r="A116" s="175"/>
      <c r="B116" s="177"/>
      <c r="C116" s="221" t="s">
        <v>182</v>
      </c>
      <c r="D116" s="222"/>
      <c r="E116" s="178">
        <v>0</v>
      </c>
      <c r="F116" s="179"/>
      <c r="G116" s="180"/>
      <c r="M116" s="176" t="s">
        <v>182</v>
      </c>
      <c r="O116" s="167"/>
    </row>
    <row r="117" spans="1:15" ht="12.75">
      <c r="A117" s="175"/>
      <c r="B117" s="177"/>
      <c r="C117" s="221" t="s">
        <v>183</v>
      </c>
      <c r="D117" s="222"/>
      <c r="E117" s="178">
        <v>15.19</v>
      </c>
      <c r="F117" s="179"/>
      <c r="G117" s="180"/>
      <c r="M117" s="176" t="s">
        <v>183</v>
      </c>
      <c r="O117" s="167"/>
    </row>
    <row r="118" spans="1:15" ht="12.75">
      <c r="A118" s="175"/>
      <c r="B118" s="177"/>
      <c r="C118" s="221" t="s">
        <v>184</v>
      </c>
      <c r="D118" s="222"/>
      <c r="E118" s="178">
        <v>9.85</v>
      </c>
      <c r="F118" s="179"/>
      <c r="G118" s="180"/>
      <c r="M118" s="176" t="s">
        <v>184</v>
      </c>
      <c r="O118" s="167"/>
    </row>
    <row r="119" spans="1:15" ht="12.75">
      <c r="A119" s="175"/>
      <c r="B119" s="177"/>
      <c r="C119" s="221" t="s">
        <v>185</v>
      </c>
      <c r="D119" s="222"/>
      <c r="E119" s="178">
        <v>2.56</v>
      </c>
      <c r="F119" s="179"/>
      <c r="G119" s="180"/>
      <c r="M119" s="176" t="s">
        <v>185</v>
      </c>
      <c r="O119" s="167"/>
    </row>
    <row r="120" spans="1:15" ht="22.5">
      <c r="A120" s="175"/>
      <c r="B120" s="177"/>
      <c r="C120" s="221" t="s">
        <v>186</v>
      </c>
      <c r="D120" s="222"/>
      <c r="E120" s="178">
        <v>17.2345</v>
      </c>
      <c r="F120" s="179"/>
      <c r="G120" s="180"/>
      <c r="M120" s="176" t="s">
        <v>186</v>
      </c>
      <c r="O120" s="167"/>
    </row>
    <row r="121" spans="1:15" ht="12.75">
      <c r="A121" s="175"/>
      <c r="B121" s="177"/>
      <c r="C121" s="221" t="s">
        <v>187</v>
      </c>
      <c r="D121" s="222"/>
      <c r="E121" s="178">
        <v>4.476</v>
      </c>
      <c r="F121" s="179"/>
      <c r="G121" s="180"/>
      <c r="M121" s="176" t="s">
        <v>187</v>
      </c>
      <c r="O121" s="167"/>
    </row>
    <row r="122" spans="1:104" ht="22.5">
      <c r="A122" s="168">
        <v>29</v>
      </c>
      <c r="B122" s="169" t="s">
        <v>188</v>
      </c>
      <c r="C122" s="170" t="s">
        <v>189</v>
      </c>
      <c r="D122" s="171" t="s">
        <v>125</v>
      </c>
      <c r="E122" s="172">
        <v>61.614</v>
      </c>
      <c r="F122" s="172">
        <v>0</v>
      </c>
      <c r="G122" s="173">
        <f>E122*F122</f>
        <v>0</v>
      </c>
      <c r="O122" s="167">
        <v>2</v>
      </c>
      <c r="AA122" s="145">
        <v>12</v>
      </c>
      <c r="AB122" s="145">
        <v>0</v>
      </c>
      <c r="AC122" s="145">
        <v>100</v>
      </c>
      <c r="AZ122" s="145">
        <v>1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4">
        <v>12</v>
      </c>
      <c r="CB122" s="174">
        <v>0</v>
      </c>
      <c r="CZ122" s="145">
        <v>0</v>
      </c>
    </row>
    <row r="123" spans="1:15" ht="12.75">
      <c r="A123" s="175"/>
      <c r="B123" s="177"/>
      <c r="C123" s="221" t="s">
        <v>190</v>
      </c>
      <c r="D123" s="222"/>
      <c r="E123" s="178">
        <v>0</v>
      </c>
      <c r="F123" s="179"/>
      <c r="G123" s="180"/>
      <c r="M123" s="176" t="s">
        <v>190</v>
      </c>
      <c r="O123" s="167"/>
    </row>
    <row r="124" spans="1:15" ht="12.75">
      <c r="A124" s="175"/>
      <c r="B124" s="177"/>
      <c r="C124" s="221" t="s">
        <v>191</v>
      </c>
      <c r="D124" s="222"/>
      <c r="E124" s="178">
        <v>61.614</v>
      </c>
      <c r="F124" s="179"/>
      <c r="G124" s="180"/>
      <c r="M124" s="176" t="s">
        <v>191</v>
      </c>
      <c r="O124" s="167"/>
    </row>
    <row r="125" spans="1:104" ht="12.75">
      <c r="A125" s="168">
        <v>30</v>
      </c>
      <c r="B125" s="169" t="s">
        <v>192</v>
      </c>
      <c r="C125" s="170" t="s">
        <v>193</v>
      </c>
      <c r="D125" s="171" t="s">
        <v>106</v>
      </c>
      <c r="E125" s="172">
        <v>200.2207</v>
      </c>
      <c r="F125" s="172">
        <v>0</v>
      </c>
      <c r="G125" s="173">
        <f>E125*F125</f>
        <v>0</v>
      </c>
      <c r="O125" s="167">
        <v>2</v>
      </c>
      <c r="AA125" s="145">
        <v>12</v>
      </c>
      <c r="AB125" s="145">
        <v>0</v>
      </c>
      <c r="AC125" s="145">
        <v>62</v>
      </c>
      <c r="AZ125" s="145">
        <v>1</v>
      </c>
      <c r="BA125" s="145">
        <f>IF(AZ125=1,G125,0)</f>
        <v>0</v>
      </c>
      <c r="BB125" s="145">
        <f>IF(AZ125=2,G125,0)</f>
        <v>0</v>
      </c>
      <c r="BC125" s="145">
        <f>IF(AZ125=3,G125,0)</f>
        <v>0</v>
      </c>
      <c r="BD125" s="145">
        <f>IF(AZ125=4,G125,0)</f>
        <v>0</v>
      </c>
      <c r="BE125" s="145">
        <f>IF(AZ125=5,G125,0)</f>
        <v>0</v>
      </c>
      <c r="CA125" s="174">
        <v>12</v>
      </c>
      <c r="CB125" s="174">
        <v>0</v>
      </c>
      <c r="CZ125" s="145">
        <v>0.0051</v>
      </c>
    </row>
    <row r="126" spans="1:15" ht="12.75">
      <c r="A126" s="175"/>
      <c r="B126" s="177"/>
      <c r="C126" s="221" t="s">
        <v>148</v>
      </c>
      <c r="D126" s="222"/>
      <c r="E126" s="178">
        <v>0</v>
      </c>
      <c r="F126" s="179"/>
      <c r="G126" s="180"/>
      <c r="M126" s="176" t="s">
        <v>148</v>
      </c>
      <c r="O126" s="167"/>
    </row>
    <row r="127" spans="1:15" ht="12.75">
      <c r="A127" s="175"/>
      <c r="B127" s="177"/>
      <c r="C127" s="221" t="s">
        <v>149</v>
      </c>
      <c r="D127" s="222"/>
      <c r="E127" s="178">
        <v>134.0312</v>
      </c>
      <c r="F127" s="179"/>
      <c r="G127" s="180"/>
      <c r="M127" s="176" t="s">
        <v>149</v>
      </c>
      <c r="O127" s="167"/>
    </row>
    <row r="128" spans="1:15" ht="12.75">
      <c r="A128" s="175"/>
      <c r="B128" s="177"/>
      <c r="C128" s="221" t="s">
        <v>167</v>
      </c>
      <c r="D128" s="222"/>
      <c r="E128" s="178">
        <v>-6.5105</v>
      </c>
      <c r="F128" s="179"/>
      <c r="G128" s="180"/>
      <c r="M128" s="176" t="s">
        <v>167</v>
      </c>
      <c r="O128" s="167"/>
    </row>
    <row r="129" spans="1:15" ht="12.75">
      <c r="A129" s="175"/>
      <c r="B129" s="177"/>
      <c r="C129" s="221" t="s">
        <v>168</v>
      </c>
      <c r="D129" s="222"/>
      <c r="E129" s="178">
        <v>4.26</v>
      </c>
      <c r="F129" s="179"/>
      <c r="G129" s="180"/>
      <c r="M129" s="176" t="s">
        <v>168</v>
      </c>
      <c r="O129" s="167"/>
    </row>
    <row r="130" spans="1:15" ht="12.75">
      <c r="A130" s="175"/>
      <c r="B130" s="177"/>
      <c r="C130" s="221" t="s">
        <v>169</v>
      </c>
      <c r="D130" s="222"/>
      <c r="E130" s="178">
        <v>10.208</v>
      </c>
      <c r="F130" s="179"/>
      <c r="G130" s="180"/>
      <c r="M130" s="176" t="s">
        <v>169</v>
      </c>
      <c r="O130" s="167"/>
    </row>
    <row r="131" spans="1:15" ht="12.75">
      <c r="A131" s="175"/>
      <c r="B131" s="177"/>
      <c r="C131" s="221" t="s">
        <v>170</v>
      </c>
      <c r="D131" s="222"/>
      <c r="E131" s="178">
        <v>20.628</v>
      </c>
      <c r="F131" s="179"/>
      <c r="G131" s="180"/>
      <c r="M131" s="176" t="s">
        <v>170</v>
      </c>
      <c r="O131" s="167"/>
    </row>
    <row r="132" spans="1:15" ht="12.75">
      <c r="A132" s="175"/>
      <c r="B132" s="177"/>
      <c r="C132" s="221" t="s">
        <v>171</v>
      </c>
      <c r="D132" s="222"/>
      <c r="E132" s="178">
        <v>0.88</v>
      </c>
      <c r="F132" s="179"/>
      <c r="G132" s="180"/>
      <c r="M132" s="176" t="s">
        <v>171</v>
      </c>
      <c r="O132" s="167"/>
    </row>
    <row r="133" spans="1:15" ht="12.75">
      <c r="A133" s="175"/>
      <c r="B133" s="177"/>
      <c r="C133" s="221" t="s">
        <v>155</v>
      </c>
      <c r="D133" s="222"/>
      <c r="E133" s="178">
        <v>0</v>
      </c>
      <c r="F133" s="179"/>
      <c r="G133" s="180"/>
      <c r="M133" s="176" t="s">
        <v>155</v>
      </c>
      <c r="O133" s="167"/>
    </row>
    <row r="134" spans="1:15" ht="12.75">
      <c r="A134" s="175"/>
      <c r="B134" s="177"/>
      <c r="C134" s="221" t="s">
        <v>172</v>
      </c>
      <c r="D134" s="222"/>
      <c r="E134" s="178">
        <v>21.442</v>
      </c>
      <c r="F134" s="179"/>
      <c r="G134" s="180"/>
      <c r="M134" s="176" t="s">
        <v>172</v>
      </c>
      <c r="O134" s="167"/>
    </row>
    <row r="135" spans="1:15" ht="12.75">
      <c r="A135" s="175"/>
      <c r="B135" s="177"/>
      <c r="C135" s="221" t="s">
        <v>173</v>
      </c>
      <c r="D135" s="222"/>
      <c r="E135" s="178">
        <v>0.675</v>
      </c>
      <c r="F135" s="179"/>
      <c r="G135" s="180"/>
      <c r="M135" s="176" t="s">
        <v>173</v>
      </c>
      <c r="O135" s="167"/>
    </row>
    <row r="136" spans="1:15" ht="12.75">
      <c r="A136" s="175"/>
      <c r="B136" s="177"/>
      <c r="C136" s="221" t="s">
        <v>158</v>
      </c>
      <c r="D136" s="222"/>
      <c r="E136" s="178">
        <v>14.607</v>
      </c>
      <c r="F136" s="179"/>
      <c r="G136" s="180"/>
      <c r="M136" s="176" t="s">
        <v>158</v>
      </c>
      <c r="O136" s="167"/>
    </row>
    <row r="137" spans="1:104" ht="12.75">
      <c r="A137" s="168">
        <v>31</v>
      </c>
      <c r="B137" s="169" t="s">
        <v>194</v>
      </c>
      <c r="C137" s="170" t="s">
        <v>195</v>
      </c>
      <c r="D137" s="171" t="s">
        <v>106</v>
      </c>
      <c r="E137" s="172">
        <v>35.3515</v>
      </c>
      <c r="F137" s="172">
        <v>0</v>
      </c>
      <c r="G137" s="173">
        <f>E137*F137</f>
        <v>0</v>
      </c>
      <c r="O137" s="167">
        <v>2</v>
      </c>
      <c r="AA137" s="145">
        <v>12</v>
      </c>
      <c r="AB137" s="145">
        <v>0</v>
      </c>
      <c r="AC137" s="145">
        <v>99</v>
      </c>
      <c r="AZ137" s="145">
        <v>1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4">
        <v>12</v>
      </c>
      <c r="CB137" s="174">
        <v>0</v>
      </c>
      <c r="CZ137" s="145">
        <v>0.0021</v>
      </c>
    </row>
    <row r="138" spans="1:15" ht="12.75">
      <c r="A138" s="175"/>
      <c r="B138" s="177"/>
      <c r="C138" s="221" t="s">
        <v>196</v>
      </c>
      <c r="D138" s="222"/>
      <c r="E138" s="178">
        <v>0</v>
      </c>
      <c r="F138" s="179"/>
      <c r="G138" s="180"/>
      <c r="M138" s="176" t="s">
        <v>196</v>
      </c>
      <c r="O138" s="167"/>
    </row>
    <row r="139" spans="1:15" ht="12.75">
      <c r="A139" s="175"/>
      <c r="B139" s="177"/>
      <c r="C139" s="221" t="s">
        <v>197</v>
      </c>
      <c r="D139" s="222"/>
      <c r="E139" s="178">
        <v>4.335</v>
      </c>
      <c r="F139" s="179"/>
      <c r="G139" s="180"/>
      <c r="M139" s="176" t="s">
        <v>197</v>
      </c>
      <c r="O139" s="167"/>
    </row>
    <row r="140" spans="1:15" ht="12.75">
      <c r="A140" s="175"/>
      <c r="B140" s="177"/>
      <c r="C140" s="221" t="s">
        <v>198</v>
      </c>
      <c r="D140" s="222"/>
      <c r="E140" s="178">
        <v>9.3925</v>
      </c>
      <c r="F140" s="179"/>
      <c r="G140" s="180"/>
      <c r="M140" s="176" t="s">
        <v>198</v>
      </c>
      <c r="O140" s="167"/>
    </row>
    <row r="141" spans="1:15" ht="12.75">
      <c r="A141" s="175"/>
      <c r="B141" s="177"/>
      <c r="C141" s="221" t="s">
        <v>199</v>
      </c>
      <c r="D141" s="222"/>
      <c r="E141" s="178">
        <v>0.88</v>
      </c>
      <c r="F141" s="179"/>
      <c r="G141" s="180"/>
      <c r="M141" s="176" t="s">
        <v>199</v>
      </c>
      <c r="O141" s="167"/>
    </row>
    <row r="142" spans="1:15" ht="22.5">
      <c r="A142" s="175"/>
      <c r="B142" s="177"/>
      <c r="C142" s="221" t="s">
        <v>200</v>
      </c>
      <c r="D142" s="222"/>
      <c r="E142" s="178">
        <v>20.069</v>
      </c>
      <c r="F142" s="179"/>
      <c r="G142" s="180"/>
      <c r="M142" s="176" t="s">
        <v>200</v>
      </c>
      <c r="O142" s="167"/>
    </row>
    <row r="143" spans="1:15" ht="12.75">
      <c r="A143" s="175"/>
      <c r="B143" s="177"/>
      <c r="C143" s="221" t="s">
        <v>173</v>
      </c>
      <c r="D143" s="222"/>
      <c r="E143" s="178">
        <v>0.675</v>
      </c>
      <c r="F143" s="179"/>
      <c r="G143" s="180"/>
      <c r="M143" s="176" t="s">
        <v>173</v>
      </c>
      <c r="O143" s="167"/>
    </row>
    <row r="144" spans="1:104" ht="22.5">
      <c r="A144" s="168">
        <v>32</v>
      </c>
      <c r="B144" s="169" t="s">
        <v>201</v>
      </c>
      <c r="C144" s="170" t="s">
        <v>202</v>
      </c>
      <c r="D144" s="171" t="s">
        <v>106</v>
      </c>
      <c r="E144" s="172">
        <v>46.021</v>
      </c>
      <c r="F144" s="172">
        <v>0</v>
      </c>
      <c r="G144" s="173">
        <f>E144*F144</f>
        <v>0</v>
      </c>
      <c r="O144" s="167">
        <v>2</v>
      </c>
      <c r="AA144" s="145">
        <v>12</v>
      </c>
      <c r="AB144" s="145">
        <v>0</v>
      </c>
      <c r="AC144" s="145">
        <v>58</v>
      </c>
      <c r="AZ144" s="145">
        <v>1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4">
        <v>12</v>
      </c>
      <c r="CB144" s="174">
        <v>0</v>
      </c>
      <c r="CZ144" s="145">
        <v>0.008</v>
      </c>
    </row>
    <row r="145" spans="1:15" ht="12.75">
      <c r="A145" s="175"/>
      <c r="B145" s="177"/>
      <c r="C145" s="221" t="s">
        <v>155</v>
      </c>
      <c r="D145" s="222"/>
      <c r="E145" s="178">
        <v>0</v>
      </c>
      <c r="F145" s="179"/>
      <c r="G145" s="180"/>
      <c r="M145" s="176" t="s">
        <v>155</v>
      </c>
      <c r="O145" s="167"/>
    </row>
    <row r="146" spans="1:15" ht="12.75">
      <c r="A146" s="175"/>
      <c r="B146" s="177"/>
      <c r="C146" s="221" t="s">
        <v>203</v>
      </c>
      <c r="D146" s="222"/>
      <c r="E146" s="178">
        <v>17.374</v>
      </c>
      <c r="F146" s="179"/>
      <c r="G146" s="180"/>
      <c r="M146" s="176" t="s">
        <v>203</v>
      </c>
      <c r="O146" s="167"/>
    </row>
    <row r="147" spans="1:15" ht="12.75">
      <c r="A147" s="175"/>
      <c r="B147" s="177"/>
      <c r="C147" s="221" t="s">
        <v>204</v>
      </c>
      <c r="D147" s="222"/>
      <c r="E147" s="178">
        <v>0</v>
      </c>
      <c r="F147" s="179"/>
      <c r="G147" s="180"/>
      <c r="M147" s="176">
        <v>0</v>
      </c>
      <c r="O147" s="167"/>
    </row>
    <row r="148" spans="1:15" ht="12.75">
      <c r="A148" s="175"/>
      <c r="B148" s="177"/>
      <c r="C148" s="221" t="s">
        <v>205</v>
      </c>
      <c r="D148" s="222"/>
      <c r="E148" s="178">
        <v>4.335</v>
      </c>
      <c r="F148" s="179"/>
      <c r="G148" s="180"/>
      <c r="M148" s="176" t="s">
        <v>205</v>
      </c>
      <c r="O148" s="167"/>
    </row>
    <row r="149" spans="1:15" ht="12.75">
      <c r="A149" s="175"/>
      <c r="B149" s="177"/>
      <c r="C149" s="221" t="s">
        <v>148</v>
      </c>
      <c r="D149" s="222"/>
      <c r="E149" s="178">
        <v>0</v>
      </c>
      <c r="F149" s="179"/>
      <c r="G149" s="180"/>
      <c r="M149" s="176" t="s">
        <v>148</v>
      </c>
      <c r="O149" s="167"/>
    </row>
    <row r="150" spans="1:15" ht="12.75">
      <c r="A150" s="175"/>
      <c r="B150" s="177"/>
      <c r="C150" s="221" t="s">
        <v>206</v>
      </c>
      <c r="D150" s="222"/>
      <c r="E150" s="178">
        <v>23.472</v>
      </c>
      <c r="F150" s="179"/>
      <c r="G150" s="180"/>
      <c r="M150" s="176" t="s">
        <v>206</v>
      </c>
      <c r="O150" s="167"/>
    </row>
    <row r="151" spans="1:15" ht="12.75">
      <c r="A151" s="175"/>
      <c r="B151" s="177"/>
      <c r="C151" s="221" t="s">
        <v>207</v>
      </c>
      <c r="D151" s="222"/>
      <c r="E151" s="178">
        <v>0.84</v>
      </c>
      <c r="F151" s="179"/>
      <c r="G151" s="180"/>
      <c r="M151" s="176" t="s">
        <v>207</v>
      </c>
      <c r="O151" s="167"/>
    </row>
    <row r="152" spans="1:104" ht="12.75">
      <c r="A152" s="168">
        <v>33</v>
      </c>
      <c r="B152" s="169" t="s">
        <v>208</v>
      </c>
      <c r="C152" s="170" t="s">
        <v>209</v>
      </c>
      <c r="D152" s="171" t="s">
        <v>106</v>
      </c>
      <c r="E152" s="172">
        <v>102.331</v>
      </c>
      <c r="F152" s="172">
        <v>0</v>
      </c>
      <c r="G152" s="173">
        <f>E152*F152</f>
        <v>0</v>
      </c>
      <c r="O152" s="167">
        <v>2</v>
      </c>
      <c r="AA152" s="145">
        <v>12</v>
      </c>
      <c r="AB152" s="145">
        <v>0</v>
      </c>
      <c r="AC152" s="145">
        <v>104</v>
      </c>
      <c r="AZ152" s="145">
        <v>1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4">
        <v>12</v>
      </c>
      <c r="CB152" s="174">
        <v>0</v>
      </c>
      <c r="CZ152" s="145">
        <v>0.016</v>
      </c>
    </row>
    <row r="153" spans="1:15" ht="12.75">
      <c r="A153" s="175"/>
      <c r="B153" s="177"/>
      <c r="C153" s="221" t="s">
        <v>210</v>
      </c>
      <c r="D153" s="222"/>
      <c r="E153" s="178">
        <v>6.288</v>
      </c>
      <c r="F153" s="179"/>
      <c r="G153" s="180"/>
      <c r="M153" s="176" t="s">
        <v>210</v>
      </c>
      <c r="O153" s="167"/>
    </row>
    <row r="154" spans="1:15" ht="12.75">
      <c r="A154" s="175"/>
      <c r="B154" s="177"/>
      <c r="C154" s="221" t="s">
        <v>211</v>
      </c>
      <c r="D154" s="222"/>
      <c r="E154" s="178">
        <v>60.174</v>
      </c>
      <c r="F154" s="179"/>
      <c r="G154" s="180"/>
      <c r="M154" s="176" t="s">
        <v>211</v>
      </c>
      <c r="O154" s="167"/>
    </row>
    <row r="155" spans="1:15" ht="12.75">
      <c r="A155" s="175"/>
      <c r="B155" s="177"/>
      <c r="C155" s="221" t="s">
        <v>155</v>
      </c>
      <c r="D155" s="222"/>
      <c r="E155" s="178">
        <v>0</v>
      </c>
      <c r="F155" s="179"/>
      <c r="G155" s="180"/>
      <c r="M155" s="176" t="s">
        <v>155</v>
      </c>
      <c r="O155" s="167"/>
    </row>
    <row r="156" spans="1:15" ht="22.5">
      <c r="A156" s="175"/>
      <c r="B156" s="177"/>
      <c r="C156" s="221" t="s">
        <v>212</v>
      </c>
      <c r="D156" s="222"/>
      <c r="E156" s="178">
        <v>20.587</v>
      </c>
      <c r="F156" s="179"/>
      <c r="G156" s="180"/>
      <c r="M156" s="176" t="s">
        <v>212</v>
      </c>
      <c r="O156" s="167"/>
    </row>
    <row r="157" spans="1:15" ht="12.75">
      <c r="A157" s="175"/>
      <c r="B157" s="177"/>
      <c r="C157" s="221" t="s">
        <v>173</v>
      </c>
      <c r="D157" s="222"/>
      <c r="E157" s="178">
        <v>0.675</v>
      </c>
      <c r="F157" s="179"/>
      <c r="G157" s="180"/>
      <c r="M157" s="176" t="s">
        <v>173</v>
      </c>
      <c r="O157" s="167"/>
    </row>
    <row r="158" spans="1:15" ht="12.75">
      <c r="A158" s="175"/>
      <c r="B158" s="177"/>
      <c r="C158" s="221" t="s">
        <v>158</v>
      </c>
      <c r="D158" s="222"/>
      <c r="E158" s="178">
        <v>14.607</v>
      </c>
      <c r="F158" s="179"/>
      <c r="G158" s="180"/>
      <c r="M158" s="176" t="s">
        <v>158</v>
      </c>
      <c r="O158" s="167"/>
    </row>
    <row r="159" spans="1:104" ht="12.75">
      <c r="A159" s="168">
        <v>34</v>
      </c>
      <c r="B159" s="169" t="s">
        <v>213</v>
      </c>
      <c r="C159" s="170" t="s">
        <v>214</v>
      </c>
      <c r="D159" s="171" t="s">
        <v>106</v>
      </c>
      <c r="E159" s="172">
        <v>185.6137</v>
      </c>
      <c r="F159" s="172">
        <v>0</v>
      </c>
      <c r="G159" s="173">
        <f>E159*F159</f>
        <v>0</v>
      </c>
      <c r="O159" s="167">
        <v>2</v>
      </c>
      <c r="AA159" s="145">
        <v>12</v>
      </c>
      <c r="AB159" s="145">
        <v>0</v>
      </c>
      <c r="AC159" s="145">
        <v>103</v>
      </c>
      <c r="AZ159" s="145">
        <v>1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4">
        <v>12</v>
      </c>
      <c r="CB159" s="174">
        <v>0</v>
      </c>
      <c r="CZ159" s="145">
        <v>0.0021</v>
      </c>
    </row>
    <row r="160" spans="1:15" ht="12.75">
      <c r="A160" s="175"/>
      <c r="B160" s="177"/>
      <c r="C160" s="221" t="s">
        <v>148</v>
      </c>
      <c r="D160" s="222"/>
      <c r="E160" s="178">
        <v>0</v>
      </c>
      <c r="F160" s="179"/>
      <c r="G160" s="180"/>
      <c r="M160" s="176" t="s">
        <v>148</v>
      </c>
      <c r="O160" s="167"/>
    </row>
    <row r="161" spans="1:15" ht="12.75">
      <c r="A161" s="175"/>
      <c r="B161" s="177"/>
      <c r="C161" s="221" t="s">
        <v>149</v>
      </c>
      <c r="D161" s="222"/>
      <c r="E161" s="178">
        <v>134.0312</v>
      </c>
      <c r="F161" s="179"/>
      <c r="G161" s="180"/>
      <c r="M161" s="176" t="s">
        <v>149</v>
      </c>
      <c r="O161" s="167"/>
    </row>
    <row r="162" spans="1:15" ht="12.75">
      <c r="A162" s="175"/>
      <c r="B162" s="177"/>
      <c r="C162" s="221" t="s">
        <v>167</v>
      </c>
      <c r="D162" s="222"/>
      <c r="E162" s="178">
        <v>-6.5105</v>
      </c>
      <c r="F162" s="179"/>
      <c r="G162" s="180"/>
      <c r="M162" s="176" t="s">
        <v>167</v>
      </c>
      <c r="O162" s="167"/>
    </row>
    <row r="163" spans="1:15" ht="12.75">
      <c r="A163" s="175"/>
      <c r="B163" s="177"/>
      <c r="C163" s="221" t="s">
        <v>168</v>
      </c>
      <c r="D163" s="222"/>
      <c r="E163" s="178">
        <v>4.26</v>
      </c>
      <c r="F163" s="179"/>
      <c r="G163" s="180"/>
      <c r="M163" s="176" t="s">
        <v>168</v>
      </c>
      <c r="O163" s="167"/>
    </row>
    <row r="164" spans="1:15" ht="12.75">
      <c r="A164" s="175"/>
      <c r="B164" s="177"/>
      <c r="C164" s="221" t="s">
        <v>169</v>
      </c>
      <c r="D164" s="222"/>
      <c r="E164" s="178">
        <v>10.208</v>
      </c>
      <c r="F164" s="179"/>
      <c r="G164" s="180"/>
      <c r="M164" s="176" t="s">
        <v>169</v>
      </c>
      <c r="O164" s="167"/>
    </row>
    <row r="165" spans="1:15" ht="12.75">
      <c r="A165" s="175"/>
      <c r="B165" s="177"/>
      <c r="C165" s="221" t="s">
        <v>170</v>
      </c>
      <c r="D165" s="222"/>
      <c r="E165" s="178">
        <v>20.628</v>
      </c>
      <c r="F165" s="179"/>
      <c r="G165" s="180"/>
      <c r="M165" s="176" t="s">
        <v>170</v>
      </c>
      <c r="O165" s="167"/>
    </row>
    <row r="166" spans="1:15" ht="12.75">
      <c r="A166" s="175"/>
      <c r="B166" s="177"/>
      <c r="C166" s="221" t="s">
        <v>171</v>
      </c>
      <c r="D166" s="222"/>
      <c r="E166" s="178">
        <v>0.88</v>
      </c>
      <c r="F166" s="179"/>
      <c r="G166" s="180"/>
      <c r="M166" s="176" t="s">
        <v>171</v>
      </c>
      <c r="O166" s="167"/>
    </row>
    <row r="167" spans="1:15" ht="12.75">
      <c r="A167" s="175"/>
      <c r="B167" s="177"/>
      <c r="C167" s="221" t="s">
        <v>155</v>
      </c>
      <c r="D167" s="222"/>
      <c r="E167" s="178">
        <v>0</v>
      </c>
      <c r="F167" s="179"/>
      <c r="G167" s="180"/>
      <c r="M167" s="176" t="s">
        <v>155</v>
      </c>
      <c r="O167" s="167"/>
    </row>
    <row r="168" spans="1:15" ht="12.75">
      <c r="A168" s="175"/>
      <c r="B168" s="177"/>
      <c r="C168" s="221" t="s">
        <v>172</v>
      </c>
      <c r="D168" s="222"/>
      <c r="E168" s="178">
        <v>21.442</v>
      </c>
      <c r="F168" s="179"/>
      <c r="G168" s="180"/>
      <c r="M168" s="176" t="s">
        <v>172</v>
      </c>
      <c r="O168" s="167"/>
    </row>
    <row r="169" spans="1:15" ht="12.75">
      <c r="A169" s="175"/>
      <c r="B169" s="177"/>
      <c r="C169" s="221" t="s">
        <v>173</v>
      </c>
      <c r="D169" s="222"/>
      <c r="E169" s="178">
        <v>0.675</v>
      </c>
      <c r="F169" s="179"/>
      <c r="G169" s="180"/>
      <c r="M169" s="176" t="s">
        <v>173</v>
      </c>
      <c r="O169" s="167"/>
    </row>
    <row r="170" spans="1:57" ht="12.75">
      <c r="A170" s="181"/>
      <c r="B170" s="182" t="s">
        <v>75</v>
      </c>
      <c r="C170" s="183" t="str">
        <f>CONCATENATE(B49," ",C49)</f>
        <v>29 Sanace</v>
      </c>
      <c r="D170" s="184"/>
      <c r="E170" s="185"/>
      <c r="F170" s="186"/>
      <c r="G170" s="187">
        <f>SUM(G49:G169)</f>
        <v>0</v>
      </c>
      <c r="O170" s="167">
        <v>4</v>
      </c>
      <c r="BA170" s="188">
        <f>SUM(BA49:BA169)</f>
        <v>0</v>
      </c>
      <c r="BB170" s="188">
        <f>SUM(BB49:BB169)</f>
        <v>0</v>
      </c>
      <c r="BC170" s="188">
        <f>SUM(BC49:BC169)</f>
        <v>0</v>
      </c>
      <c r="BD170" s="188">
        <f>SUM(BD49:BD169)</f>
        <v>0</v>
      </c>
      <c r="BE170" s="188">
        <f>SUM(BE49:BE169)</f>
        <v>0</v>
      </c>
    </row>
    <row r="171" spans="1:15" ht="12.75">
      <c r="A171" s="160" t="s">
        <v>72</v>
      </c>
      <c r="B171" s="161" t="s">
        <v>215</v>
      </c>
      <c r="C171" s="162" t="s">
        <v>216</v>
      </c>
      <c r="D171" s="163"/>
      <c r="E171" s="164"/>
      <c r="F171" s="164"/>
      <c r="G171" s="165"/>
      <c r="H171" s="166"/>
      <c r="I171" s="166"/>
      <c r="O171" s="167">
        <v>1</v>
      </c>
    </row>
    <row r="172" spans="1:104" ht="12.75">
      <c r="A172" s="168">
        <v>35</v>
      </c>
      <c r="B172" s="169" t="s">
        <v>217</v>
      </c>
      <c r="C172" s="170" t="s">
        <v>218</v>
      </c>
      <c r="D172" s="171" t="s">
        <v>106</v>
      </c>
      <c r="E172" s="172">
        <v>6.132</v>
      </c>
      <c r="F172" s="172">
        <v>0</v>
      </c>
      <c r="G172" s="173">
        <f>E172*F172</f>
        <v>0</v>
      </c>
      <c r="O172" s="167">
        <v>2</v>
      </c>
      <c r="AA172" s="145">
        <v>1</v>
      </c>
      <c r="AB172" s="145">
        <v>1</v>
      </c>
      <c r="AC172" s="145">
        <v>1</v>
      </c>
      <c r="AZ172" s="145">
        <v>1</v>
      </c>
      <c r="BA172" s="145">
        <f>IF(AZ172=1,G172,0)</f>
        <v>0</v>
      </c>
      <c r="BB172" s="145">
        <f>IF(AZ172=2,G172,0)</f>
        <v>0</v>
      </c>
      <c r="BC172" s="145">
        <f>IF(AZ172=3,G172,0)</f>
        <v>0</v>
      </c>
      <c r="BD172" s="145">
        <f>IF(AZ172=4,G172,0)</f>
        <v>0</v>
      </c>
      <c r="BE172" s="145">
        <f>IF(AZ172=5,G172,0)</f>
        <v>0</v>
      </c>
      <c r="CA172" s="174">
        <v>1</v>
      </c>
      <c r="CB172" s="174">
        <v>1</v>
      </c>
      <c r="CZ172" s="145">
        <v>0</v>
      </c>
    </row>
    <row r="173" spans="1:15" ht="12.75">
      <c r="A173" s="175"/>
      <c r="B173" s="177"/>
      <c r="C173" s="221" t="s">
        <v>219</v>
      </c>
      <c r="D173" s="222"/>
      <c r="E173" s="178">
        <v>6.132</v>
      </c>
      <c r="F173" s="179"/>
      <c r="G173" s="180"/>
      <c r="M173" s="176" t="s">
        <v>219</v>
      </c>
      <c r="O173" s="167"/>
    </row>
    <row r="174" spans="1:104" ht="12.75">
      <c r="A174" s="168">
        <v>36</v>
      </c>
      <c r="B174" s="169" t="s">
        <v>220</v>
      </c>
      <c r="C174" s="170" t="s">
        <v>221</v>
      </c>
      <c r="D174" s="171" t="s">
        <v>106</v>
      </c>
      <c r="E174" s="172">
        <v>5.11</v>
      </c>
      <c r="F174" s="172">
        <v>0</v>
      </c>
      <c r="G174" s="173">
        <f>E174*F174</f>
        <v>0</v>
      </c>
      <c r="O174" s="167">
        <v>2</v>
      </c>
      <c r="AA174" s="145">
        <v>1</v>
      </c>
      <c r="AB174" s="145">
        <v>1</v>
      </c>
      <c r="AC174" s="145">
        <v>1</v>
      </c>
      <c r="AZ174" s="145">
        <v>1</v>
      </c>
      <c r="BA174" s="145">
        <f>IF(AZ174=1,G174,0)</f>
        <v>0</v>
      </c>
      <c r="BB174" s="145">
        <f>IF(AZ174=2,G174,0)</f>
        <v>0</v>
      </c>
      <c r="BC174" s="145">
        <f>IF(AZ174=3,G174,0)</f>
        <v>0</v>
      </c>
      <c r="BD174" s="145">
        <f>IF(AZ174=4,G174,0)</f>
        <v>0</v>
      </c>
      <c r="BE174" s="145">
        <f>IF(AZ174=5,G174,0)</f>
        <v>0</v>
      </c>
      <c r="CA174" s="174">
        <v>1</v>
      </c>
      <c r="CB174" s="174">
        <v>1</v>
      </c>
      <c r="CZ174" s="145">
        <v>0.18907</v>
      </c>
    </row>
    <row r="175" spans="1:15" ht="12.75">
      <c r="A175" s="175"/>
      <c r="B175" s="177"/>
      <c r="C175" s="221" t="s">
        <v>222</v>
      </c>
      <c r="D175" s="222"/>
      <c r="E175" s="178">
        <v>5.11</v>
      </c>
      <c r="F175" s="179"/>
      <c r="G175" s="180"/>
      <c r="M175" s="176" t="s">
        <v>222</v>
      </c>
      <c r="O175" s="167"/>
    </row>
    <row r="176" spans="1:104" ht="12.75">
      <c r="A176" s="168">
        <v>37</v>
      </c>
      <c r="B176" s="169" t="s">
        <v>223</v>
      </c>
      <c r="C176" s="170" t="s">
        <v>224</v>
      </c>
      <c r="D176" s="171" t="s">
        <v>106</v>
      </c>
      <c r="E176" s="172">
        <v>4.735</v>
      </c>
      <c r="F176" s="172">
        <v>0</v>
      </c>
      <c r="G176" s="173">
        <f>E176*F176</f>
        <v>0</v>
      </c>
      <c r="O176" s="167">
        <v>2</v>
      </c>
      <c r="AA176" s="145">
        <v>1</v>
      </c>
      <c r="AB176" s="145">
        <v>1</v>
      </c>
      <c r="AC176" s="145">
        <v>1</v>
      </c>
      <c r="AZ176" s="145">
        <v>1</v>
      </c>
      <c r="BA176" s="145">
        <f>IF(AZ176=1,G176,0)</f>
        <v>0</v>
      </c>
      <c r="BB176" s="145">
        <f>IF(AZ176=2,G176,0)</f>
        <v>0</v>
      </c>
      <c r="BC176" s="145">
        <f>IF(AZ176=3,G176,0)</f>
        <v>0</v>
      </c>
      <c r="BD176" s="145">
        <f>IF(AZ176=4,G176,0)</f>
        <v>0</v>
      </c>
      <c r="BE176" s="145">
        <f>IF(AZ176=5,G176,0)</f>
        <v>0</v>
      </c>
      <c r="CA176" s="174">
        <v>1</v>
      </c>
      <c r="CB176" s="174">
        <v>1</v>
      </c>
      <c r="CZ176" s="145">
        <v>0.072</v>
      </c>
    </row>
    <row r="177" spans="1:15" ht="12.75">
      <c r="A177" s="175"/>
      <c r="B177" s="177"/>
      <c r="C177" s="221" t="s">
        <v>225</v>
      </c>
      <c r="D177" s="222"/>
      <c r="E177" s="178">
        <v>4.735</v>
      </c>
      <c r="F177" s="179"/>
      <c r="G177" s="180"/>
      <c r="M177" s="176" t="s">
        <v>225</v>
      </c>
      <c r="O177" s="167"/>
    </row>
    <row r="178" spans="1:104" ht="12.75">
      <c r="A178" s="168">
        <v>38</v>
      </c>
      <c r="B178" s="169" t="s">
        <v>226</v>
      </c>
      <c r="C178" s="170" t="s">
        <v>227</v>
      </c>
      <c r="D178" s="171" t="s">
        <v>84</v>
      </c>
      <c r="E178" s="172">
        <v>0.0375</v>
      </c>
      <c r="F178" s="172">
        <v>0</v>
      </c>
      <c r="G178" s="173">
        <f>E178*F178</f>
        <v>0</v>
      </c>
      <c r="O178" s="167">
        <v>2</v>
      </c>
      <c r="AA178" s="145">
        <v>1</v>
      </c>
      <c r="AB178" s="145">
        <v>1</v>
      </c>
      <c r="AC178" s="145">
        <v>1</v>
      </c>
      <c r="AZ178" s="145">
        <v>1</v>
      </c>
      <c r="BA178" s="145">
        <f>IF(AZ178=1,G178,0)</f>
        <v>0</v>
      </c>
      <c r="BB178" s="145">
        <f>IF(AZ178=2,G178,0)</f>
        <v>0</v>
      </c>
      <c r="BC178" s="145">
        <f>IF(AZ178=3,G178,0)</f>
        <v>0</v>
      </c>
      <c r="BD178" s="145">
        <f>IF(AZ178=4,G178,0)</f>
        <v>0</v>
      </c>
      <c r="BE178" s="145">
        <f>IF(AZ178=5,G178,0)</f>
        <v>0</v>
      </c>
      <c r="CA178" s="174">
        <v>1</v>
      </c>
      <c r="CB178" s="174">
        <v>1</v>
      </c>
      <c r="CZ178" s="145">
        <v>2.45329</v>
      </c>
    </row>
    <row r="179" spans="1:15" ht="12.75">
      <c r="A179" s="175"/>
      <c r="B179" s="177"/>
      <c r="C179" s="221" t="s">
        <v>228</v>
      </c>
      <c r="D179" s="222"/>
      <c r="E179" s="178">
        <v>0.0375</v>
      </c>
      <c r="F179" s="179"/>
      <c r="G179" s="180"/>
      <c r="M179" s="176" t="s">
        <v>228</v>
      </c>
      <c r="O179" s="167"/>
    </row>
    <row r="180" spans="1:104" ht="12.75">
      <c r="A180" s="168">
        <v>39</v>
      </c>
      <c r="B180" s="169" t="s">
        <v>229</v>
      </c>
      <c r="C180" s="170" t="s">
        <v>230</v>
      </c>
      <c r="D180" s="171" t="s">
        <v>125</v>
      </c>
      <c r="E180" s="172">
        <v>10.22</v>
      </c>
      <c r="F180" s="172">
        <v>0</v>
      </c>
      <c r="G180" s="173">
        <f>E180*F180</f>
        <v>0</v>
      </c>
      <c r="O180" s="167">
        <v>2</v>
      </c>
      <c r="AA180" s="145">
        <v>1</v>
      </c>
      <c r="AB180" s="145">
        <v>1</v>
      </c>
      <c r="AC180" s="145">
        <v>1</v>
      </c>
      <c r="AZ180" s="145">
        <v>1</v>
      </c>
      <c r="BA180" s="145">
        <f>IF(AZ180=1,G180,0)</f>
        <v>0</v>
      </c>
      <c r="BB180" s="145">
        <f>IF(AZ180=2,G180,0)</f>
        <v>0</v>
      </c>
      <c r="BC180" s="145">
        <f>IF(AZ180=3,G180,0)</f>
        <v>0</v>
      </c>
      <c r="BD180" s="145">
        <f>IF(AZ180=4,G180,0)</f>
        <v>0</v>
      </c>
      <c r="BE180" s="145">
        <f>IF(AZ180=5,G180,0)</f>
        <v>0</v>
      </c>
      <c r="CA180" s="174">
        <v>1</v>
      </c>
      <c r="CB180" s="174">
        <v>1</v>
      </c>
      <c r="CZ180" s="145">
        <v>0.10598</v>
      </c>
    </row>
    <row r="181" spans="1:104" ht="12.75">
      <c r="A181" s="168">
        <v>40</v>
      </c>
      <c r="B181" s="169" t="s">
        <v>231</v>
      </c>
      <c r="C181" s="170" t="s">
        <v>232</v>
      </c>
      <c r="D181" s="171" t="s">
        <v>137</v>
      </c>
      <c r="E181" s="172">
        <v>20.6444</v>
      </c>
      <c r="F181" s="172">
        <v>0</v>
      </c>
      <c r="G181" s="173">
        <f>E181*F181</f>
        <v>0</v>
      </c>
      <c r="O181" s="167">
        <v>2</v>
      </c>
      <c r="AA181" s="145">
        <v>3</v>
      </c>
      <c r="AB181" s="145">
        <v>1</v>
      </c>
      <c r="AC181" s="145">
        <v>592173070</v>
      </c>
      <c r="AZ181" s="145">
        <v>1</v>
      </c>
      <c r="BA181" s="145">
        <f>IF(AZ181=1,G181,0)</f>
        <v>0</v>
      </c>
      <c r="BB181" s="145">
        <f>IF(AZ181=2,G181,0)</f>
        <v>0</v>
      </c>
      <c r="BC181" s="145">
        <f>IF(AZ181=3,G181,0)</f>
        <v>0</v>
      </c>
      <c r="BD181" s="145">
        <f>IF(AZ181=4,G181,0)</f>
        <v>0</v>
      </c>
      <c r="BE181" s="145">
        <f>IF(AZ181=5,G181,0)</f>
        <v>0</v>
      </c>
      <c r="CA181" s="174">
        <v>3</v>
      </c>
      <c r="CB181" s="174">
        <v>1</v>
      </c>
      <c r="CZ181" s="145">
        <v>0.011</v>
      </c>
    </row>
    <row r="182" spans="1:15" ht="12.75">
      <c r="A182" s="175"/>
      <c r="B182" s="177"/>
      <c r="C182" s="221" t="s">
        <v>233</v>
      </c>
      <c r="D182" s="222"/>
      <c r="E182" s="178">
        <v>20.6444</v>
      </c>
      <c r="F182" s="179"/>
      <c r="G182" s="180"/>
      <c r="M182" s="176" t="s">
        <v>233</v>
      </c>
      <c r="O182" s="167"/>
    </row>
    <row r="183" spans="1:104" ht="12.75">
      <c r="A183" s="168">
        <v>41</v>
      </c>
      <c r="B183" s="169" t="s">
        <v>234</v>
      </c>
      <c r="C183" s="170" t="s">
        <v>235</v>
      </c>
      <c r="D183" s="171" t="s">
        <v>106</v>
      </c>
      <c r="E183" s="172">
        <v>4.8297</v>
      </c>
      <c r="F183" s="172">
        <v>0</v>
      </c>
      <c r="G183" s="173">
        <f>E183*F183</f>
        <v>0</v>
      </c>
      <c r="O183" s="167">
        <v>2</v>
      </c>
      <c r="AA183" s="145">
        <v>3</v>
      </c>
      <c r="AB183" s="145">
        <v>1</v>
      </c>
      <c r="AC183" s="145">
        <v>59245601</v>
      </c>
      <c r="AZ183" s="145">
        <v>1</v>
      </c>
      <c r="BA183" s="145">
        <f>IF(AZ183=1,G183,0)</f>
        <v>0</v>
      </c>
      <c r="BB183" s="145">
        <f>IF(AZ183=2,G183,0)</f>
        <v>0</v>
      </c>
      <c r="BC183" s="145">
        <f>IF(AZ183=3,G183,0)</f>
        <v>0</v>
      </c>
      <c r="BD183" s="145">
        <f>IF(AZ183=4,G183,0)</f>
        <v>0</v>
      </c>
      <c r="BE183" s="145">
        <f>IF(AZ183=5,G183,0)</f>
        <v>0</v>
      </c>
      <c r="CA183" s="174">
        <v>3</v>
      </c>
      <c r="CB183" s="174">
        <v>1</v>
      </c>
      <c r="CZ183" s="145">
        <v>0.108</v>
      </c>
    </row>
    <row r="184" spans="1:15" ht="12.75">
      <c r="A184" s="175"/>
      <c r="B184" s="177"/>
      <c r="C184" s="221" t="s">
        <v>236</v>
      </c>
      <c r="D184" s="222"/>
      <c r="E184" s="178">
        <v>4.8297</v>
      </c>
      <c r="F184" s="179"/>
      <c r="G184" s="180"/>
      <c r="M184" s="176" t="s">
        <v>236</v>
      </c>
      <c r="O184" s="167"/>
    </row>
    <row r="185" spans="1:57" ht="12.75">
      <c r="A185" s="181"/>
      <c r="B185" s="182" t="s">
        <v>75</v>
      </c>
      <c r="C185" s="183" t="str">
        <f>CONCATENATE(B171," ",C171)</f>
        <v>511 Okapový chodník</v>
      </c>
      <c r="D185" s="184"/>
      <c r="E185" s="185"/>
      <c r="F185" s="186"/>
      <c r="G185" s="187">
        <f>SUM(G171:G184)</f>
        <v>0</v>
      </c>
      <c r="O185" s="167">
        <v>4</v>
      </c>
      <c r="BA185" s="188">
        <f>SUM(BA171:BA184)</f>
        <v>0</v>
      </c>
      <c r="BB185" s="188">
        <f>SUM(BB171:BB184)</f>
        <v>0</v>
      </c>
      <c r="BC185" s="188">
        <f>SUM(BC171:BC184)</f>
        <v>0</v>
      </c>
      <c r="BD185" s="188">
        <f>SUM(BD171:BD184)</f>
        <v>0</v>
      </c>
      <c r="BE185" s="188">
        <f>SUM(BE171:BE184)</f>
        <v>0</v>
      </c>
    </row>
    <row r="186" spans="1:15" ht="12.75">
      <c r="A186" s="160" t="s">
        <v>72</v>
      </c>
      <c r="B186" s="161" t="s">
        <v>237</v>
      </c>
      <c r="C186" s="162" t="s">
        <v>238</v>
      </c>
      <c r="D186" s="163"/>
      <c r="E186" s="164"/>
      <c r="F186" s="164"/>
      <c r="G186" s="165"/>
      <c r="H186" s="166"/>
      <c r="I186" s="166"/>
      <c r="O186" s="167">
        <v>1</v>
      </c>
    </row>
    <row r="187" spans="1:104" ht="22.5">
      <c r="A187" s="168">
        <v>42</v>
      </c>
      <c r="B187" s="169" t="s">
        <v>239</v>
      </c>
      <c r="C187" s="170" t="s">
        <v>240</v>
      </c>
      <c r="D187" s="171" t="s">
        <v>106</v>
      </c>
      <c r="E187" s="172">
        <v>191.1468</v>
      </c>
      <c r="F187" s="172">
        <v>0</v>
      </c>
      <c r="G187" s="173">
        <f>E187*F187</f>
        <v>0</v>
      </c>
      <c r="O187" s="167">
        <v>2</v>
      </c>
      <c r="AA187" s="145">
        <v>1</v>
      </c>
      <c r="AB187" s="145">
        <v>1</v>
      </c>
      <c r="AC187" s="145">
        <v>1</v>
      </c>
      <c r="AZ187" s="145">
        <v>1</v>
      </c>
      <c r="BA187" s="145">
        <f>IF(AZ187=1,G187,0)</f>
        <v>0</v>
      </c>
      <c r="BB187" s="145">
        <f>IF(AZ187=2,G187,0)</f>
        <v>0</v>
      </c>
      <c r="BC187" s="145">
        <f>IF(AZ187=3,G187,0)</f>
        <v>0</v>
      </c>
      <c r="BD187" s="145">
        <f>IF(AZ187=4,G187,0)</f>
        <v>0</v>
      </c>
      <c r="BE187" s="145">
        <f>IF(AZ187=5,G187,0)</f>
        <v>0</v>
      </c>
      <c r="CA187" s="174">
        <v>1</v>
      </c>
      <c r="CB187" s="174">
        <v>1</v>
      </c>
      <c r="CZ187" s="145">
        <v>0.0173</v>
      </c>
    </row>
    <row r="188" spans="1:15" ht="12.75">
      <c r="A188" s="175"/>
      <c r="B188" s="177"/>
      <c r="C188" s="221" t="s">
        <v>241</v>
      </c>
      <c r="D188" s="222"/>
      <c r="E188" s="178">
        <v>0</v>
      </c>
      <c r="F188" s="179"/>
      <c r="G188" s="180"/>
      <c r="M188" s="176" t="s">
        <v>241</v>
      </c>
      <c r="O188" s="167"/>
    </row>
    <row r="189" spans="1:15" ht="12.75">
      <c r="A189" s="175"/>
      <c r="B189" s="177"/>
      <c r="C189" s="221" t="s">
        <v>242</v>
      </c>
      <c r="D189" s="222"/>
      <c r="E189" s="178">
        <v>137.3845</v>
      </c>
      <c r="F189" s="179"/>
      <c r="G189" s="180"/>
      <c r="M189" s="176" t="s">
        <v>242</v>
      </c>
      <c r="O189" s="167"/>
    </row>
    <row r="190" spans="1:15" ht="12.75">
      <c r="A190" s="175"/>
      <c r="B190" s="177"/>
      <c r="C190" s="221" t="s">
        <v>243</v>
      </c>
      <c r="D190" s="222"/>
      <c r="E190" s="178">
        <v>15.8745</v>
      </c>
      <c r="F190" s="179"/>
      <c r="G190" s="180"/>
      <c r="M190" s="176" t="s">
        <v>243</v>
      </c>
      <c r="O190" s="167"/>
    </row>
    <row r="191" spans="1:15" ht="12.75">
      <c r="A191" s="175"/>
      <c r="B191" s="177"/>
      <c r="C191" s="221" t="s">
        <v>244</v>
      </c>
      <c r="D191" s="222"/>
      <c r="E191" s="178">
        <v>7.4958</v>
      </c>
      <c r="F191" s="179"/>
      <c r="G191" s="180"/>
      <c r="M191" s="176" t="s">
        <v>244</v>
      </c>
      <c r="O191" s="167"/>
    </row>
    <row r="192" spans="1:15" ht="12.75">
      <c r="A192" s="175"/>
      <c r="B192" s="177"/>
      <c r="C192" s="221" t="s">
        <v>245</v>
      </c>
      <c r="D192" s="222"/>
      <c r="E192" s="178">
        <v>30.392</v>
      </c>
      <c r="F192" s="179"/>
      <c r="G192" s="180"/>
      <c r="M192" s="176" t="s">
        <v>245</v>
      </c>
      <c r="O192" s="167"/>
    </row>
    <row r="193" spans="1:57" ht="12.75">
      <c r="A193" s="181"/>
      <c r="B193" s="182" t="s">
        <v>75</v>
      </c>
      <c r="C193" s="183" t="str">
        <f>CONCATENATE(B186," ",C186)</f>
        <v>61 Upravy povrchů vnitřní</v>
      </c>
      <c r="D193" s="184"/>
      <c r="E193" s="185"/>
      <c r="F193" s="186"/>
      <c r="G193" s="187">
        <f>SUM(G186:G192)</f>
        <v>0</v>
      </c>
      <c r="O193" s="167">
        <v>4</v>
      </c>
      <c r="BA193" s="188">
        <f>SUM(BA186:BA192)</f>
        <v>0</v>
      </c>
      <c r="BB193" s="188">
        <f>SUM(BB186:BB192)</f>
        <v>0</v>
      </c>
      <c r="BC193" s="188">
        <f>SUM(BC186:BC192)</f>
        <v>0</v>
      </c>
      <c r="BD193" s="188">
        <f>SUM(BD186:BD192)</f>
        <v>0</v>
      </c>
      <c r="BE193" s="188">
        <f>SUM(BE186:BE192)</f>
        <v>0</v>
      </c>
    </row>
    <row r="194" spans="1:15" ht="12.75">
      <c r="A194" s="160" t="s">
        <v>72</v>
      </c>
      <c r="B194" s="161" t="s">
        <v>246</v>
      </c>
      <c r="C194" s="162" t="s">
        <v>247</v>
      </c>
      <c r="D194" s="163"/>
      <c r="E194" s="164"/>
      <c r="F194" s="164"/>
      <c r="G194" s="165"/>
      <c r="H194" s="166"/>
      <c r="I194" s="166"/>
      <c r="O194" s="167">
        <v>1</v>
      </c>
    </row>
    <row r="195" spans="1:104" ht="12.75">
      <c r="A195" s="168">
        <v>43</v>
      </c>
      <c r="B195" s="169" t="s">
        <v>226</v>
      </c>
      <c r="C195" s="170" t="s">
        <v>227</v>
      </c>
      <c r="D195" s="171" t="s">
        <v>84</v>
      </c>
      <c r="E195" s="172">
        <v>19.005</v>
      </c>
      <c r="F195" s="172">
        <v>0</v>
      </c>
      <c r="G195" s="173">
        <f>E195*F195</f>
        <v>0</v>
      </c>
      <c r="O195" s="167">
        <v>2</v>
      </c>
      <c r="AA195" s="145">
        <v>1</v>
      </c>
      <c r="AB195" s="145">
        <v>1</v>
      </c>
      <c r="AC195" s="145">
        <v>1</v>
      </c>
      <c r="AZ195" s="145">
        <v>1</v>
      </c>
      <c r="BA195" s="145">
        <f>IF(AZ195=1,G195,0)</f>
        <v>0</v>
      </c>
      <c r="BB195" s="145">
        <f>IF(AZ195=2,G195,0)</f>
        <v>0</v>
      </c>
      <c r="BC195" s="145">
        <f>IF(AZ195=3,G195,0)</f>
        <v>0</v>
      </c>
      <c r="BD195" s="145">
        <f>IF(AZ195=4,G195,0)</f>
        <v>0</v>
      </c>
      <c r="BE195" s="145">
        <f>IF(AZ195=5,G195,0)</f>
        <v>0</v>
      </c>
      <c r="CA195" s="174">
        <v>1</v>
      </c>
      <c r="CB195" s="174">
        <v>1</v>
      </c>
      <c r="CZ195" s="145">
        <v>2.45329</v>
      </c>
    </row>
    <row r="196" spans="1:15" ht="12.75">
      <c r="A196" s="175"/>
      <c r="B196" s="177"/>
      <c r="C196" s="221" t="s">
        <v>248</v>
      </c>
      <c r="D196" s="222"/>
      <c r="E196" s="178">
        <v>19.005</v>
      </c>
      <c r="F196" s="179"/>
      <c r="G196" s="180"/>
      <c r="M196" s="176" t="s">
        <v>248</v>
      </c>
      <c r="O196" s="167"/>
    </row>
    <row r="197" spans="1:104" ht="12.75">
      <c r="A197" s="168">
        <v>44</v>
      </c>
      <c r="B197" s="169" t="s">
        <v>249</v>
      </c>
      <c r="C197" s="170" t="s">
        <v>250</v>
      </c>
      <c r="D197" s="171" t="s">
        <v>84</v>
      </c>
      <c r="E197" s="172">
        <v>19.005</v>
      </c>
      <c r="F197" s="172">
        <v>0</v>
      </c>
      <c r="G197" s="173">
        <f>E197*F197</f>
        <v>0</v>
      </c>
      <c r="O197" s="167">
        <v>2</v>
      </c>
      <c r="AA197" s="145">
        <v>1</v>
      </c>
      <c r="AB197" s="145">
        <v>1</v>
      </c>
      <c r="AC197" s="145">
        <v>1</v>
      </c>
      <c r="AZ197" s="145">
        <v>1</v>
      </c>
      <c r="BA197" s="145">
        <f>IF(AZ197=1,G197,0)</f>
        <v>0</v>
      </c>
      <c r="BB197" s="145">
        <f>IF(AZ197=2,G197,0)</f>
        <v>0</v>
      </c>
      <c r="BC197" s="145">
        <f>IF(AZ197=3,G197,0)</f>
        <v>0</v>
      </c>
      <c r="BD197" s="145">
        <f>IF(AZ197=4,G197,0)</f>
        <v>0</v>
      </c>
      <c r="BE197" s="145">
        <f>IF(AZ197=5,G197,0)</f>
        <v>0</v>
      </c>
      <c r="CA197" s="174">
        <v>1</v>
      </c>
      <c r="CB197" s="174">
        <v>1</v>
      </c>
      <c r="CZ197" s="145">
        <v>0</v>
      </c>
    </row>
    <row r="198" spans="1:15" ht="12.75">
      <c r="A198" s="175"/>
      <c r="B198" s="177"/>
      <c r="C198" s="221" t="s">
        <v>248</v>
      </c>
      <c r="D198" s="222"/>
      <c r="E198" s="178">
        <v>19.005</v>
      </c>
      <c r="F198" s="179"/>
      <c r="G198" s="180"/>
      <c r="M198" s="176" t="s">
        <v>248</v>
      </c>
      <c r="O198" s="167"/>
    </row>
    <row r="199" spans="1:104" ht="22.5">
      <c r="A199" s="168">
        <v>45</v>
      </c>
      <c r="B199" s="169" t="s">
        <v>251</v>
      </c>
      <c r="C199" s="170" t="s">
        <v>252</v>
      </c>
      <c r="D199" s="171" t="s">
        <v>253</v>
      </c>
      <c r="E199" s="172">
        <v>1.0126</v>
      </c>
      <c r="F199" s="172">
        <v>0</v>
      </c>
      <c r="G199" s="173">
        <f>E199*F199</f>
        <v>0</v>
      </c>
      <c r="O199" s="167">
        <v>2</v>
      </c>
      <c r="AA199" s="145">
        <v>1</v>
      </c>
      <c r="AB199" s="145">
        <v>1</v>
      </c>
      <c r="AC199" s="145">
        <v>1</v>
      </c>
      <c r="AZ199" s="145">
        <v>1</v>
      </c>
      <c r="BA199" s="145">
        <f>IF(AZ199=1,G199,0)</f>
        <v>0</v>
      </c>
      <c r="BB199" s="145">
        <f>IF(AZ199=2,G199,0)</f>
        <v>0</v>
      </c>
      <c r="BC199" s="145">
        <f>IF(AZ199=3,G199,0)</f>
        <v>0</v>
      </c>
      <c r="BD199" s="145">
        <f>IF(AZ199=4,G199,0)</f>
        <v>0</v>
      </c>
      <c r="BE199" s="145">
        <f>IF(AZ199=5,G199,0)</f>
        <v>0</v>
      </c>
      <c r="CA199" s="174">
        <v>1</v>
      </c>
      <c r="CB199" s="174">
        <v>1</v>
      </c>
      <c r="CZ199" s="145">
        <v>1.06625</v>
      </c>
    </row>
    <row r="200" spans="1:15" ht="12.75">
      <c r="A200" s="175"/>
      <c r="B200" s="177"/>
      <c r="C200" s="221" t="s">
        <v>254</v>
      </c>
      <c r="D200" s="222"/>
      <c r="E200" s="178">
        <v>1.0126</v>
      </c>
      <c r="F200" s="179"/>
      <c r="G200" s="180"/>
      <c r="M200" s="176" t="s">
        <v>254</v>
      </c>
      <c r="O200" s="167"/>
    </row>
    <row r="201" spans="1:104" ht="22.5">
      <c r="A201" s="168">
        <v>46</v>
      </c>
      <c r="B201" s="169" t="s">
        <v>255</v>
      </c>
      <c r="C201" s="170" t="s">
        <v>256</v>
      </c>
      <c r="D201" s="171" t="s">
        <v>106</v>
      </c>
      <c r="E201" s="172">
        <v>181</v>
      </c>
      <c r="F201" s="172">
        <v>0</v>
      </c>
      <c r="G201" s="173">
        <f>E201*F201</f>
        <v>0</v>
      </c>
      <c r="O201" s="167">
        <v>2</v>
      </c>
      <c r="AA201" s="145">
        <v>1</v>
      </c>
      <c r="AB201" s="145">
        <v>1</v>
      </c>
      <c r="AC201" s="145">
        <v>1</v>
      </c>
      <c r="AZ201" s="145">
        <v>1</v>
      </c>
      <c r="BA201" s="145">
        <f>IF(AZ201=1,G201,0)</f>
        <v>0</v>
      </c>
      <c r="BB201" s="145">
        <f>IF(AZ201=2,G201,0)</f>
        <v>0</v>
      </c>
      <c r="BC201" s="145">
        <f>IF(AZ201=3,G201,0)</f>
        <v>0</v>
      </c>
      <c r="BD201" s="145">
        <f>IF(AZ201=4,G201,0)</f>
        <v>0</v>
      </c>
      <c r="BE201" s="145">
        <f>IF(AZ201=5,G201,0)</f>
        <v>0</v>
      </c>
      <c r="CA201" s="174">
        <v>1</v>
      </c>
      <c r="CB201" s="174">
        <v>1</v>
      </c>
      <c r="CZ201" s="145">
        <v>0.095</v>
      </c>
    </row>
    <row r="202" spans="1:104" ht="12.75">
      <c r="A202" s="168">
        <v>47</v>
      </c>
      <c r="B202" s="169" t="s">
        <v>257</v>
      </c>
      <c r="C202" s="170" t="s">
        <v>258</v>
      </c>
      <c r="D202" s="171" t="s">
        <v>106</v>
      </c>
      <c r="E202" s="172">
        <v>181</v>
      </c>
      <c r="F202" s="172">
        <v>0</v>
      </c>
      <c r="G202" s="173">
        <f>E202*F202</f>
        <v>0</v>
      </c>
      <c r="O202" s="167">
        <v>2</v>
      </c>
      <c r="AA202" s="145">
        <v>1</v>
      </c>
      <c r="AB202" s="145">
        <v>1</v>
      </c>
      <c r="AC202" s="145">
        <v>1</v>
      </c>
      <c r="AZ202" s="145">
        <v>1</v>
      </c>
      <c r="BA202" s="145">
        <f>IF(AZ202=1,G202,0)</f>
        <v>0</v>
      </c>
      <c r="BB202" s="145">
        <f>IF(AZ202=2,G202,0)</f>
        <v>0</v>
      </c>
      <c r="BC202" s="145">
        <f>IF(AZ202=3,G202,0)</f>
        <v>0</v>
      </c>
      <c r="BD202" s="145">
        <f>IF(AZ202=4,G202,0)</f>
        <v>0</v>
      </c>
      <c r="BE202" s="145">
        <f>IF(AZ202=5,G202,0)</f>
        <v>0</v>
      </c>
      <c r="CA202" s="174">
        <v>1</v>
      </c>
      <c r="CB202" s="174">
        <v>1</v>
      </c>
      <c r="CZ202" s="145">
        <v>0</v>
      </c>
    </row>
    <row r="203" spans="1:57" ht="12.75">
      <c r="A203" s="181"/>
      <c r="B203" s="182" t="s">
        <v>75</v>
      </c>
      <c r="C203" s="183" t="str">
        <f>CONCATENATE(B194," ",C194)</f>
        <v>63 Podlahy a podlahové konstrukce</v>
      </c>
      <c r="D203" s="184"/>
      <c r="E203" s="185"/>
      <c r="F203" s="186"/>
      <c r="G203" s="187">
        <f>SUM(G194:G202)</f>
        <v>0</v>
      </c>
      <c r="O203" s="167">
        <v>4</v>
      </c>
      <c r="BA203" s="188">
        <f>SUM(BA194:BA202)</f>
        <v>0</v>
      </c>
      <c r="BB203" s="188">
        <f>SUM(BB194:BB202)</f>
        <v>0</v>
      </c>
      <c r="BC203" s="188">
        <f>SUM(BC194:BC202)</f>
        <v>0</v>
      </c>
      <c r="BD203" s="188">
        <f>SUM(BD194:BD202)</f>
        <v>0</v>
      </c>
      <c r="BE203" s="188">
        <f>SUM(BE194:BE202)</f>
        <v>0</v>
      </c>
    </row>
    <row r="204" spans="1:15" ht="12.75">
      <c r="A204" s="160" t="s">
        <v>72</v>
      </c>
      <c r="B204" s="161" t="s">
        <v>259</v>
      </c>
      <c r="C204" s="162" t="s">
        <v>260</v>
      </c>
      <c r="D204" s="163"/>
      <c r="E204" s="164"/>
      <c r="F204" s="164"/>
      <c r="G204" s="165"/>
      <c r="H204" s="166"/>
      <c r="I204" s="166"/>
      <c r="O204" s="167">
        <v>1</v>
      </c>
    </row>
    <row r="205" spans="1:104" ht="12.75">
      <c r="A205" s="168">
        <v>48</v>
      </c>
      <c r="B205" s="169" t="s">
        <v>261</v>
      </c>
      <c r="C205" s="170" t="s">
        <v>262</v>
      </c>
      <c r="D205" s="171" t="s">
        <v>84</v>
      </c>
      <c r="E205" s="172">
        <v>886.9</v>
      </c>
      <c r="F205" s="172">
        <v>0</v>
      </c>
      <c r="G205" s="173">
        <f>E205*F205</f>
        <v>0</v>
      </c>
      <c r="O205" s="167">
        <v>2</v>
      </c>
      <c r="AA205" s="145">
        <v>1</v>
      </c>
      <c r="AB205" s="145">
        <v>1</v>
      </c>
      <c r="AC205" s="145">
        <v>1</v>
      </c>
      <c r="AZ205" s="145">
        <v>1</v>
      </c>
      <c r="BA205" s="145">
        <f>IF(AZ205=1,G205,0)</f>
        <v>0</v>
      </c>
      <c r="BB205" s="145">
        <f>IF(AZ205=2,G205,0)</f>
        <v>0</v>
      </c>
      <c r="BC205" s="145">
        <f>IF(AZ205=3,G205,0)</f>
        <v>0</v>
      </c>
      <c r="BD205" s="145">
        <f>IF(AZ205=4,G205,0)</f>
        <v>0</v>
      </c>
      <c r="BE205" s="145">
        <f>IF(AZ205=5,G205,0)</f>
        <v>0</v>
      </c>
      <c r="CA205" s="174">
        <v>1</v>
      </c>
      <c r="CB205" s="174">
        <v>1</v>
      </c>
      <c r="CZ205" s="145">
        <v>0.00735</v>
      </c>
    </row>
    <row r="206" spans="1:15" ht="12.75">
      <c r="A206" s="175"/>
      <c r="B206" s="177"/>
      <c r="C206" s="221" t="s">
        <v>263</v>
      </c>
      <c r="D206" s="222"/>
      <c r="E206" s="178">
        <v>886.9</v>
      </c>
      <c r="F206" s="179"/>
      <c r="G206" s="180"/>
      <c r="M206" s="176" t="s">
        <v>263</v>
      </c>
      <c r="O206" s="167"/>
    </row>
    <row r="207" spans="1:104" ht="12.75">
      <c r="A207" s="168">
        <v>49</v>
      </c>
      <c r="B207" s="169" t="s">
        <v>264</v>
      </c>
      <c r="C207" s="170" t="s">
        <v>265</v>
      </c>
      <c r="D207" s="171" t="s">
        <v>84</v>
      </c>
      <c r="E207" s="172">
        <v>2660.7</v>
      </c>
      <c r="F207" s="172">
        <v>0</v>
      </c>
      <c r="G207" s="173">
        <f>E207*F207</f>
        <v>0</v>
      </c>
      <c r="O207" s="167">
        <v>2</v>
      </c>
      <c r="AA207" s="145">
        <v>1</v>
      </c>
      <c r="AB207" s="145">
        <v>1</v>
      </c>
      <c r="AC207" s="145">
        <v>1</v>
      </c>
      <c r="AZ207" s="145">
        <v>1</v>
      </c>
      <c r="BA207" s="145">
        <f>IF(AZ207=1,G207,0)</f>
        <v>0</v>
      </c>
      <c r="BB207" s="145">
        <f>IF(AZ207=2,G207,0)</f>
        <v>0</v>
      </c>
      <c r="BC207" s="145">
        <f>IF(AZ207=3,G207,0)</f>
        <v>0</v>
      </c>
      <c r="BD207" s="145">
        <f>IF(AZ207=4,G207,0)</f>
        <v>0</v>
      </c>
      <c r="BE207" s="145">
        <f>IF(AZ207=5,G207,0)</f>
        <v>0</v>
      </c>
      <c r="CA207" s="174">
        <v>1</v>
      </c>
      <c r="CB207" s="174">
        <v>1</v>
      </c>
      <c r="CZ207" s="145">
        <v>0.00012</v>
      </c>
    </row>
    <row r="208" spans="1:15" ht="12.75">
      <c r="A208" s="175"/>
      <c r="B208" s="177"/>
      <c r="C208" s="221" t="s">
        <v>266</v>
      </c>
      <c r="D208" s="222"/>
      <c r="E208" s="178">
        <v>2660.7</v>
      </c>
      <c r="F208" s="179"/>
      <c r="G208" s="180"/>
      <c r="M208" s="176" t="s">
        <v>266</v>
      </c>
      <c r="O208" s="167"/>
    </row>
    <row r="209" spans="1:104" ht="12.75">
      <c r="A209" s="168">
        <v>50</v>
      </c>
      <c r="B209" s="169" t="s">
        <v>267</v>
      </c>
      <c r="C209" s="170" t="s">
        <v>268</v>
      </c>
      <c r="D209" s="171" t="s">
        <v>84</v>
      </c>
      <c r="E209" s="172">
        <v>886.9</v>
      </c>
      <c r="F209" s="172">
        <v>0</v>
      </c>
      <c r="G209" s="173">
        <f>E209*F209</f>
        <v>0</v>
      </c>
      <c r="O209" s="167">
        <v>2</v>
      </c>
      <c r="AA209" s="145">
        <v>1</v>
      </c>
      <c r="AB209" s="145">
        <v>1</v>
      </c>
      <c r="AC209" s="145">
        <v>1</v>
      </c>
      <c r="AZ209" s="145">
        <v>1</v>
      </c>
      <c r="BA209" s="145">
        <f>IF(AZ209=1,G209,0)</f>
        <v>0</v>
      </c>
      <c r="BB209" s="145">
        <f>IF(AZ209=2,G209,0)</f>
        <v>0</v>
      </c>
      <c r="BC209" s="145">
        <f>IF(AZ209=3,G209,0)</f>
        <v>0</v>
      </c>
      <c r="BD209" s="145">
        <f>IF(AZ209=4,G209,0)</f>
        <v>0</v>
      </c>
      <c r="BE209" s="145">
        <f>IF(AZ209=5,G209,0)</f>
        <v>0</v>
      </c>
      <c r="CA209" s="174">
        <v>1</v>
      </c>
      <c r="CB209" s="174">
        <v>1</v>
      </c>
      <c r="CZ209" s="145">
        <v>0</v>
      </c>
    </row>
    <row r="210" spans="1:104" ht="12.75">
      <c r="A210" s="168">
        <v>51</v>
      </c>
      <c r="B210" s="169" t="s">
        <v>269</v>
      </c>
      <c r="C210" s="170" t="s">
        <v>270</v>
      </c>
      <c r="D210" s="171" t="s">
        <v>106</v>
      </c>
      <c r="E210" s="172">
        <v>181</v>
      </c>
      <c r="F210" s="172">
        <v>0</v>
      </c>
      <c r="G210" s="173">
        <f>E210*F210</f>
        <v>0</v>
      </c>
      <c r="O210" s="167">
        <v>2</v>
      </c>
      <c r="AA210" s="145">
        <v>1</v>
      </c>
      <c r="AB210" s="145">
        <v>1</v>
      </c>
      <c r="AC210" s="145">
        <v>1</v>
      </c>
      <c r="AZ210" s="145">
        <v>1</v>
      </c>
      <c r="BA210" s="145">
        <f>IF(AZ210=1,G210,0)</f>
        <v>0</v>
      </c>
      <c r="BB210" s="145">
        <f>IF(AZ210=2,G210,0)</f>
        <v>0</v>
      </c>
      <c r="BC210" s="145">
        <f>IF(AZ210=3,G210,0)</f>
        <v>0</v>
      </c>
      <c r="BD210" s="145">
        <f>IF(AZ210=4,G210,0)</f>
        <v>0</v>
      </c>
      <c r="BE210" s="145">
        <f>IF(AZ210=5,G210,0)</f>
        <v>0</v>
      </c>
      <c r="CA210" s="174">
        <v>1</v>
      </c>
      <c r="CB210" s="174">
        <v>1</v>
      </c>
      <c r="CZ210" s="145">
        <v>0.01691</v>
      </c>
    </row>
    <row r="211" spans="1:104" ht="12.75">
      <c r="A211" s="168">
        <v>52</v>
      </c>
      <c r="B211" s="169" t="s">
        <v>271</v>
      </c>
      <c r="C211" s="170" t="s">
        <v>272</v>
      </c>
      <c r="D211" s="171" t="s">
        <v>106</v>
      </c>
      <c r="E211" s="172">
        <v>543</v>
      </c>
      <c r="F211" s="172">
        <v>0</v>
      </c>
      <c r="G211" s="173">
        <f>E211*F211</f>
        <v>0</v>
      </c>
      <c r="O211" s="167">
        <v>2</v>
      </c>
      <c r="AA211" s="145">
        <v>1</v>
      </c>
      <c r="AB211" s="145">
        <v>1</v>
      </c>
      <c r="AC211" s="145">
        <v>1</v>
      </c>
      <c r="AZ211" s="145">
        <v>1</v>
      </c>
      <c r="BA211" s="145">
        <f>IF(AZ211=1,G211,0)</f>
        <v>0</v>
      </c>
      <c r="BB211" s="145">
        <f>IF(AZ211=2,G211,0)</f>
        <v>0</v>
      </c>
      <c r="BC211" s="145">
        <f>IF(AZ211=3,G211,0)</f>
        <v>0</v>
      </c>
      <c r="BD211" s="145">
        <f>IF(AZ211=4,G211,0)</f>
        <v>0</v>
      </c>
      <c r="BE211" s="145">
        <f>IF(AZ211=5,G211,0)</f>
        <v>0</v>
      </c>
      <c r="CA211" s="174">
        <v>1</v>
      </c>
      <c r="CB211" s="174">
        <v>1</v>
      </c>
      <c r="CZ211" s="145">
        <v>0.0004</v>
      </c>
    </row>
    <row r="212" spans="1:15" ht="12.75">
      <c r="A212" s="175"/>
      <c r="B212" s="177"/>
      <c r="C212" s="221" t="s">
        <v>273</v>
      </c>
      <c r="D212" s="222"/>
      <c r="E212" s="178">
        <v>543</v>
      </c>
      <c r="F212" s="179"/>
      <c r="G212" s="180"/>
      <c r="M212" s="176" t="s">
        <v>273</v>
      </c>
      <c r="O212" s="167"/>
    </row>
    <row r="213" spans="1:104" ht="12.75">
      <c r="A213" s="168">
        <v>53</v>
      </c>
      <c r="B213" s="169" t="s">
        <v>274</v>
      </c>
      <c r="C213" s="170" t="s">
        <v>275</v>
      </c>
      <c r="D213" s="171" t="s">
        <v>106</v>
      </c>
      <c r="E213" s="172">
        <v>181</v>
      </c>
      <c r="F213" s="172">
        <v>0</v>
      </c>
      <c r="G213" s="173">
        <f>E213*F213</f>
        <v>0</v>
      </c>
      <c r="O213" s="167">
        <v>2</v>
      </c>
      <c r="AA213" s="145">
        <v>1</v>
      </c>
      <c r="AB213" s="145">
        <v>1</v>
      </c>
      <c r="AC213" s="145">
        <v>1</v>
      </c>
      <c r="AZ213" s="145">
        <v>1</v>
      </c>
      <c r="BA213" s="145">
        <f>IF(AZ213=1,G213,0)</f>
        <v>0</v>
      </c>
      <c r="BB213" s="145">
        <f>IF(AZ213=2,G213,0)</f>
        <v>0</v>
      </c>
      <c r="BC213" s="145">
        <f>IF(AZ213=3,G213,0)</f>
        <v>0</v>
      </c>
      <c r="BD213" s="145">
        <f>IF(AZ213=4,G213,0)</f>
        <v>0</v>
      </c>
      <c r="BE213" s="145">
        <f>IF(AZ213=5,G213,0)</f>
        <v>0</v>
      </c>
      <c r="CA213" s="174">
        <v>1</v>
      </c>
      <c r="CB213" s="174">
        <v>1</v>
      </c>
      <c r="CZ213" s="145">
        <v>0</v>
      </c>
    </row>
    <row r="214" spans="1:57" ht="12.75">
      <c r="A214" s="181"/>
      <c r="B214" s="182" t="s">
        <v>75</v>
      </c>
      <c r="C214" s="183" t="str">
        <f>CONCATENATE(B204," ",C204)</f>
        <v>94 Lešení a stavební výtahy</v>
      </c>
      <c r="D214" s="184"/>
      <c r="E214" s="185"/>
      <c r="F214" s="186"/>
      <c r="G214" s="187">
        <f>SUM(G204:G213)</f>
        <v>0</v>
      </c>
      <c r="O214" s="167">
        <v>4</v>
      </c>
      <c r="BA214" s="188">
        <f>SUM(BA204:BA213)</f>
        <v>0</v>
      </c>
      <c r="BB214" s="188">
        <f>SUM(BB204:BB213)</f>
        <v>0</v>
      </c>
      <c r="BC214" s="188">
        <f>SUM(BC204:BC213)</f>
        <v>0</v>
      </c>
      <c r="BD214" s="188">
        <f>SUM(BD204:BD213)</f>
        <v>0</v>
      </c>
      <c r="BE214" s="188">
        <f>SUM(BE204:BE213)</f>
        <v>0</v>
      </c>
    </row>
    <row r="215" spans="1:15" ht="12.75">
      <c r="A215" s="160" t="s">
        <v>72</v>
      </c>
      <c r="B215" s="161" t="s">
        <v>276</v>
      </c>
      <c r="C215" s="162" t="s">
        <v>277</v>
      </c>
      <c r="D215" s="163"/>
      <c r="E215" s="164"/>
      <c r="F215" s="164"/>
      <c r="G215" s="165"/>
      <c r="H215" s="166"/>
      <c r="I215" s="166"/>
      <c r="O215" s="167">
        <v>1</v>
      </c>
    </row>
    <row r="216" spans="1:104" ht="12.75">
      <c r="A216" s="168">
        <v>54</v>
      </c>
      <c r="B216" s="169" t="s">
        <v>278</v>
      </c>
      <c r="C216" s="170" t="s">
        <v>279</v>
      </c>
      <c r="D216" s="171" t="s">
        <v>106</v>
      </c>
      <c r="E216" s="172">
        <v>181</v>
      </c>
      <c r="F216" s="172">
        <v>0</v>
      </c>
      <c r="G216" s="173">
        <f>E216*F216</f>
        <v>0</v>
      </c>
      <c r="O216" s="167">
        <v>2</v>
      </c>
      <c r="AA216" s="145">
        <v>1</v>
      </c>
      <c r="AB216" s="145">
        <v>1</v>
      </c>
      <c r="AC216" s="145">
        <v>1</v>
      </c>
      <c r="AZ216" s="145">
        <v>1</v>
      </c>
      <c r="BA216" s="145">
        <f>IF(AZ216=1,G216,0)</f>
        <v>0</v>
      </c>
      <c r="BB216" s="145">
        <f>IF(AZ216=2,G216,0)</f>
        <v>0</v>
      </c>
      <c r="BC216" s="145">
        <f>IF(AZ216=3,G216,0)</f>
        <v>0</v>
      </c>
      <c r="BD216" s="145">
        <f>IF(AZ216=4,G216,0)</f>
        <v>0</v>
      </c>
      <c r="BE216" s="145">
        <f>IF(AZ216=5,G216,0)</f>
        <v>0</v>
      </c>
      <c r="CA216" s="174">
        <v>1</v>
      </c>
      <c r="CB216" s="174">
        <v>1</v>
      </c>
      <c r="CZ216" s="145">
        <v>4E-05</v>
      </c>
    </row>
    <row r="217" spans="1:104" ht="12.75">
      <c r="A217" s="168">
        <v>55</v>
      </c>
      <c r="B217" s="169" t="s">
        <v>280</v>
      </c>
      <c r="C217" s="170" t="s">
        <v>281</v>
      </c>
      <c r="D217" s="171" t="s">
        <v>137</v>
      </c>
      <c r="E217" s="172">
        <v>1</v>
      </c>
      <c r="F217" s="172">
        <v>0</v>
      </c>
      <c r="G217" s="173">
        <f>E217*F217</f>
        <v>0</v>
      </c>
      <c r="O217" s="167">
        <v>2</v>
      </c>
      <c r="AA217" s="145">
        <v>12</v>
      </c>
      <c r="AB217" s="145">
        <v>0</v>
      </c>
      <c r="AC217" s="145">
        <v>154</v>
      </c>
      <c r="AZ217" s="145">
        <v>1</v>
      </c>
      <c r="BA217" s="145">
        <f>IF(AZ217=1,G217,0)</f>
        <v>0</v>
      </c>
      <c r="BB217" s="145">
        <f>IF(AZ217=2,G217,0)</f>
        <v>0</v>
      </c>
      <c r="BC217" s="145">
        <f>IF(AZ217=3,G217,0)</f>
        <v>0</v>
      </c>
      <c r="BD217" s="145">
        <f>IF(AZ217=4,G217,0)</f>
        <v>0</v>
      </c>
      <c r="BE217" s="145">
        <f>IF(AZ217=5,G217,0)</f>
        <v>0</v>
      </c>
      <c r="CA217" s="174">
        <v>12</v>
      </c>
      <c r="CB217" s="174">
        <v>0</v>
      </c>
      <c r="CZ217" s="145">
        <v>0</v>
      </c>
    </row>
    <row r="218" spans="1:57" ht="12.75">
      <c r="A218" s="181"/>
      <c r="B218" s="182" t="s">
        <v>75</v>
      </c>
      <c r="C218" s="183" t="str">
        <f>CONCATENATE(B215," ",C215)</f>
        <v>95 Dokončovací konstrukce na pozemních stavbách</v>
      </c>
      <c r="D218" s="184"/>
      <c r="E218" s="185"/>
      <c r="F218" s="186"/>
      <c r="G218" s="187">
        <f>SUM(G215:G217)</f>
        <v>0</v>
      </c>
      <c r="O218" s="167">
        <v>4</v>
      </c>
      <c r="BA218" s="188">
        <f>SUM(BA215:BA217)</f>
        <v>0</v>
      </c>
      <c r="BB218" s="188">
        <f>SUM(BB215:BB217)</f>
        <v>0</v>
      </c>
      <c r="BC218" s="188">
        <f>SUM(BC215:BC217)</f>
        <v>0</v>
      </c>
      <c r="BD218" s="188">
        <f>SUM(BD215:BD217)</f>
        <v>0</v>
      </c>
      <c r="BE218" s="188">
        <f>SUM(BE215:BE217)</f>
        <v>0</v>
      </c>
    </row>
    <row r="219" spans="1:15" ht="12.75">
      <c r="A219" s="160" t="s">
        <v>72</v>
      </c>
      <c r="B219" s="161" t="s">
        <v>282</v>
      </c>
      <c r="C219" s="162" t="s">
        <v>283</v>
      </c>
      <c r="D219" s="163"/>
      <c r="E219" s="164"/>
      <c r="F219" s="164"/>
      <c r="G219" s="165"/>
      <c r="H219" s="166"/>
      <c r="I219" s="166"/>
      <c r="O219" s="167">
        <v>1</v>
      </c>
    </row>
    <row r="220" spans="1:104" ht="12.75">
      <c r="A220" s="168">
        <v>56</v>
      </c>
      <c r="B220" s="169" t="s">
        <v>284</v>
      </c>
      <c r="C220" s="170" t="s">
        <v>285</v>
      </c>
      <c r="D220" s="171" t="s">
        <v>106</v>
      </c>
      <c r="E220" s="172">
        <v>6.132</v>
      </c>
      <c r="F220" s="172">
        <v>0</v>
      </c>
      <c r="G220" s="173">
        <f>E220*F220</f>
        <v>0</v>
      </c>
      <c r="O220" s="167">
        <v>2</v>
      </c>
      <c r="AA220" s="145">
        <v>1</v>
      </c>
      <c r="AB220" s="145">
        <v>1</v>
      </c>
      <c r="AC220" s="145">
        <v>1</v>
      </c>
      <c r="AZ220" s="145">
        <v>1</v>
      </c>
      <c r="BA220" s="145">
        <f>IF(AZ220=1,G220,0)</f>
        <v>0</v>
      </c>
      <c r="BB220" s="145">
        <f>IF(AZ220=2,G220,0)</f>
        <v>0</v>
      </c>
      <c r="BC220" s="145">
        <f>IF(AZ220=3,G220,0)</f>
        <v>0</v>
      </c>
      <c r="BD220" s="145">
        <f>IF(AZ220=4,G220,0)</f>
        <v>0</v>
      </c>
      <c r="BE220" s="145">
        <f>IF(AZ220=5,G220,0)</f>
        <v>0</v>
      </c>
      <c r="CA220" s="174">
        <v>1</v>
      </c>
      <c r="CB220" s="174">
        <v>1</v>
      </c>
      <c r="CZ220" s="145">
        <v>0</v>
      </c>
    </row>
    <row r="221" spans="1:15" ht="12.75">
      <c r="A221" s="175"/>
      <c r="B221" s="177"/>
      <c r="C221" s="221" t="s">
        <v>286</v>
      </c>
      <c r="D221" s="222"/>
      <c r="E221" s="178">
        <v>6.132</v>
      </c>
      <c r="F221" s="179"/>
      <c r="G221" s="180"/>
      <c r="M221" s="176" t="s">
        <v>286</v>
      </c>
      <c r="O221" s="167"/>
    </row>
    <row r="222" spans="1:104" ht="12.75">
      <c r="A222" s="168">
        <v>57</v>
      </c>
      <c r="B222" s="169" t="s">
        <v>287</v>
      </c>
      <c r="C222" s="170" t="s">
        <v>288</v>
      </c>
      <c r="D222" s="171" t="s">
        <v>106</v>
      </c>
      <c r="E222" s="172">
        <v>6.132</v>
      </c>
      <c r="F222" s="172">
        <v>0</v>
      </c>
      <c r="G222" s="173">
        <f>E222*F222</f>
        <v>0</v>
      </c>
      <c r="O222" s="167">
        <v>2</v>
      </c>
      <c r="AA222" s="145">
        <v>1</v>
      </c>
      <c r="AB222" s="145">
        <v>1</v>
      </c>
      <c r="AC222" s="145">
        <v>1</v>
      </c>
      <c r="AZ222" s="145">
        <v>1</v>
      </c>
      <c r="BA222" s="145">
        <f>IF(AZ222=1,G222,0)</f>
        <v>0</v>
      </c>
      <c r="BB222" s="145">
        <f>IF(AZ222=2,G222,0)</f>
        <v>0</v>
      </c>
      <c r="BC222" s="145">
        <f>IF(AZ222=3,G222,0)</f>
        <v>0</v>
      </c>
      <c r="BD222" s="145">
        <f>IF(AZ222=4,G222,0)</f>
        <v>0</v>
      </c>
      <c r="BE222" s="145">
        <f>IF(AZ222=5,G222,0)</f>
        <v>0</v>
      </c>
      <c r="CA222" s="174">
        <v>1</v>
      </c>
      <c r="CB222" s="174">
        <v>1</v>
      </c>
      <c r="CZ222" s="145">
        <v>0</v>
      </c>
    </row>
    <row r="223" spans="1:15" ht="12.75">
      <c r="A223" s="175"/>
      <c r="B223" s="177"/>
      <c r="C223" s="221" t="s">
        <v>286</v>
      </c>
      <c r="D223" s="222"/>
      <c r="E223" s="178">
        <v>6.132</v>
      </c>
      <c r="F223" s="179"/>
      <c r="G223" s="180"/>
      <c r="M223" s="176" t="s">
        <v>286</v>
      </c>
      <c r="O223" s="167"/>
    </row>
    <row r="224" spans="1:104" ht="22.5">
      <c r="A224" s="168">
        <v>58</v>
      </c>
      <c r="B224" s="169" t="s">
        <v>289</v>
      </c>
      <c r="C224" s="170" t="s">
        <v>290</v>
      </c>
      <c r="D224" s="171" t="s">
        <v>84</v>
      </c>
      <c r="E224" s="172">
        <v>31.005</v>
      </c>
      <c r="F224" s="172">
        <v>0</v>
      </c>
      <c r="G224" s="173">
        <f>E224*F224</f>
        <v>0</v>
      </c>
      <c r="O224" s="167">
        <v>2</v>
      </c>
      <c r="AA224" s="145">
        <v>1</v>
      </c>
      <c r="AB224" s="145">
        <v>1</v>
      </c>
      <c r="AC224" s="145">
        <v>1</v>
      </c>
      <c r="AZ224" s="145">
        <v>1</v>
      </c>
      <c r="BA224" s="145">
        <f>IF(AZ224=1,G224,0)</f>
        <v>0</v>
      </c>
      <c r="BB224" s="145">
        <f>IF(AZ224=2,G224,0)</f>
        <v>0</v>
      </c>
      <c r="BC224" s="145">
        <f>IF(AZ224=3,G224,0)</f>
        <v>0</v>
      </c>
      <c r="BD224" s="145">
        <f>IF(AZ224=4,G224,0)</f>
        <v>0</v>
      </c>
      <c r="BE224" s="145">
        <f>IF(AZ224=5,G224,0)</f>
        <v>0</v>
      </c>
      <c r="CA224" s="174">
        <v>1</v>
      </c>
      <c r="CB224" s="174">
        <v>1</v>
      </c>
      <c r="CZ224" s="145">
        <v>0</v>
      </c>
    </row>
    <row r="225" spans="1:15" ht="12.75">
      <c r="A225" s="175"/>
      <c r="B225" s="177"/>
      <c r="C225" s="221" t="s">
        <v>291</v>
      </c>
      <c r="D225" s="222"/>
      <c r="E225" s="178">
        <v>31.005</v>
      </c>
      <c r="F225" s="179"/>
      <c r="G225" s="180"/>
      <c r="M225" s="176" t="s">
        <v>291</v>
      </c>
      <c r="O225" s="167"/>
    </row>
    <row r="226" spans="1:104" ht="12.75">
      <c r="A226" s="168">
        <v>59</v>
      </c>
      <c r="B226" s="169" t="s">
        <v>292</v>
      </c>
      <c r="C226" s="170" t="s">
        <v>293</v>
      </c>
      <c r="D226" s="171" t="s">
        <v>84</v>
      </c>
      <c r="E226" s="172">
        <v>18.1</v>
      </c>
      <c r="F226" s="172">
        <v>0</v>
      </c>
      <c r="G226" s="173">
        <f>E226*F226</f>
        <v>0</v>
      </c>
      <c r="O226" s="167">
        <v>2</v>
      </c>
      <c r="AA226" s="145">
        <v>1</v>
      </c>
      <c r="AB226" s="145">
        <v>1</v>
      </c>
      <c r="AC226" s="145">
        <v>1</v>
      </c>
      <c r="AZ226" s="145">
        <v>1</v>
      </c>
      <c r="BA226" s="145">
        <f>IF(AZ226=1,G226,0)</f>
        <v>0</v>
      </c>
      <c r="BB226" s="145">
        <f>IF(AZ226=2,G226,0)</f>
        <v>0</v>
      </c>
      <c r="BC226" s="145">
        <f>IF(AZ226=3,G226,0)</f>
        <v>0</v>
      </c>
      <c r="BD226" s="145">
        <f>IF(AZ226=4,G226,0)</f>
        <v>0</v>
      </c>
      <c r="BE226" s="145">
        <f>IF(AZ226=5,G226,0)</f>
        <v>0</v>
      </c>
      <c r="CA226" s="174">
        <v>1</v>
      </c>
      <c r="CB226" s="174">
        <v>1</v>
      </c>
      <c r="CZ226" s="145">
        <v>0</v>
      </c>
    </row>
    <row r="227" spans="1:15" ht="12.75">
      <c r="A227" s="175"/>
      <c r="B227" s="177"/>
      <c r="C227" s="221" t="s">
        <v>294</v>
      </c>
      <c r="D227" s="222"/>
      <c r="E227" s="178">
        <v>18.1</v>
      </c>
      <c r="F227" s="179"/>
      <c r="G227" s="180"/>
      <c r="M227" s="176" t="s">
        <v>294</v>
      </c>
      <c r="O227" s="167"/>
    </row>
    <row r="228" spans="1:104" ht="12.75">
      <c r="A228" s="168">
        <v>60</v>
      </c>
      <c r="B228" s="169" t="s">
        <v>295</v>
      </c>
      <c r="C228" s="170" t="s">
        <v>296</v>
      </c>
      <c r="D228" s="171" t="s">
        <v>84</v>
      </c>
      <c r="E228" s="172">
        <v>18.1</v>
      </c>
      <c r="F228" s="172">
        <v>0</v>
      </c>
      <c r="G228" s="173">
        <f>E228*F228</f>
        <v>0</v>
      </c>
      <c r="O228" s="167">
        <v>2</v>
      </c>
      <c r="AA228" s="145">
        <v>1</v>
      </c>
      <c r="AB228" s="145">
        <v>1</v>
      </c>
      <c r="AC228" s="145">
        <v>1</v>
      </c>
      <c r="AZ228" s="145">
        <v>1</v>
      </c>
      <c r="BA228" s="145">
        <f>IF(AZ228=1,G228,0)</f>
        <v>0</v>
      </c>
      <c r="BB228" s="145">
        <f>IF(AZ228=2,G228,0)</f>
        <v>0</v>
      </c>
      <c r="BC228" s="145">
        <f>IF(AZ228=3,G228,0)</f>
        <v>0</v>
      </c>
      <c r="BD228" s="145">
        <f>IF(AZ228=4,G228,0)</f>
        <v>0</v>
      </c>
      <c r="BE228" s="145">
        <f>IF(AZ228=5,G228,0)</f>
        <v>0</v>
      </c>
      <c r="CA228" s="174">
        <v>1</v>
      </c>
      <c r="CB228" s="174">
        <v>1</v>
      </c>
      <c r="CZ228" s="145">
        <v>0</v>
      </c>
    </row>
    <row r="229" spans="1:15" ht="12.75">
      <c r="A229" s="175"/>
      <c r="B229" s="177"/>
      <c r="C229" s="221" t="s">
        <v>294</v>
      </c>
      <c r="D229" s="222"/>
      <c r="E229" s="178">
        <v>18.1</v>
      </c>
      <c r="F229" s="179"/>
      <c r="G229" s="180"/>
      <c r="M229" s="176" t="s">
        <v>294</v>
      </c>
      <c r="O229" s="167"/>
    </row>
    <row r="230" spans="1:104" ht="12.75">
      <c r="A230" s="168">
        <v>61</v>
      </c>
      <c r="B230" s="169" t="s">
        <v>297</v>
      </c>
      <c r="C230" s="170" t="s">
        <v>298</v>
      </c>
      <c r="D230" s="171" t="s">
        <v>137</v>
      </c>
      <c r="E230" s="172">
        <v>3</v>
      </c>
      <c r="F230" s="172">
        <v>0</v>
      </c>
      <c r="G230" s="173">
        <f>E230*F230</f>
        <v>0</v>
      </c>
      <c r="O230" s="167">
        <v>2</v>
      </c>
      <c r="AA230" s="145">
        <v>1</v>
      </c>
      <c r="AB230" s="145">
        <v>1</v>
      </c>
      <c r="AC230" s="145">
        <v>1</v>
      </c>
      <c r="AZ230" s="145">
        <v>1</v>
      </c>
      <c r="BA230" s="145">
        <f>IF(AZ230=1,G230,0)</f>
        <v>0</v>
      </c>
      <c r="BB230" s="145">
        <f>IF(AZ230=2,G230,0)</f>
        <v>0</v>
      </c>
      <c r="BC230" s="145">
        <f>IF(AZ230=3,G230,0)</f>
        <v>0</v>
      </c>
      <c r="BD230" s="145">
        <f>IF(AZ230=4,G230,0)</f>
        <v>0</v>
      </c>
      <c r="BE230" s="145">
        <f>IF(AZ230=5,G230,0)</f>
        <v>0</v>
      </c>
      <c r="CA230" s="174">
        <v>1</v>
      </c>
      <c r="CB230" s="174">
        <v>1</v>
      </c>
      <c r="CZ230" s="145">
        <v>0</v>
      </c>
    </row>
    <row r="231" spans="1:104" ht="12.75">
      <c r="A231" s="168">
        <v>62</v>
      </c>
      <c r="B231" s="169" t="s">
        <v>299</v>
      </c>
      <c r="C231" s="170" t="s">
        <v>300</v>
      </c>
      <c r="D231" s="171" t="s">
        <v>125</v>
      </c>
      <c r="E231" s="172">
        <v>14.45</v>
      </c>
      <c r="F231" s="172">
        <v>0</v>
      </c>
      <c r="G231" s="173">
        <f>E231*F231</f>
        <v>0</v>
      </c>
      <c r="O231" s="167">
        <v>2</v>
      </c>
      <c r="AA231" s="145">
        <v>1</v>
      </c>
      <c r="AB231" s="145">
        <v>0</v>
      </c>
      <c r="AC231" s="145">
        <v>0</v>
      </c>
      <c r="AZ231" s="145">
        <v>1</v>
      </c>
      <c r="BA231" s="145">
        <f>IF(AZ231=1,G231,0)</f>
        <v>0</v>
      </c>
      <c r="BB231" s="145">
        <f>IF(AZ231=2,G231,0)</f>
        <v>0</v>
      </c>
      <c r="BC231" s="145">
        <f>IF(AZ231=3,G231,0)</f>
        <v>0</v>
      </c>
      <c r="BD231" s="145">
        <f>IF(AZ231=4,G231,0)</f>
        <v>0</v>
      </c>
      <c r="BE231" s="145">
        <f>IF(AZ231=5,G231,0)</f>
        <v>0</v>
      </c>
      <c r="CA231" s="174">
        <v>1</v>
      </c>
      <c r="CB231" s="174">
        <v>0</v>
      </c>
      <c r="CZ231" s="145">
        <v>0.00049</v>
      </c>
    </row>
    <row r="232" spans="1:15" ht="12.75">
      <c r="A232" s="175"/>
      <c r="B232" s="177"/>
      <c r="C232" s="221" t="s">
        <v>301</v>
      </c>
      <c r="D232" s="222"/>
      <c r="E232" s="178">
        <v>14.45</v>
      </c>
      <c r="F232" s="179"/>
      <c r="G232" s="180"/>
      <c r="M232" s="176" t="s">
        <v>301</v>
      </c>
      <c r="O232" s="167"/>
    </row>
    <row r="233" spans="1:104" ht="12.75">
      <c r="A233" s="168">
        <v>63</v>
      </c>
      <c r="B233" s="169" t="s">
        <v>302</v>
      </c>
      <c r="C233" s="170" t="s">
        <v>303</v>
      </c>
      <c r="D233" s="171" t="s">
        <v>106</v>
      </c>
      <c r="E233" s="172">
        <v>191.1468</v>
      </c>
      <c r="F233" s="172">
        <v>0</v>
      </c>
      <c r="G233" s="173">
        <f>E233*F233</f>
        <v>0</v>
      </c>
      <c r="O233" s="167">
        <v>2</v>
      </c>
      <c r="AA233" s="145">
        <v>1</v>
      </c>
      <c r="AB233" s="145">
        <v>1</v>
      </c>
      <c r="AC233" s="145">
        <v>1</v>
      </c>
      <c r="AZ233" s="145">
        <v>1</v>
      </c>
      <c r="BA233" s="145">
        <f>IF(AZ233=1,G233,0)</f>
        <v>0</v>
      </c>
      <c r="BB233" s="145">
        <f>IF(AZ233=2,G233,0)</f>
        <v>0</v>
      </c>
      <c r="BC233" s="145">
        <f>IF(AZ233=3,G233,0)</f>
        <v>0</v>
      </c>
      <c r="BD233" s="145">
        <f>IF(AZ233=4,G233,0)</f>
        <v>0</v>
      </c>
      <c r="BE233" s="145">
        <f>IF(AZ233=5,G233,0)</f>
        <v>0</v>
      </c>
      <c r="CA233" s="174">
        <v>1</v>
      </c>
      <c r="CB233" s="174">
        <v>1</v>
      </c>
      <c r="CZ233" s="145">
        <v>0</v>
      </c>
    </row>
    <row r="234" spans="1:15" ht="12.75">
      <c r="A234" s="175"/>
      <c r="B234" s="177"/>
      <c r="C234" s="221" t="s">
        <v>241</v>
      </c>
      <c r="D234" s="222"/>
      <c r="E234" s="178">
        <v>0</v>
      </c>
      <c r="F234" s="179"/>
      <c r="G234" s="180"/>
      <c r="M234" s="176" t="s">
        <v>241</v>
      </c>
      <c r="O234" s="167"/>
    </row>
    <row r="235" spans="1:15" ht="12.75">
      <c r="A235" s="175"/>
      <c r="B235" s="177"/>
      <c r="C235" s="221" t="s">
        <v>242</v>
      </c>
      <c r="D235" s="222"/>
      <c r="E235" s="178">
        <v>137.3845</v>
      </c>
      <c r="F235" s="179"/>
      <c r="G235" s="180"/>
      <c r="M235" s="176" t="s">
        <v>242</v>
      </c>
      <c r="O235" s="167"/>
    </row>
    <row r="236" spans="1:15" ht="12.75">
      <c r="A236" s="175"/>
      <c r="B236" s="177"/>
      <c r="C236" s="221" t="s">
        <v>243</v>
      </c>
      <c r="D236" s="222"/>
      <c r="E236" s="178">
        <v>15.8745</v>
      </c>
      <c r="F236" s="179"/>
      <c r="G236" s="180"/>
      <c r="M236" s="176" t="s">
        <v>243</v>
      </c>
      <c r="O236" s="167"/>
    </row>
    <row r="237" spans="1:15" ht="12.75">
      <c r="A237" s="175"/>
      <c r="B237" s="177"/>
      <c r="C237" s="221" t="s">
        <v>244</v>
      </c>
      <c r="D237" s="222"/>
      <c r="E237" s="178">
        <v>7.4958</v>
      </c>
      <c r="F237" s="179"/>
      <c r="G237" s="180"/>
      <c r="M237" s="176" t="s">
        <v>244</v>
      </c>
      <c r="O237" s="167"/>
    </row>
    <row r="238" spans="1:15" ht="12.75">
      <c r="A238" s="175"/>
      <c r="B238" s="177"/>
      <c r="C238" s="221" t="s">
        <v>245</v>
      </c>
      <c r="D238" s="222"/>
      <c r="E238" s="178">
        <v>30.392</v>
      </c>
      <c r="F238" s="179"/>
      <c r="G238" s="180"/>
      <c r="M238" s="176" t="s">
        <v>245</v>
      </c>
      <c r="O238" s="167"/>
    </row>
    <row r="239" spans="1:104" ht="12.75">
      <c r="A239" s="168">
        <v>64</v>
      </c>
      <c r="B239" s="169" t="s">
        <v>304</v>
      </c>
      <c r="C239" s="170" t="s">
        <v>305</v>
      </c>
      <c r="D239" s="171" t="s">
        <v>106</v>
      </c>
      <c r="E239" s="172">
        <v>155.3977</v>
      </c>
      <c r="F239" s="172">
        <v>0</v>
      </c>
      <c r="G239" s="173">
        <f>E239*F239</f>
        <v>0</v>
      </c>
      <c r="O239" s="167">
        <v>2</v>
      </c>
      <c r="AA239" s="145">
        <v>1</v>
      </c>
      <c r="AB239" s="145">
        <v>1</v>
      </c>
      <c r="AC239" s="145">
        <v>1</v>
      </c>
      <c r="AZ239" s="145">
        <v>1</v>
      </c>
      <c r="BA239" s="145">
        <f>IF(AZ239=1,G239,0)</f>
        <v>0</v>
      </c>
      <c r="BB239" s="145">
        <f>IF(AZ239=2,G239,0)</f>
        <v>0</v>
      </c>
      <c r="BC239" s="145">
        <f>IF(AZ239=3,G239,0)</f>
        <v>0</v>
      </c>
      <c r="BD239" s="145">
        <f>IF(AZ239=4,G239,0)</f>
        <v>0</v>
      </c>
      <c r="BE239" s="145">
        <f>IF(AZ239=5,G239,0)</f>
        <v>0</v>
      </c>
      <c r="CA239" s="174">
        <v>1</v>
      </c>
      <c r="CB239" s="174">
        <v>1</v>
      </c>
      <c r="CZ239" s="145">
        <v>0</v>
      </c>
    </row>
    <row r="240" spans="1:15" ht="12.75">
      <c r="A240" s="175"/>
      <c r="B240" s="177"/>
      <c r="C240" s="221" t="s">
        <v>148</v>
      </c>
      <c r="D240" s="222"/>
      <c r="E240" s="178">
        <v>0</v>
      </c>
      <c r="F240" s="179"/>
      <c r="G240" s="180"/>
      <c r="M240" s="176" t="s">
        <v>148</v>
      </c>
      <c r="O240" s="167"/>
    </row>
    <row r="241" spans="1:15" ht="12.75">
      <c r="A241" s="175"/>
      <c r="B241" s="177"/>
      <c r="C241" s="221" t="s">
        <v>149</v>
      </c>
      <c r="D241" s="222"/>
      <c r="E241" s="178">
        <v>134.0312</v>
      </c>
      <c r="F241" s="179"/>
      <c r="G241" s="180"/>
      <c r="M241" s="176" t="s">
        <v>149</v>
      </c>
      <c r="O241" s="167"/>
    </row>
    <row r="242" spans="1:15" ht="12.75">
      <c r="A242" s="175"/>
      <c r="B242" s="177"/>
      <c r="C242" s="221" t="s">
        <v>150</v>
      </c>
      <c r="D242" s="222"/>
      <c r="E242" s="178">
        <v>-9.4925</v>
      </c>
      <c r="F242" s="179"/>
      <c r="G242" s="180"/>
      <c r="M242" s="176" t="s">
        <v>150</v>
      </c>
      <c r="O242" s="167"/>
    </row>
    <row r="243" spans="1:15" ht="12.75">
      <c r="A243" s="175"/>
      <c r="B243" s="177"/>
      <c r="C243" s="221" t="s">
        <v>151</v>
      </c>
      <c r="D243" s="222"/>
      <c r="E243" s="178">
        <v>3.405</v>
      </c>
      <c r="F243" s="179"/>
      <c r="G243" s="180"/>
      <c r="M243" s="176" t="s">
        <v>151</v>
      </c>
      <c r="O243" s="167"/>
    </row>
    <row r="244" spans="1:15" ht="12.75">
      <c r="A244" s="175"/>
      <c r="B244" s="177"/>
      <c r="C244" s="221" t="s">
        <v>152</v>
      </c>
      <c r="D244" s="222"/>
      <c r="E244" s="178">
        <v>8.294</v>
      </c>
      <c r="F244" s="179"/>
      <c r="G244" s="180"/>
      <c r="M244" s="176" t="s">
        <v>152</v>
      </c>
      <c r="O244" s="167"/>
    </row>
    <row r="245" spans="1:15" ht="12.75">
      <c r="A245" s="175"/>
      <c r="B245" s="177"/>
      <c r="C245" s="221" t="s">
        <v>153</v>
      </c>
      <c r="D245" s="222"/>
      <c r="E245" s="178">
        <v>19.16</v>
      </c>
      <c r="F245" s="179"/>
      <c r="G245" s="180"/>
      <c r="M245" s="176" t="s">
        <v>153</v>
      </c>
      <c r="O245" s="167"/>
    </row>
    <row r="246" spans="1:104" ht="12.75">
      <c r="A246" s="168">
        <v>65</v>
      </c>
      <c r="B246" s="169" t="s">
        <v>306</v>
      </c>
      <c r="C246" s="170" t="s">
        <v>307</v>
      </c>
      <c r="D246" s="171" t="s">
        <v>106</v>
      </c>
      <c r="E246" s="172">
        <v>37.604</v>
      </c>
      <c r="F246" s="172">
        <v>0</v>
      </c>
      <c r="G246" s="173">
        <f>E246*F246</f>
        <v>0</v>
      </c>
      <c r="O246" s="167">
        <v>2</v>
      </c>
      <c r="AA246" s="145">
        <v>1</v>
      </c>
      <c r="AB246" s="145">
        <v>1</v>
      </c>
      <c r="AC246" s="145">
        <v>1</v>
      </c>
      <c r="AZ246" s="145">
        <v>1</v>
      </c>
      <c r="BA246" s="145">
        <f>IF(AZ246=1,G246,0)</f>
        <v>0</v>
      </c>
      <c r="BB246" s="145">
        <f>IF(AZ246=2,G246,0)</f>
        <v>0</v>
      </c>
      <c r="BC246" s="145">
        <f>IF(AZ246=3,G246,0)</f>
        <v>0</v>
      </c>
      <c r="BD246" s="145">
        <f>IF(AZ246=4,G246,0)</f>
        <v>0</v>
      </c>
      <c r="BE246" s="145">
        <f>IF(AZ246=5,G246,0)</f>
        <v>0</v>
      </c>
      <c r="CA246" s="174">
        <v>1</v>
      </c>
      <c r="CB246" s="174">
        <v>1</v>
      </c>
      <c r="CZ246" s="145">
        <v>0</v>
      </c>
    </row>
    <row r="247" spans="1:15" ht="12.75">
      <c r="A247" s="175"/>
      <c r="B247" s="177"/>
      <c r="C247" s="221" t="s">
        <v>158</v>
      </c>
      <c r="D247" s="222"/>
      <c r="E247" s="178">
        <v>14.607</v>
      </c>
      <c r="F247" s="179"/>
      <c r="G247" s="180"/>
      <c r="M247" s="176" t="s">
        <v>158</v>
      </c>
      <c r="O247" s="167"/>
    </row>
    <row r="248" spans="1:15" ht="12.75">
      <c r="A248" s="175"/>
      <c r="B248" s="177"/>
      <c r="C248" s="221" t="s">
        <v>171</v>
      </c>
      <c r="D248" s="222"/>
      <c r="E248" s="178">
        <v>0.88</v>
      </c>
      <c r="F248" s="179"/>
      <c r="G248" s="180"/>
      <c r="M248" s="176" t="s">
        <v>171</v>
      </c>
      <c r="O248" s="167"/>
    </row>
    <row r="249" spans="1:15" ht="12.75">
      <c r="A249" s="175"/>
      <c r="B249" s="177"/>
      <c r="C249" s="221" t="s">
        <v>155</v>
      </c>
      <c r="D249" s="222"/>
      <c r="E249" s="178">
        <v>0</v>
      </c>
      <c r="F249" s="179"/>
      <c r="G249" s="180"/>
      <c r="M249" s="176" t="s">
        <v>155</v>
      </c>
      <c r="O249" s="167"/>
    </row>
    <row r="250" spans="1:15" ht="12.75">
      <c r="A250" s="175"/>
      <c r="B250" s="177"/>
      <c r="C250" s="221" t="s">
        <v>172</v>
      </c>
      <c r="D250" s="222"/>
      <c r="E250" s="178">
        <v>21.442</v>
      </c>
      <c r="F250" s="179"/>
      <c r="G250" s="180"/>
      <c r="M250" s="176" t="s">
        <v>172</v>
      </c>
      <c r="O250" s="167"/>
    </row>
    <row r="251" spans="1:15" ht="12.75">
      <c r="A251" s="175"/>
      <c r="B251" s="177"/>
      <c r="C251" s="221" t="s">
        <v>173</v>
      </c>
      <c r="D251" s="222"/>
      <c r="E251" s="178">
        <v>0.675</v>
      </c>
      <c r="F251" s="179"/>
      <c r="G251" s="180"/>
      <c r="M251" s="176" t="s">
        <v>173</v>
      </c>
      <c r="O251" s="167"/>
    </row>
    <row r="252" spans="1:104" ht="12.75">
      <c r="A252" s="168">
        <v>66</v>
      </c>
      <c r="B252" s="169" t="s">
        <v>308</v>
      </c>
      <c r="C252" s="170" t="s">
        <v>309</v>
      </c>
      <c r="D252" s="171" t="s">
        <v>106</v>
      </c>
      <c r="E252" s="172">
        <v>200.2207</v>
      </c>
      <c r="F252" s="172">
        <v>0</v>
      </c>
      <c r="G252" s="173">
        <f>E252*F252</f>
        <v>0</v>
      </c>
      <c r="O252" s="167">
        <v>2</v>
      </c>
      <c r="AA252" s="145">
        <v>1</v>
      </c>
      <c r="AB252" s="145">
        <v>1</v>
      </c>
      <c r="AC252" s="145">
        <v>1</v>
      </c>
      <c r="AZ252" s="145">
        <v>1</v>
      </c>
      <c r="BA252" s="145">
        <f>IF(AZ252=1,G252,0)</f>
        <v>0</v>
      </c>
      <c r="BB252" s="145">
        <f>IF(AZ252=2,G252,0)</f>
        <v>0</v>
      </c>
      <c r="BC252" s="145">
        <f>IF(AZ252=3,G252,0)</f>
        <v>0</v>
      </c>
      <c r="BD252" s="145">
        <f>IF(AZ252=4,G252,0)</f>
        <v>0</v>
      </c>
      <c r="BE252" s="145">
        <f>IF(AZ252=5,G252,0)</f>
        <v>0</v>
      </c>
      <c r="CA252" s="174">
        <v>1</v>
      </c>
      <c r="CB252" s="174">
        <v>1</v>
      </c>
      <c r="CZ252" s="145">
        <v>0</v>
      </c>
    </row>
    <row r="253" spans="1:15" ht="12.75">
      <c r="A253" s="175"/>
      <c r="B253" s="177"/>
      <c r="C253" s="221" t="s">
        <v>148</v>
      </c>
      <c r="D253" s="222"/>
      <c r="E253" s="178">
        <v>0</v>
      </c>
      <c r="F253" s="179"/>
      <c r="G253" s="180"/>
      <c r="M253" s="176" t="s">
        <v>148</v>
      </c>
      <c r="O253" s="167"/>
    </row>
    <row r="254" spans="1:15" ht="12.75">
      <c r="A254" s="175"/>
      <c r="B254" s="177"/>
      <c r="C254" s="221" t="s">
        <v>149</v>
      </c>
      <c r="D254" s="222"/>
      <c r="E254" s="178">
        <v>134.0312</v>
      </c>
      <c r="F254" s="179"/>
      <c r="G254" s="180"/>
      <c r="M254" s="176" t="s">
        <v>149</v>
      </c>
      <c r="O254" s="167"/>
    </row>
    <row r="255" spans="1:15" ht="12.75">
      <c r="A255" s="175"/>
      <c r="B255" s="177"/>
      <c r="C255" s="221" t="s">
        <v>167</v>
      </c>
      <c r="D255" s="222"/>
      <c r="E255" s="178">
        <v>-6.5105</v>
      </c>
      <c r="F255" s="179"/>
      <c r="G255" s="180"/>
      <c r="M255" s="176" t="s">
        <v>167</v>
      </c>
      <c r="O255" s="167"/>
    </row>
    <row r="256" spans="1:15" ht="12.75">
      <c r="A256" s="175"/>
      <c r="B256" s="177"/>
      <c r="C256" s="221" t="s">
        <v>168</v>
      </c>
      <c r="D256" s="222"/>
      <c r="E256" s="178">
        <v>4.26</v>
      </c>
      <c r="F256" s="179"/>
      <c r="G256" s="180"/>
      <c r="M256" s="176" t="s">
        <v>168</v>
      </c>
      <c r="O256" s="167"/>
    </row>
    <row r="257" spans="1:15" ht="12.75">
      <c r="A257" s="175"/>
      <c r="B257" s="177"/>
      <c r="C257" s="221" t="s">
        <v>169</v>
      </c>
      <c r="D257" s="222"/>
      <c r="E257" s="178">
        <v>10.208</v>
      </c>
      <c r="F257" s="179"/>
      <c r="G257" s="180"/>
      <c r="M257" s="176" t="s">
        <v>169</v>
      </c>
      <c r="O257" s="167"/>
    </row>
    <row r="258" spans="1:15" ht="12.75">
      <c r="A258" s="175"/>
      <c r="B258" s="177"/>
      <c r="C258" s="221" t="s">
        <v>170</v>
      </c>
      <c r="D258" s="222"/>
      <c r="E258" s="178">
        <v>20.628</v>
      </c>
      <c r="F258" s="179"/>
      <c r="G258" s="180"/>
      <c r="M258" s="176" t="s">
        <v>170</v>
      </c>
      <c r="O258" s="167"/>
    </row>
    <row r="259" spans="1:15" ht="12.75">
      <c r="A259" s="175"/>
      <c r="B259" s="177"/>
      <c r="C259" s="221" t="s">
        <v>171</v>
      </c>
      <c r="D259" s="222"/>
      <c r="E259" s="178">
        <v>0.88</v>
      </c>
      <c r="F259" s="179"/>
      <c r="G259" s="180"/>
      <c r="M259" s="176" t="s">
        <v>171</v>
      </c>
      <c r="O259" s="167"/>
    </row>
    <row r="260" spans="1:15" ht="12.75">
      <c r="A260" s="175"/>
      <c r="B260" s="177"/>
      <c r="C260" s="221" t="s">
        <v>155</v>
      </c>
      <c r="D260" s="222"/>
      <c r="E260" s="178">
        <v>0</v>
      </c>
      <c r="F260" s="179"/>
      <c r="G260" s="180"/>
      <c r="M260" s="176" t="s">
        <v>155</v>
      </c>
      <c r="O260" s="167"/>
    </row>
    <row r="261" spans="1:15" ht="12.75">
      <c r="A261" s="175"/>
      <c r="B261" s="177"/>
      <c r="C261" s="221" t="s">
        <v>172</v>
      </c>
      <c r="D261" s="222"/>
      <c r="E261" s="178">
        <v>21.442</v>
      </c>
      <c r="F261" s="179"/>
      <c r="G261" s="180"/>
      <c r="M261" s="176" t="s">
        <v>172</v>
      </c>
      <c r="O261" s="167"/>
    </row>
    <row r="262" spans="1:15" ht="12.75">
      <c r="A262" s="175"/>
      <c r="B262" s="177"/>
      <c r="C262" s="221" t="s">
        <v>173</v>
      </c>
      <c r="D262" s="222"/>
      <c r="E262" s="178">
        <v>0.675</v>
      </c>
      <c r="F262" s="179"/>
      <c r="G262" s="180"/>
      <c r="M262" s="176" t="s">
        <v>173</v>
      </c>
      <c r="O262" s="167"/>
    </row>
    <row r="263" spans="1:15" ht="12.75">
      <c r="A263" s="175"/>
      <c r="B263" s="177"/>
      <c r="C263" s="221" t="s">
        <v>158</v>
      </c>
      <c r="D263" s="222"/>
      <c r="E263" s="178">
        <v>14.607</v>
      </c>
      <c r="F263" s="179"/>
      <c r="G263" s="180"/>
      <c r="M263" s="176" t="s">
        <v>158</v>
      </c>
      <c r="O263" s="167"/>
    </row>
    <row r="264" spans="1:104" ht="12.75">
      <c r="A264" s="168">
        <v>67</v>
      </c>
      <c r="B264" s="169" t="s">
        <v>310</v>
      </c>
      <c r="C264" s="170" t="s">
        <v>311</v>
      </c>
      <c r="D264" s="171" t="s">
        <v>106</v>
      </c>
      <c r="E264" s="172">
        <v>7.11</v>
      </c>
      <c r="F264" s="172">
        <v>0</v>
      </c>
      <c r="G264" s="173">
        <f>E264*F264</f>
        <v>0</v>
      </c>
      <c r="O264" s="167">
        <v>2</v>
      </c>
      <c r="AA264" s="145">
        <v>1</v>
      </c>
      <c r="AB264" s="145">
        <v>1</v>
      </c>
      <c r="AC264" s="145">
        <v>1</v>
      </c>
      <c r="AZ264" s="145">
        <v>1</v>
      </c>
      <c r="BA264" s="145">
        <f>IF(AZ264=1,G264,0)</f>
        <v>0</v>
      </c>
      <c r="BB264" s="145">
        <f>IF(AZ264=2,G264,0)</f>
        <v>0</v>
      </c>
      <c r="BC264" s="145">
        <f>IF(AZ264=3,G264,0)</f>
        <v>0</v>
      </c>
      <c r="BD264" s="145">
        <f>IF(AZ264=4,G264,0)</f>
        <v>0</v>
      </c>
      <c r="BE264" s="145">
        <f>IF(AZ264=5,G264,0)</f>
        <v>0</v>
      </c>
      <c r="CA264" s="174">
        <v>1</v>
      </c>
      <c r="CB264" s="174">
        <v>1</v>
      </c>
      <c r="CZ264" s="145">
        <v>0</v>
      </c>
    </row>
    <row r="265" spans="1:15" ht="12.75">
      <c r="A265" s="175"/>
      <c r="B265" s="177"/>
      <c r="C265" s="221" t="s">
        <v>312</v>
      </c>
      <c r="D265" s="222"/>
      <c r="E265" s="178">
        <v>0.8</v>
      </c>
      <c r="F265" s="179"/>
      <c r="G265" s="180"/>
      <c r="M265" s="176" t="s">
        <v>312</v>
      </c>
      <c r="O265" s="167"/>
    </row>
    <row r="266" spans="1:15" ht="12.75">
      <c r="A266" s="175"/>
      <c r="B266" s="177"/>
      <c r="C266" s="221" t="s">
        <v>313</v>
      </c>
      <c r="D266" s="222"/>
      <c r="E266" s="178">
        <v>6.31</v>
      </c>
      <c r="F266" s="179"/>
      <c r="G266" s="180"/>
      <c r="M266" s="176" t="s">
        <v>313</v>
      </c>
      <c r="O266" s="167"/>
    </row>
    <row r="267" spans="1:104" ht="12.75">
      <c r="A267" s="168">
        <v>68</v>
      </c>
      <c r="B267" s="169" t="s">
        <v>314</v>
      </c>
      <c r="C267" s="170" t="s">
        <v>315</v>
      </c>
      <c r="D267" s="171" t="s">
        <v>106</v>
      </c>
      <c r="E267" s="172">
        <v>181</v>
      </c>
      <c r="F267" s="172">
        <v>0</v>
      </c>
      <c r="G267" s="173">
        <f>E267*F267</f>
        <v>0</v>
      </c>
      <c r="O267" s="167">
        <v>2</v>
      </c>
      <c r="AA267" s="145">
        <v>1</v>
      </c>
      <c r="AB267" s="145">
        <v>1</v>
      </c>
      <c r="AC267" s="145">
        <v>1</v>
      </c>
      <c r="AZ267" s="145">
        <v>1</v>
      </c>
      <c r="BA267" s="145">
        <f>IF(AZ267=1,G267,0)</f>
        <v>0</v>
      </c>
      <c r="BB267" s="145">
        <f>IF(AZ267=2,G267,0)</f>
        <v>0</v>
      </c>
      <c r="BC267" s="145">
        <f>IF(AZ267=3,G267,0)</f>
        <v>0</v>
      </c>
      <c r="BD267" s="145">
        <f>IF(AZ267=4,G267,0)</f>
        <v>0</v>
      </c>
      <c r="BE267" s="145">
        <f>IF(AZ267=5,G267,0)</f>
        <v>0</v>
      </c>
      <c r="CA267" s="174">
        <v>1</v>
      </c>
      <c r="CB267" s="174">
        <v>1</v>
      </c>
      <c r="CZ267" s="145">
        <v>0</v>
      </c>
    </row>
    <row r="268" spans="1:104" ht="12.75">
      <c r="A268" s="168">
        <v>69</v>
      </c>
      <c r="B268" s="169" t="s">
        <v>316</v>
      </c>
      <c r="C268" s="170" t="s">
        <v>317</v>
      </c>
      <c r="D268" s="171" t="s">
        <v>125</v>
      </c>
      <c r="E268" s="172">
        <v>28.9</v>
      </c>
      <c r="F268" s="172">
        <v>0</v>
      </c>
      <c r="G268" s="173">
        <f>E268*F268</f>
        <v>0</v>
      </c>
      <c r="O268" s="167">
        <v>2</v>
      </c>
      <c r="AA268" s="145">
        <v>12</v>
      </c>
      <c r="AB268" s="145">
        <v>0</v>
      </c>
      <c r="AC268" s="145">
        <v>97</v>
      </c>
      <c r="AZ268" s="145">
        <v>1</v>
      </c>
      <c r="BA268" s="145">
        <f>IF(AZ268=1,G268,0)</f>
        <v>0</v>
      </c>
      <c r="BB268" s="145">
        <f>IF(AZ268=2,G268,0)</f>
        <v>0</v>
      </c>
      <c r="BC268" s="145">
        <f>IF(AZ268=3,G268,0)</f>
        <v>0</v>
      </c>
      <c r="BD268" s="145">
        <f>IF(AZ268=4,G268,0)</f>
        <v>0</v>
      </c>
      <c r="BE268" s="145">
        <f>IF(AZ268=5,G268,0)</f>
        <v>0</v>
      </c>
      <c r="CA268" s="174">
        <v>12</v>
      </c>
      <c r="CB268" s="174">
        <v>0</v>
      </c>
      <c r="CZ268" s="145">
        <v>0</v>
      </c>
    </row>
    <row r="269" spans="1:15" ht="12.75">
      <c r="A269" s="175"/>
      <c r="B269" s="177"/>
      <c r="C269" s="221" t="s">
        <v>318</v>
      </c>
      <c r="D269" s="222"/>
      <c r="E269" s="178">
        <v>28.9</v>
      </c>
      <c r="F269" s="179"/>
      <c r="G269" s="180"/>
      <c r="M269" s="176" t="s">
        <v>318</v>
      </c>
      <c r="O269" s="167"/>
    </row>
    <row r="270" spans="1:104" ht="12.75">
      <c r="A270" s="168">
        <v>70</v>
      </c>
      <c r="B270" s="169" t="s">
        <v>319</v>
      </c>
      <c r="C270" s="170" t="s">
        <v>320</v>
      </c>
      <c r="D270" s="171" t="s">
        <v>137</v>
      </c>
      <c r="E270" s="172">
        <v>1</v>
      </c>
      <c r="F270" s="172">
        <v>0</v>
      </c>
      <c r="G270" s="173">
        <f aca="true" t="shared" si="0" ref="G270:G275">E270*F270</f>
        <v>0</v>
      </c>
      <c r="O270" s="167">
        <v>2</v>
      </c>
      <c r="AA270" s="145">
        <v>12</v>
      </c>
      <c r="AB270" s="145">
        <v>0</v>
      </c>
      <c r="AC270" s="145">
        <v>82</v>
      </c>
      <c r="AZ270" s="145">
        <v>1</v>
      </c>
      <c r="BA270" s="145">
        <f aca="true" t="shared" si="1" ref="BA270:BA275">IF(AZ270=1,G270,0)</f>
        <v>0</v>
      </c>
      <c r="BB270" s="145">
        <f aca="true" t="shared" si="2" ref="BB270:BB275">IF(AZ270=2,G270,0)</f>
        <v>0</v>
      </c>
      <c r="BC270" s="145">
        <f aca="true" t="shared" si="3" ref="BC270:BC275">IF(AZ270=3,G270,0)</f>
        <v>0</v>
      </c>
      <c r="BD270" s="145">
        <f aca="true" t="shared" si="4" ref="BD270:BD275">IF(AZ270=4,G270,0)</f>
        <v>0</v>
      </c>
      <c r="BE270" s="145">
        <f aca="true" t="shared" si="5" ref="BE270:BE275">IF(AZ270=5,G270,0)</f>
        <v>0</v>
      </c>
      <c r="CA270" s="174">
        <v>12</v>
      </c>
      <c r="CB270" s="174">
        <v>0</v>
      </c>
      <c r="CZ270" s="145">
        <v>0</v>
      </c>
    </row>
    <row r="271" spans="1:104" ht="22.5">
      <c r="A271" s="168">
        <v>71</v>
      </c>
      <c r="B271" s="169" t="s">
        <v>321</v>
      </c>
      <c r="C271" s="170" t="s">
        <v>322</v>
      </c>
      <c r="D271" s="171" t="s">
        <v>106</v>
      </c>
      <c r="E271" s="172">
        <v>181</v>
      </c>
      <c r="F271" s="172">
        <v>0</v>
      </c>
      <c r="G271" s="173">
        <f t="shared" si="0"/>
        <v>0</v>
      </c>
      <c r="O271" s="167">
        <v>2</v>
      </c>
      <c r="AA271" s="145">
        <v>12</v>
      </c>
      <c r="AB271" s="145">
        <v>0</v>
      </c>
      <c r="AC271" s="145">
        <v>83</v>
      </c>
      <c r="AZ271" s="145">
        <v>1</v>
      </c>
      <c r="BA271" s="145">
        <f t="shared" si="1"/>
        <v>0</v>
      </c>
      <c r="BB271" s="145">
        <f t="shared" si="2"/>
        <v>0</v>
      </c>
      <c r="BC271" s="145">
        <f t="shared" si="3"/>
        <v>0</v>
      </c>
      <c r="BD271" s="145">
        <f t="shared" si="4"/>
        <v>0</v>
      </c>
      <c r="BE271" s="145">
        <f t="shared" si="5"/>
        <v>0</v>
      </c>
      <c r="CA271" s="174">
        <v>12</v>
      </c>
      <c r="CB271" s="174">
        <v>0</v>
      </c>
      <c r="CZ271" s="145">
        <v>0</v>
      </c>
    </row>
    <row r="272" spans="1:104" ht="12.75">
      <c r="A272" s="168">
        <v>72</v>
      </c>
      <c r="B272" s="169" t="s">
        <v>323</v>
      </c>
      <c r="C272" s="170" t="s">
        <v>324</v>
      </c>
      <c r="D272" s="171" t="s">
        <v>137</v>
      </c>
      <c r="E272" s="172">
        <v>2</v>
      </c>
      <c r="F272" s="172">
        <v>0</v>
      </c>
      <c r="G272" s="173">
        <f t="shared" si="0"/>
        <v>0</v>
      </c>
      <c r="O272" s="167">
        <v>2</v>
      </c>
      <c r="AA272" s="145">
        <v>12</v>
      </c>
      <c r="AB272" s="145">
        <v>0</v>
      </c>
      <c r="AC272" s="145">
        <v>84</v>
      </c>
      <c r="AZ272" s="145">
        <v>1</v>
      </c>
      <c r="BA272" s="145">
        <f t="shared" si="1"/>
        <v>0</v>
      </c>
      <c r="BB272" s="145">
        <f t="shared" si="2"/>
        <v>0</v>
      </c>
      <c r="BC272" s="145">
        <f t="shared" si="3"/>
        <v>0</v>
      </c>
      <c r="BD272" s="145">
        <f t="shared" si="4"/>
        <v>0</v>
      </c>
      <c r="BE272" s="145">
        <f t="shared" si="5"/>
        <v>0</v>
      </c>
      <c r="CA272" s="174">
        <v>12</v>
      </c>
      <c r="CB272" s="174">
        <v>0</v>
      </c>
      <c r="CZ272" s="145">
        <v>0</v>
      </c>
    </row>
    <row r="273" spans="1:104" ht="12.75">
      <c r="A273" s="168">
        <v>73</v>
      </c>
      <c r="B273" s="169" t="s">
        <v>325</v>
      </c>
      <c r="C273" s="170" t="s">
        <v>326</v>
      </c>
      <c r="D273" s="171" t="s">
        <v>137</v>
      </c>
      <c r="E273" s="172">
        <v>2</v>
      </c>
      <c r="F273" s="172">
        <v>0</v>
      </c>
      <c r="G273" s="173">
        <f t="shared" si="0"/>
        <v>0</v>
      </c>
      <c r="O273" s="167">
        <v>2</v>
      </c>
      <c r="AA273" s="145">
        <v>12</v>
      </c>
      <c r="AB273" s="145">
        <v>0</v>
      </c>
      <c r="AC273" s="145">
        <v>85</v>
      </c>
      <c r="AZ273" s="145">
        <v>1</v>
      </c>
      <c r="BA273" s="145">
        <f t="shared" si="1"/>
        <v>0</v>
      </c>
      <c r="BB273" s="145">
        <f t="shared" si="2"/>
        <v>0</v>
      </c>
      <c r="BC273" s="145">
        <f t="shared" si="3"/>
        <v>0</v>
      </c>
      <c r="BD273" s="145">
        <f t="shared" si="4"/>
        <v>0</v>
      </c>
      <c r="BE273" s="145">
        <f t="shared" si="5"/>
        <v>0</v>
      </c>
      <c r="CA273" s="174">
        <v>12</v>
      </c>
      <c r="CB273" s="174">
        <v>0</v>
      </c>
      <c r="CZ273" s="145">
        <v>0</v>
      </c>
    </row>
    <row r="274" spans="1:104" ht="12.75">
      <c r="A274" s="168">
        <v>74</v>
      </c>
      <c r="B274" s="169" t="s">
        <v>327</v>
      </c>
      <c r="C274" s="170" t="s">
        <v>328</v>
      </c>
      <c r="D274" s="171" t="s">
        <v>137</v>
      </c>
      <c r="E274" s="172">
        <v>3</v>
      </c>
      <c r="F274" s="172">
        <v>0</v>
      </c>
      <c r="G274" s="173">
        <f t="shared" si="0"/>
        <v>0</v>
      </c>
      <c r="O274" s="167">
        <v>2</v>
      </c>
      <c r="AA274" s="145">
        <v>12</v>
      </c>
      <c r="AB274" s="145">
        <v>0</v>
      </c>
      <c r="AC274" s="145">
        <v>86</v>
      </c>
      <c r="AZ274" s="145">
        <v>1</v>
      </c>
      <c r="BA274" s="145">
        <f t="shared" si="1"/>
        <v>0</v>
      </c>
      <c r="BB274" s="145">
        <f t="shared" si="2"/>
        <v>0</v>
      </c>
      <c r="BC274" s="145">
        <f t="shared" si="3"/>
        <v>0</v>
      </c>
      <c r="BD274" s="145">
        <f t="shared" si="4"/>
        <v>0</v>
      </c>
      <c r="BE274" s="145">
        <f t="shared" si="5"/>
        <v>0</v>
      </c>
      <c r="CA274" s="174">
        <v>12</v>
      </c>
      <c r="CB274" s="174">
        <v>0</v>
      </c>
      <c r="CZ274" s="145">
        <v>0</v>
      </c>
    </row>
    <row r="275" spans="1:104" ht="12.75">
      <c r="A275" s="168">
        <v>75</v>
      </c>
      <c r="B275" s="169" t="s">
        <v>329</v>
      </c>
      <c r="C275" s="170" t="s">
        <v>330</v>
      </c>
      <c r="D275" s="171" t="s">
        <v>137</v>
      </c>
      <c r="E275" s="172">
        <v>4</v>
      </c>
      <c r="F275" s="172">
        <v>0</v>
      </c>
      <c r="G275" s="173">
        <f t="shared" si="0"/>
        <v>0</v>
      </c>
      <c r="O275" s="167">
        <v>2</v>
      </c>
      <c r="AA275" s="145">
        <v>12</v>
      </c>
      <c r="AB275" s="145">
        <v>0</v>
      </c>
      <c r="AC275" s="145">
        <v>87</v>
      </c>
      <c r="AZ275" s="145">
        <v>1</v>
      </c>
      <c r="BA275" s="145">
        <f t="shared" si="1"/>
        <v>0</v>
      </c>
      <c r="BB275" s="145">
        <f t="shared" si="2"/>
        <v>0</v>
      </c>
      <c r="BC275" s="145">
        <f t="shared" si="3"/>
        <v>0</v>
      </c>
      <c r="BD275" s="145">
        <f t="shared" si="4"/>
        <v>0</v>
      </c>
      <c r="BE275" s="145">
        <f t="shared" si="5"/>
        <v>0</v>
      </c>
      <c r="CA275" s="174">
        <v>12</v>
      </c>
      <c r="CB275" s="174">
        <v>0</v>
      </c>
      <c r="CZ275" s="145">
        <v>0</v>
      </c>
    </row>
    <row r="276" spans="1:57" ht="12.75">
      <c r="A276" s="181"/>
      <c r="B276" s="182" t="s">
        <v>75</v>
      </c>
      <c r="C276" s="183" t="str">
        <f>CONCATENATE(B219," ",C219)</f>
        <v>96 Bourání konstrukcí</v>
      </c>
      <c r="D276" s="184"/>
      <c r="E276" s="185"/>
      <c r="F276" s="186"/>
      <c r="G276" s="187">
        <f>SUM(G219:G275)</f>
        <v>0</v>
      </c>
      <c r="O276" s="167">
        <v>4</v>
      </c>
      <c r="BA276" s="188">
        <f>SUM(BA219:BA275)</f>
        <v>0</v>
      </c>
      <c r="BB276" s="188">
        <f>SUM(BB219:BB275)</f>
        <v>0</v>
      </c>
      <c r="BC276" s="188">
        <f>SUM(BC219:BC275)</f>
        <v>0</v>
      </c>
      <c r="BD276" s="188">
        <f>SUM(BD219:BD275)</f>
        <v>0</v>
      </c>
      <c r="BE276" s="188">
        <f>SUM(BE219:BE275)</f>
        <v>0</v>
      </c>
    </row>
    <row r="277" spans="1:15" ht="12.75">
      <c r="A277" s="160" t="s">
        <v>72</v>
      </c>
      <c r="B277" s="161" t="s">
        <v>331</v>
      </c>
      <c r="C277" s="162" t="s">
        <v>332</v>
      </c>
      <c r="D277" s="163"/>
      <c r="E277" s="164"/>
      <c r="F277" s="164"/>
      <c r="G277" s="165"/>
      <c r="H277" s="166"/>
      <c r="I277" s="166"/>
      <c r="O277" s="167">
        <v>1</v>
      </c>
    </row>
    <row r="278" spans="1:104" ht="12.75">
      <c r="A278" s="168">
        <v>76</v>
      </c>
      <c r="B278" s="169" t="s">
        <v>333</v>
      </c>
      <c r="C278" s="170" t="s">
        <v>334</v>
      </c>
      <c r="D278" s="171" t="s">
        <v>253</v>
      </c>
      <c r="E278" s="172">
        <v>128.256146573</v>
      </c>
      <c r="F278" s="172">
        <v>0</v>
      </c>
      <c r="G278" s="173">
        <f>E278*F278</f>
        <v>0</v>
      </c>
      <c r="O278" s="167">
        <v>2</v>
      </c>
      <c r="AA278" s="145">
        <v>7</v>
      </c>
      <c r="AB278" s="145">
        <v>1</v>
      </c>
      <c r="AC278" s="145">
        <v>2</v>
      </c>
      <c r="AZ278" s="145">
        <v>1</v>
      </c>
      <c r="BA278" s="145">
        <f>IF(AZ278=1,G278,0)</f>
        <v>0</v>
      </c>
      <c r="BB278" s="145">
        <f>IF(AZ278=2,G278,0)</f>
        <v>0</v>
      </c>
      <c r="BC278" s="145">
        <f>IF(AZ278=3,G278,0)</f>
        <v>0</v>
      </c>
      <c r="BD278" s="145">
        <f>IF(AZ278=4,G278,0)</f>
        <v>0</v>
      </c>
      <c r="BE278" s="145">
        <f>IF(AZ278=5,G278,0)</f>
        <v>0</v>
      </c>
      <c r="CA278" s="174">
        <v>7</v>
      </c>
      <c r="CB278" s="174">
        <v>1</v>
      </c>
      <c r="CZ278" s="145">
        <v>0</v>
      </c>
    </row>
    <row r="279" spans="1:57" ht="12.75">
      <c r="A279" s="181"/>
      <c r="B279" s="182" t="s">
        <v>75</v>
      </c>
      <c r="C279" s="183" t="str">
        <f>CONCATENATE(B277," ",C277)</f>
        <v>99 Staveništní přesun hmot</v>
      </c>
      <c r="D279" s="184"/>
      <c r="E279" s="185"/>
      <c r="F279" s="186"/>
      <c r="G279" s="187">
        <f>SUM(G277:G278)</f>
        <v>0</v>
      </c>
      <c r="O279" s="167">
        <v>4</v>
      </c>
      <c r="BA279" s="188">
        <f>SUM(BA277:BA278)</f>
        <v>0</v>
      </c>
      <c r="BB279" s="188">
        <f>SUM(BB277:BB278)</f>
        <v>0</v>
      </c>
      <c r="BC279" s="188">
        <f>SUM(BC277:BC278)</f>
        <v>0</v>
      </c>
      <c r="BD279" s="188">
        <f>SUM(BD277:BD278)</f>
        <v>0</v>
      </c>
      <c r="BE279" s="188">
        <f>SUM(BE277:BE278)</f>
        <v>0</v>
      </c>
    </row>
    <row r="280" spans="1:15" ht="12.75">
      <c r="A280" s="160" t="s">
        <v>72</v>
      </c>
      <c r="B280" s="161" t="s">
        <v>335</v>
      </c>
      <c r="C280" s="162" t="s">
        <v>336</v>
      </c>
      <c r="D280" s="163"/>
      <c r="E280" s="164"/>
      <c r="F280" s="164"/>
      <c r="G280" s="165"/>
      <c r="H280" s="166"/>
      <c r="I280" s="166"/>
      <c r="O280" s="167">
        <v>1</v>
      </c>
    </row>
    <row r="281" spans="1:104" ht="22.5">
      <c r="A281" s="168">
        <v>77</v>
      </c>
      <c r="B281" s="169" t="s">
        <v>337</v>
      </c>
      <c r="C281" s="170" t="s">
        <v>338</v>
      </c>
      <c r="D281" s="171" t="s">
        <v>106</v>
      </c>
      <c r="E281" s="172">
        <v>190.747</v>
      </c>
      <c r="F281" s="172">
        <v>0</v>
      </c>
      <c r="G281" s="173">
        <f>E281*F281</f>
        <v>0</v>
      </c>
      <c r="O281" s="167">
        <v>2</v>
      </c>
      <c r="AA281" s="145">
        <v>1</v>
      </c>
      <c r="AB281" s="145">
        <v>7</v>
      </c>
      <c r="AC281" s="145">
        <v>7</v>
      </c>
      <c r="AZ281" s="145">
        <v>2</v>
      </c>
      <c r="BA281" s="145">
        <f>IF(AZ281=1,G281,0)</f>
        <v>0</v>
      </c>
      <c r="BB281" s="145">
        <f>IF(AZ281=2,G281,0)</f>
        <v>0</v>
      </c>
      <c r="BC281" s="145">
        <f>IF(AZ281=3,G281,0)</f>
        <v>0</v>
      </c>
      <c r="BD281" s="145">
        <f>IF(AZ281=4,G281,0)</f>
        <v>0</v>
      </c>
      <c r="BE281" s="145">
        <f>IF(AZ281=5,G281,0)</f>
        <v>0</v>
      </c>
      <c r="CA281" s="174">
        <v>1</v>
      </c>
      <c r="CB281" s="174">
        <v>7</v>
      </c>
      <c r="CZ281" s="145">
        <v>0.0003</v>
      </c>
    </row>
    <row r="282" spans="1:15" ht="12.75">
      <c r="A282" s="175"/>
      <c r="B282" s="177"/>
      <c r="C282" s="221" t="s">
        <v>339</v>
      </c>
      <c r="D282" s="222"/>
      <c r="E282" s="178">
        <v>181</v>
      </c>
      <c r="F282" s="179"/>
      <c r="G282" s="180"/>
      <c r="M282" s="176" t="s">
        <v>339</v>
      </c>
      <c r="O282" s="167"/>
    </row>
    <row r="283" spans="1:15" ht="12.75">
      <c r="A283" s="175"/>
      <c r="B283" s="177"/>
      <c r="C283" s="221" t="s">
        <v>340</v>
      </c>
      <c r="D283" s="222"/>
      <c r="E283" s="178">
        <v>9.747</v>
      </c>
      <c r="F283" s="179"/>
      <c r="G283" s="180"/>
      <c r="M283" s="176" t="s">
        <v>340</v>
      </c>
      <c r="O283" s="167"/>
    </row>
    <row r="284" spans="1:104" ht="12.75">
      <c r="A284" s="168">
        <v>78</v>
      </c>
      <c r="B284" s="169" t="s">
        <v>341</v>
      </c>
      <c r="C284" s="170" t="s">
        <v>342</v>
      </c>
      <c r="D284" s="171" t="s">
        <v>106</v>
      </c>
      <c r="E284" s="172">
        <v>190.747</v>
      </c>
      <c r="F284" s="172">
        <v>0</v>
      </c>
      <c r="G284" s="173">
        <f>E284*F284</f>
        <v>0</v>
      </c>
      <c r="O284" s="167">
        <v>2</v>
      </c>
      <c r="AA284" s="145">
        <v>1</v>
      </c>
      <c r="AB284" s="145">
        <v>7</v>
      </c>
      <c r="AC284" s="145">
        <v>7</v>
      </c>
      <c r="AZ284" s="145">
        <v>2</v>
      </c>
      <c r="BA284" s="145">
        <f>IF(AZ284=1,G284,0)</f>
        <v>0</v>
      </c>
      <c r="BB284" s="145">
        <f>IF(AZ284=2,G284,0)</f>
        <v>0</v>
      </c>
      <c r="BC284" s="145">
        <f>IF(AZ284=3,G284,0)</f>
        <v>0</v>
      </c>
      <c r="BD284" s="145">
        <f>IF(AZ284=4,G284,0)</f>
        <v>0</v>
      </c>
      <c r="BE284" s="145">
        <f>IF(AZ284=5,G284,0)</f>
        <v>0</v>
      </c>
      <c r="CA284" s="174">
        <v>1</v>
      </c>
      <c r="CB284" s="174">
        <v>7</v>
      </c>
      <c r="CZ284" s="145">
        <v>0.00041</v>
      </c>
    </row>
    <row r="285" spans="1:15" ht="12.75">
      <c r="A285" s="175"/>
      <c r="B285" s="177"/>
      <c r="C285" s="221" t="s">
        <v>339</v>
      </c>
      <c r="D285" s="222"/>
      <c r="E285" s="178">
        <v>181</v>
      </c>
      <c r="F285" s="179"/>
      <c r="G285" s="180"/>
      <c r="M285" s="176" t="s">
        <v>339</v>
      </c>
      <c r="O285" s="167"/>
    </row>
    <row r="286" spans="1:15" ht="12.75">
      <c r="A286" s="175"/>
      <c r="B286" s="177"/>
      <c r="C286" s="221" t="s">
        <v>340</v>
      </c>
      <c r="D286" s="222"/>
      <c r="E286" s="178">
        <v>9.747</v>
      </c>
      <c r="F286" s="179"/>
      <c r="G286" s="180"/>
      <c r="M286" s="176" t="s">
        <v>340</v>
      </c>
      <c r="O286" s="167"/>
    </row>
    <row r="287" spans="1:104" ht="22.5">
      <c r="A287" s="168">
        <v>79</v>
      </c>
      <c r="B287" s="169" t="s">
        <v>343</v>
      </c>
      <c r="C287" s="170" t="s">
        <v>344</v>
      </c>
      <c r="D287" s="171" t="s">
        <v>106</v>
      </c>
      <c r="E287" s="172">
        <v>12.984</v>
      </c>
      <c r="F287" s="172">
        <v>0</v>
      </c>
      <c r="G287" s="173">
        <f>E287*F287</f>
        <v>0</v>
      </c>
      <c r="O287" s="167">
        <v>2</v>
      </c>
      <c r="AA287" s="145">
        <v>1</v>
      </c>
      <c r="AB287" s="145">
        <v>7</v>
      </c>
      <c r="AC287" s="145">
        <v>7</v>
      </c>
      <c r="AZ287" s="145">
        <v>2</v>
      </c>
      <c r="BA287" s="145">
        <f>IF(AZ287=1,G287,0)</f>
        <v>0</v>
      </c>
      <c r="BB287" s="145">
        <f>IF(AZ287=2,G287,0)</f>
        <v>0</v>
      </c>
      <c r="BC287" s="145">
        <f>IF(AZ287=3,G287,0)</f>
        <v>0</v>
      </c>
      <c r="BD287" s="145">
        <f>IF(AZ287=4,G287,0)</f>
        <v>0</v>
      </c>
      <c r="BE287" s="145">
        <f>IF(AZ287=5,G287,0)</f>
        <v>0</v>
      </c>
      <c r="CA287" s="174">
        <v>1</v>
      </c>
      <c r="CB287" s="174">
        <v>7</v>
      </c>
      <c r="CZ287" s="145">
        <v>0.00071</v>
      </c>
    </row>
    <row r="288" spans="1:15" ht="12.75">
      <c r="A288" s="175"/>
      <c r="B288" s="177"/>
      <c r="C288" s="221" t="s">
        <v>345</v>
      </c>
      <c r="D288" s="222"/>
      <c r="E288" s="178">
        <v>12.984</v>
      </c>
      <c r="F288" s="179"/>
      <c r="G288" s="180"/>
      <c r="M288" s="176" t="s">
        <v>345</v>
      </c>
      <c r="O288" s="167"/>
    </row>
    <row r="289" spans="1:104" ht="12.75">
      <c r="A289" s="168">
        <v>80</v>
      </c>
      <c r="B289" s="169" t="s">
        <v>346</v>
      </c>
      <c r="C289" s="170" t="s">
        <v>347</v>
      </c>
      <c r="D289" s="171" t="s">
        <v>125</v>
      </c>
      <c r="E289" s="172">
        <v>10.82</v>
      </c>
      <c r="F289" s="172">
        <v>0</v>
      </c>
      <c r="G289" s="173">
        <f>E289*F289</f>
        <v>0</v>
      </c>
      <c r="O289" s="167">
        <v>2</v>
      </c>
      <c r="AA289" s="145">
        <v>1</v>
      </c>
      <c r="AB289" s="145">
        <v>7</v>
      </c>
      <c r="AC289" s="145">
        <v>7</v>
      </c>
      <c r="AZ289" s="145">
        <v>2</v>
      </c>
      <c r="BA289" s="145">
        <f>IF(AZ289=1,G289,0)</f>
        <v>0</v>
      </c>
      <c r="BB289" s="145">
        <f>IF(AZ289=2,G289,0)</f>
        <v>0</v>
      </c>
      <c r="BC289" s="145">
        <f>IF(AZ289=3,G289,0)</f>
        <v>0</v>
      </c>
      <c r="BD289" s="145">
        <f>IF(AZ289=4,G289,0)</f>
        <v>0</v>
      </c>
      <c r="BE289" s="145">
        <f>IF(AZ289=5,G289,0)</f>
        <v>0</v>
      </c>
      <c r="CA289" s="174">
        <v>1</v>
      </c>
      <c r="CB289" s="174">
        <v>7</v>
      </c>
      <c r="CZ289" s="145">
        <v>1E-05</v>
      </c>
    </row>
    <row r="290" spans="1:15" ht="12.75">
      <c r="A290" s="175"/>
      <c r="B290" s="177"/>
      <c r="C290" s="221" t="s">
        <v>348</v>
      </c>
      <c r="D290" s="222"/>
      <c r="E290" s="178">
        <v>10.82</v>
      </c>
      <c r="F290" s="179"/>
      <c r="G290" s="180"/>
      <c r="M290" s="176" t="s">
        <v>348</v>
      </c>
      <c r="O290" s="167"/>
    </row>
    <row r="291" spans="1:104" ht="12.75">
      <c r="A291" s="168">
        <v>81</v>
      </c>
      <c r="B291" s="169" t="s">
        <v>349</v>
      </c>
      <c r="C291" s="170" t="s">
        <v>350</v>
      </c>
      <c r="D291" s="171" t="s">
        <v>106</v>
      </c>
      <c r="E291" s="172">
        <v>219.359</v>
      </c>
      <c r="F291" s="172">
        <v>0</v>
      </c>
      <c r="G291" s="173">
        <f>E291*F291</f>
        <v>0</v>
      </c>
      <c r="O291" s="167">
        <v>2</v>
      </c>
      <c r="AA291" s="145">
        <v>3</v>
      </c>
      <c r="AB291" s="145">
        <v>7</v>
      </c>
      <c r="AC291" s="145">
        <v>62843036</v>
      </c>
      <c r="AZ291" s="145">
        <v>2</v>
      </c>
      <c r="BA291" s="145">
        <f>IF(AZ291=1,G291,0)</f>
        <v>0</v>
      </c>
      <c r="BB291" s="145">
        <f>IF(AZ291=2,G291,0)</f>
        <v>0</v>
      </c>
      <c r="BC291" s="145">
        <f>IF(AZ291=3,G291,0)</f>
        <v>0</v>
      </c>
      <c r="BD291" s="145">
        <f>IF(AZ291=4,G291,0)</f>
        <v>0</v>
      </c>
      <c r="BE291" s="145">
        <f>IF(AZ291=5,G291,0)</f>
        <v>0</v>
      </c>
      <c r="CA291" s="174">
        <v>3</v>
      </c>
      <c r="CB291" s="174">
        <v>7</v>
      </c>
      <c r="CZ291" s="145">
        <v>0.0042</v>
      </c>
    </row>
    <row r="292" spans="1:15" ht="12.75">
      <c r="A292" s="175"/>
      <c r="B292" s="177"/>
      <c r="C292" s="221" t="s">
        <v>351</v>
      </c>
      <c r="D292" s="222"/>
      <c r="E292" s="178">
        <v>219.359</v>
      </c>
      <c r="F292" s="179"/>
      <c r="G292" s="180"/>
      <c r="M292" s="176" t="s">
        <v>351</v>
      </c>
      <c r="O292" s="167"/>
    </row>
    <row r="293" spans="1:104" ht="12.75">
      <c r="A293" s="168">
        <v>82</v>
      </c>
      <c r="B293" s="169" t="s">
        <v>352</v>
      </c>
      <c r="C293" s="170" t="s">
        <v>353</v>
      </c>
      <c r="D293" s="171" t="s">
        <v>253</v>
      </c>
      <c r="E293" s="172">
        <v>1.06606501</v>
      </c>
      <c r="F293" s="172">
        <v>0</v>
      </c>
      <c r="G293" s="173">
        <f>E293*F293</f>
        <v>0</v>
      </c>
      <c r="O293" s="167">
        <v>2</v>
      </c>
      <c r="AA293" s="145">
        <v>7</v>
      </c>
      <c r="AB293" s="145">
        <v>1001</v>
      </c>
      <c r="AC293" s="145">
        <v>5</v>
      </c>
      <c r="AZ293" s="145">
        <v>2</v>
      </c>
      <c r="BA293" s="145">
        <f>IF(AZ293=1,G293,0)</f>
        <v>0</v>
      </c>
      <c r="BB293" s="145">
        <f>IF(AZ293=2,G293,0)</f>
        <v>0</v>
      </c>
      <c r="BC293" s="145">
        <f>IF(AZ293=3,G293,0)</f>
        <v>0</v>
      </c>
      <c r="BD293" s="145">
        <f>IF(AZ293=4,G293,0)</f>
        <v>0</v>
      </c>
      <c r="BE293" s="145">
        <f>IF(AZ293=5,G293,0)</f>
        <v>0</v>
      </c>
      <c r="CA293" s="174">
        <v>7</v>
      </c>
      <c r="CB293" s="174">
        <v>1001</v>
      </c>
      <c r="CZ293" s="145">
        <v>0</v>
      </c>
    </row>
    <row r="294" spans="1:57" ht="12.75">
      <c r="A294" s="181"/>
      <c r="B294" s="182" t="s">
        <v>75</v>
      </c>
      <c r="C294" s="183" t="str">
        <f>CONCATENATE(B280," ",C280)</f>
        <v>711 Izolace proti vodě</v>
      </c>
      <c r="D294" s="184"/>
      <c r="E294" s="185"/>
      <c r="F294" s="186"/>
      <c r="G294" s="187">
        <f>SUM(G280:G293)</f>
        <v>0</v>
      </c>
      <c r="O294" s="167">
        <v>4</v>
      </c>
      <c r="BA294" s="188">
        <f>SUM(BA280:BA293)</f>
        <v>0</v>
      </c>
      <c r="BB294" s="188">
        <f>SUM(BB280:BB293)</f>
        <v>0</v>
      </c>
      <c r="BC294" s="188">
        <f>SUM(BC280:BC293)</f>
        <v>0</v>
      </c>
      <c r="BD294" s="188">
        <f>SUM(BD280:BD293)</f>
        <v>0</v>
      </c>
      <c r="BE294" s="188">
        <f>SUM(BE280:BE293)</f>
        <v>0</v>
      </c>
    </row>
    <row r="295" spans="1:15" ht="12.75">
      <c r="A295" s="160" t="s">
        <v>72</v>
      </c>
      <c r="B295" s="161" t="s">
        <v>354</v>
      </c>
      <c r="C295" s="162" t="s">
        <v>355</v>
      </c>
      <c r="D295" s="163"/>
      <c r="E295" s="164"/>
      <c r="F295" s="164"/>
      <c r="G295" s="165"/>
      <c r="H295" s="166"/>
      <c r="I295" s="166"/>
      <c r="O295" s="167">
        <v>1</v>
      </c>
    </row>
    <row r="296" spans="1:104" ht="12.75">
      <c r="A296" s="168">
        <v>83</v>
      </c>
      <c r="B296" s="169" t="s">
        <v>356</v>
      </c>
      <c r="C296" s="170" t="s">
        <v>357</v>
      </c>
      <c r="D296" s="171" t="s">
        <v>106</v>
      </c>
      <c r="E296" s="172">
        <v>181</v>
      </c>
      <c r="F296" s="172">
        <v>0</v>
      </c>
      <c r="G296" s="173">
        <f>E296*F296</f>
        <v>0</v>
      </c>
      <c r="O296" s="167">
        <v>2</v>
      </c>
      <c r="AA296" s="145">
        <v>1</v>
      </c>
      <c r="AB296" s="145">
        <v>7</v>
      </c>
      <c r="AC296" s="145">
        <v>7</v>
      </c>
      <c r="AZ296" s="145">
        <v>2</v>
      </c>
      <c r="BA296" s="145">
        <f>IF(AZ296=1,G296,0)</f>
        <v>0</v>
      </c>
      <c r="BB296" s="145">
        <f>IF(AZ296=2,G296,0)</f>
        <v>0</v>
      </c>
      <c r="BC296" s="145">
        <f>IF(AZ296=3,G296,0)</f>
        <v>0</v>
      </c>
      <c r="BD296" s="145">
        <f>IF(AZ296=4,G296,0)</f>
        <v>0</v>
      </c>
      <c r="BE296" s="145">
        <f>IF(AZ296=5,G296,0)</f>
        <v>0</v>
      </c>
      <c r="CA296" s="174">
        <v>1</v>
      </c>
      <c r="CB296" s="174">
        <v>7</v>
      </c>
      <c r="CZ296" s="145">
        <v>9E-05</v>
      </c>
    </row>
    <row r="297" spans="1:104" ht="12.75">
      <c r="A297" s="168">
        <v>84</v>
      </c>
      <c r="B297" s="169" t="s">
        <v>358</v>
      </c>
      <c r="C297" s="170" t="s">
        <v>359</v>
      </c>
      <c r="D297" s="171" t="s">
        <v>106</v>
      </c>
      <c r="E297" s="172">
        <v>181</v>
      </c>
      <c r="F297" s="172">
        <v>0</v>
      </c>
      <c r="G297" s="173">
        <f>E297*F297</f>
        <v>0</v>
      </c>
      <c r="O297" s="167">
        <v>2</v>
      </c>
      <c r="AA297" s="145">
        <v>1</v>
      </c>
      <c r="AB297" s="145">
        <v>7</v>
      </c>
      <c r="AC297" s="145">
        <v>7</v>
      </c>
      <c r="AZ297" s="145">
        <v>2</v>
      </c>
      <c r="BA297" s="145">
        <f>IF(AZ297=1,G297,0)</f>
        <v>0</v>
      </c>
      <c r="BB297" s="145">
        <f>IF(AZ297=2,G297,0)</f>
        <v>0</v>
      </c>
      <c r="BC297" s="145">
        <f>IF(AZ297=3,G297,0)</f>
        <v>0</v>
      </c>
      <c r="BD297" s="145">
        <f>IF(AZ297=4,G297,0)</f>
        <v>0</v>
      </c>
      <c r="BE297" s="145">
        <f>IF(AZ297=5,G297,0)</f>
        <v>0</v>
      </c>
      <c r="CA297" s="174">
        <v>1</v>
      </c>
      <c r="CB297" s="174">
        <v>7</v>
      </c>
      <c r="CZ297" s="145">
        <v>1E-05</v>
      </c>
    </row>
    <row r="298" spans="1:104" ht="22.5">
      <c r="A298" s="168">
        <v>85</v>
      </c>
      <c r="B298" s="169" t="s">
        <v>360</v>
      </c>
      <c r="C298" s="170" t="s">
        <v>361</v>
      </c>
      <c r="D298" s="171" t="s">
        <v>106</v>
      </c>
      <c r="E298" s="172">
        <v>362</v>
      </c>
      <c r="F298" s="172">
        <v>0</v>
      </c>
      <c r="G298" s="173">
        <f>E298*F298</f>
        <v>0</v>
      </c>
      <c r="O298" s="167">
        <v>2</v>
      </c>
      <c r="AA298" s="145">
        <v>1</v>
      </c>
      <c r="AB298" s="145">
        <v>7</v>
      </c>
      <c r="AC298" s="145">
        <v>7</v>
      </c>
      <c r="AZ298" s="145">
        <v>2</v>
      </c>
      <c r="BA298" s="145">
        <f>IF(AZ298=1,G298,0)</f>
        <v>0</v>
      </c>
      <c r="BB298" s="145">
        <f>IF(AZ298=2,G298,0)</f>
        <v>0</v>
      </c>
      <c r="BC298" s="145">
        <f>IF(AZ298=3,G298,0)</f>
        <v>0</v>
      </c>
      <c r="BD298" s="145">
        <f>IF(AZ298=4,G298,0)</f>
        <v>0</v>
      </c>
      <c r="BE298" s="145">
        <f>IF(AZ298=5,G298,0)</f>
        <v>0</v>
      </c>
      <c r="CA298" s="174">
        <v>1</v>
      </c>
      <c r="CB298" s="174">
        <v>7</v>
      </c>
      <c r="CZ298" s="145">
        <v>1E-05</v>
      </c>
    </row>
    <row r="299" spans="1:15" ht="12.75">
      <c r="A299" s="175"/>
      <c r="B299" s="177"/>
      <c r="C299" s="221" t="s">
        <v>362</v>
      </c>
      <c r="D299" s="222"/>
      <c r="E299" s="178">
        <v>362</v>
      </c>
      <c r="F299" s="179"/>
      <c r="G299" s="180"/>
      <c r="M299" s="176" t="s">
        <v>362</v>
      </c>
      <c r="O299" s="167"/>
    </row>
    <row r="300" spans="1:104" ht="12.75">
      <c r="A300" s="168">
        <v>86</v>
      </c>
      <c r="B300" s="169" t="s">
        <v>363</v>
      </c>
      <c r="C300" s="170" t="s">
        <v>364</v>
      </c>
      <c r="D300" s="171" t="s">
        <v>84</v>
      </c>
      <c r="E300" s="172">
        <v>15.204</v>
      </c>
      <c r="F300" s="172">
        <v>0</v>
      </c>
      <c r="G300" s="173">
        <f>E300*F300</f>
        <v>0</v>
      </c>
      <c r="O300" s="167">
        <v>2</v>
      </c>
      <c r="AA300" s="145">
        <v>3</v>
      </c>
      <c r="AB300" s="145">
        <v>7</v>
      </c>
      <c r="AC300" s="145" t="s">
        <v>363</v>
      </c>
      <c r="AZ300" s="145">
        <v>2</v>
      </c>
      <c r="BA300" s="145">
        <f>IF(AZ300=1,G300,0)</f>
        <v>0</v>
      </c>
      <c r="BB300" s="145">
        <f>IF(AZ300=2,G300,0)</f>
        <v>0</v>
      </c>
      <c r="BC300" s="145">
        <f>IF(AZ300=3,G300,0)</f>
        <v>0</v>
      </c>
      <c r="BD300" s="145">
        <f>IF(AZ300=4,G300,0)</f>
        <v>0</v>
      </c>
      <c r="BE300" s="145">
        <f>IF(AZ300=5,G300,0)</f>
        <v>0</v>
      </c>
      <c r="CA300" s="174">
        <v>3</v>
      </c>
      <c r="CB300" s="174">
        <v>7</v>
      </c>
      <c r="CZ300" s="145">
        <v>0.025</v>
      </c>
    </row>
    <row r="301" spans="1:15" ht="12.75">
      <c r="A301" s="175"/>
      <c r="B301" s="177"/>
      <c r="C301" s="221" t="s">
        <v>365</v>
      </c>
      <c r="D301" s="222"/>
      <c r="E301" s="178">
        <v>15.204</v>
      </c>
      <c r="F301" s="179"/>
      <c r="G301" s="180"/>
      <c r="M301" s="176" t="s">
        <v>365</v>
      </c>
      <c r="O301" s="167"/>
    </row>
    <row r="302" spans="1:104" ht="12.75">
      <c r="A302" s="168">
        <v>87</v>
      </c>
      <c r="B302" s="169" t="s">
        <v>366</v>
      </c>
      <c r="C302" s="170" t="s">
        <v>367</v>
      </c>
      <c r="D302" s="171" t="s">
        <v>61</v>
      </c>
      <c r="E302" s="172"/>
      <c r="F302" s="172">
        <v>0</v>
      </c>
      <c r="G302" s="173">
        <f>E302*F302</f>
        <v>0</v>
      </c>
      <c r="O302" s="167">
        <v>2</v>
      </c>
      <c r="AA302" s="145">
        <v>7</v>
      </c>
      <c r="AB302" s="145">
        <v>1002</v>
      </c>
      <c r="AC302" s="145">
        <v>5</v>
      </c>
      <c r="AZ302" s="145">
        <v>2</v>
      </c>
      <c r="BA302" s="145">
        <f>IF(AZ302=1,G302,0)</f>
        <v>0</v>
      </c>
      <c r="BB302" s="145">
        <f>IF(AZ302=2,G302,0)</f>
        <v>0</v>
      </c>
      <c r="BC302" s="145">
        <f>IF(AZ302=3,G302,0)</f>
        <v>0</v>
      </c>
      <c r="BD302" s="145">
        <f>IF(AZ302=4,G302,0)</f>
        <v>0</v>
      </c>
      <c r="BE302" s="145">
        <f>IF(AZ302=5,G302,0)</f>
        <v>0</v>
      </c>
      <c r="CA302" s="174">
        <v>7</v>
      </c>
      <c r="CB302" s="174">
        <v>1002</v>
      </c>
      <c r="CZ302" s="145">
        <v>0</v>
      </c>
    </row>
    <row r="303" spans="1:57" ht="12.75">
      <c r="A303" s="181"/>
      <c r="B303" s="182" t="s">
        <v>75</v>
      </c>
      <c r="C303" s="183" t="str">
        <f>CONCATENATE(B295," ",C295)</f>
        <v>713 Izolace tepelné</v>
      </c>
      <c r="D303" s="184"/>
      <c r="E303" s="185"/>
      <c r="F303" s="186"/>
      <c r="G303" s="187">
        <f>SUM(G295:G302)</f>
        <v>0</v>
      </c>
      <c r="O303" s="167">
        <v>4</v>
      </c>
      <c r="BA303" s="188">
        <f>SUM(BA295:BA302)</f>
        <v>0</v>
      </c>
      <c r="BB303" s="188">
        <f>SUM(BB295:BB302)</f>
        <v>0</v>
      </c>
      <c r="BC303" s="188">
        <f>SUM(BC295:BC302)</f>
        <v>0</v>
      </c>
      <c r="BD303" s="188">
        <f>SUM(BD295:BD302)</f>
        <v>0</v>
      </c>
      <c r="BE303" s="188">
        <f>SUM(BE295:BE302)</f>
        <v>0</v>
      </c>
    </row>
    <row r="304" spans="1:15" ht="12.75">
      <c r="A304" s="160" t="s">
        <v>72</v>
      </c>
      <c r="B304" s="161" t="s">
        <v>368</v>
      </c>
      <c r="C304" s="162" t="s">
        <v>369</v>
      </c>
      <c r="D304" s="163"/>
      <c r="E304" s="164"/>
      <c r="F304" s="164"/>
      <c r="G304" s="165"/>
      <c r="H304" s="166"/>
      <c r="I304" s="166"/>
      <c r="O304" s="167">
        <v>1</v>
      </c>
    </row>
    <row r="305" spans="1:104" ht="12.75">
      <c r="A305" s="168">
        <v>88</v>
      </c>
      <c r="B305" s="169" t="s">
        <v>370</v>
      </c>
      <c r="C305" s="170" t="s">
        <v>371</v>
      </c>
      <c r="D305" s="171" t="s">
        <v>137</v>
      </c>
      <c r="E305" s="172">
        <v>1</v>
      </c>
      <c r="F305" s="172">
        <v>0</v>
      </c>
      <c r="G305" s="173">
        <f aca="true" t="shared" si="6" ref="G305:G314">E305*F305</f>
        <v>0</v>
      </c>
      <c r="O305" s="167">
        <v>2</v>
      </c>
      <c r="AA305" s="145">
        <v>12</v>
      </c>
      <c r="AB305" s="145">
        <v>0</v>
      </c>
      <c r="AC305" s="145">
        <v>74</v>
      </c>
      <c r="AZ305" s="145">
        <v>2</v>
      </c>
      <c r="BA305" s="145">
        <f aca="true" t="shared" si="7" ref="BA305:BA314">IF(AZ305=1,G305,0)</f>
        <v>0</v>
      </c>
      <c r="BB305" s="145">
        <f aca="true" t="shared" si="8" ref="BB305:BB314">IF(AZ305=2,G305,0)</f>
        <v>0</v>
      </c>
      <c r="BC305" s="145">
        <f aca="true" t="shared" si="9" ref="BC305:BC314">IF(AZ305=3,G305,0)</f>
        <v>0</v>
      </c>
      <c r="BD305" s="145">
        <f aca="true" t="shared" si="10" ref="BD305:BD314">IF(AZ305=4,G305,0)</f>
        <v>0</v>
      </c>
      <c r="BE305" s="145">
        <f aca="true" t="shared" si="11" ref="BE305:BE314">IF(AZ305=5,G305,0)</f>
        <v>0</v>
      </c>
      <c r="CA305" s="174">
        <v>12</v>
      </c>
      <c r="CB305" s="174">
        <v>0</v>
      </c>
      <c r="CZ305" s="145">
        <v>0</v>
      </c>
    </row>
    <row r="306" spans="1:104" ht="12.75">
      <c r="A306" s="168">
        <v>89</v>
      </c>
      <c r="B306" s="169" t="s">
        <v>372</v>
      </c>
      <c r="C306" s="170" t="s">
        <v>373</v>
      </c>
      <c r="D306" s="171" t="s">
        <v>137</v>
      </c>
      <c r="E306" s="172">
        <v>2</v>
      </c>
      <c r="F306" s="172">
        <v>0</v>
      </c>
      <c r="G306" s="173">
        <f t="shared" si="6"/>
        <v>0</v>
      </c>
      <c r="O306" s="167">
        <v>2</v>
      </c>
      <c r="AA306" s="145">
        <v>12</v>
      </c>
      <c r="AB306" s="145">
        <v>0</v>
      </c>
      <c r="AC306" s="145">
        <v>76</v>
      </c>
      <c r="AZ306" s="145">
        <v>2</v>
      </c>
      <c r="BA306" s="145">
        <f t="shared" si="7"/>
        <v>0</v>
      </c>
      <c r="BB306" s="145">
        <f t="shared" si="8"/>
        <v>0</v>
      </c>
      <c r="BC306" s="145">
        <f t="shared" si="9"/>
        <v>0</v>
      </c>
      <c r="BD306" s="145">
        <f t="shared" si="10"/>
        <v>0</v>
      </c>
      <c r="BE306" s="145">
        <f t="shared" si="11"/>
        <v>0</v>
      </c>
      <c r="CA306" s="174">
        <v>12</v>
      </c>
      <c r="CB306" s="174">
        <v>0</v>
      </c>
      <c r="CZ306" s="145">
        <v>0</v>
      </c>
    </row>
    <row r="307" spans="1:104" ht="12.75">
      <c r="A307" s="168">
        <v>90</v>
      </c>
      <c r="B307" s="169" t="s">
        <v>374</v>
      </c>
      <c r="C307" s="170" t="s">
        <v>375</v>
      </c>
      <c r="D307" s="171" t="s">
        <v>137</v>
      </c>
      <c r="E307" s="172">
        <v>10</v>
      </c>
      <c r="F307" s="172">
        <v>0</v>
      </c>
      <c r="G307" s="173">
        <f t="shared" si="6"/>
        <v>0</v>
      </c>
      <c r="O307" s="167">
        <v>2</v>
      </c>
      <c r="AA307" s="145">
        <v>12</v>
      </c>
      <c r="AB307" s="145">
        <v>0</v>
      </c>
      <c r="AC307" s="145">
        <v>121</v>
      </c>
      <c r="AZ307" s="145">
        <v>2</v>
      </c>
      <c r="BA307" s="145">
        <f t="shared" si="7"/>
        <v>0</v>
      </c>
      <c r="BB307" s="145">
        <f t="shared" si="8"/>
        <v>0</v>
      </c>
      <c r="BC307" s="145">
        <f t="shared" si="9"/>
        <v>0</v>
      </c>
      <c r="BD307" s="145">
        <f t="shared" si="10"/>
        <v>0</v>
      </c>
      <c r="BE307" s="145">
        <f t="shared" si="11"/>
        <v>0</v>
      </c>
      <c r="CA307" s="174">
        <v>12</v>
      </c>
      <c r="CB307" s="174">
        <v>0</v>
      </c>
      <c r="CZ307" s="145">
        <v>0</v>
      </c>
    </row>
    <row r="308" spans="1:104" ht="12.75">
      <c r="A308" s="168">
        <v>91</v>
      </c>
      <c r="B308" s="169" t="s">
        <v>376</v>
      </c>
      <c r="C308" s="170" t="s">
        <v>377</v>
      </c>
      <c r="D308" s="171" t="s">
        <v>137</v>
      </c>
      <c r="E308" s="172">
        <v>12</v>
      </c>
      <c r="F308" s="172">
        <v>0</v>
      </c>
      <c r="G308" s="173">
        <f t="shared" si="6"/>
        <v>0</v>
      </c>
      <c r="O308" s="167">
        <v>2</v>
      </c>
      <c r="AA308" s="145">
        <v>12</v>
      </c>
      <c r="AB308" s="145">
        <v>0</v>
      </c>
      <c r="AC308" s="145">
        <v>139</v>
      </c>
      <c r="AZ308" s="145">
        <v>2</v>
      </c>
      <c r="BA308" s="145">
        <f t="shared" si="7"/>
        <v>0</v>
      </c>
      <c r="BB308" s="145">
        <f t="shared" si="8"/>
        <v>0</v>
      </c>
      <c r="BC308" s="145">
        <f t="shared" si="9"/>
        <v>0</v>
      </c>
      <c r="BD308" s="145">
        <f t="shared" si="10"/>
        <v>0</v>
      </c>
      <c r="BE308" s="145">
        <f t="shared" si="11"/>
        <v>0</v>
      </c>
      <c r="CA308" s="174">
        <v>12</v>
      </c>
      <c r="CB308" s="174">
        <v>0</v>
      </c>
      <c r="CZ308" s="145">
        <v>0</v>
      </c>
    </row>
    <row r="309" spans="1:104" ht="12.75">
      <c r="A309" s="168">
        <v>92</v>
      </c>
      <c r="B309" s="169" t="s">
        <v>378</v>
      </c>
      <c r="C309" s="170" t="s">
        <v>379</v>
      </c>
      <c r="D309" s="171" t="s">
        <v>137</v>
      </c>
      <c r="E309" s="172">
        <v>14</v>
      </c>
      <c r="F309" s="172">
        <v>0</v>
      </c>
      <c r="G309" s="173">
        <f t="shared" si="6"/>
        <v>0</v>
      </c>
      <c r="O309" s="167">
        <v>2</v>
      </c>
      <c r="AA309" s="145">
        <v>12</v>
      </c>
      <c r="AB309" s="145">
        <v>0</v>
      </c>
      <c r="AC309" s="145">
        <v>122</v>
      </c>
      <c r="AZ309" s="145">
        <v>2</v>
      </c>
      <c r="BA309" s="145">
        <f t="shared" si="7"/>
        <v>0</v>
      </c>
      <c r="BB309" s="145">
        <f t="shared" si="8"/>
        <v>0</v>
      </c>
      <c r="BC309" s="145">
        <f t="shared" si="9"/>
        <v>0</v>
      </c>
      <c r="BD309" s="145">
        <f t="shared" si="10"/>
        <v>0</v>
      </c>
      <c r="BE309" s="145">
        <f t="shared" si="11"/>
        <v>0</v>
      </c>
      <c r="CA309" s="174">
        <v>12</v>
      </c>
      <c r="CB309" s="174">
        <v>0</v>
      </c>
      <c r="CZ309" s="145">
        <v>0</v>
      </c>
    </row>
    <row r="310" spans="1:104" ht="22.5">
      <c r="A310" s="168">
        <v>93</v>
      </c>
      <c r="B310" s="169" t="s">
        <v>380</v>
      </c>
      <c r="C310" s="170" t="s">
        <v>381</v>
      </c>
      <c r="D310" s="171" t="s">
        <v>137</v>
      </c>
      <c r="E310" s="172">
        <v>2</v>
      </c>
      <c r="F310" s="172">
        <v>0</v>
      </c>
      <c r="G310" s="173">
        <f t="shared" si="6"/>
        <v>0</v>
      </c>
      <c r="O310" s="167">
        <v>2</v>
      </c>
      <c r="AA310" s="145">
        <v>12</v>
      </c>
      <c r="AB310" s="145">
        <v>0</v>
      </c>
      <c r="AC310" s="145">
        <v>123</v>
      </c>
      <c r="AZ310" s="145">
        <v>2</v>
      </c>
      <c r="BA310" s="145">
        <f t="shared" si="7"/>
        <v>0</v>
      </c>
      <c r="BB310" s="145">
        <f t="shared" si="8"/>
        <v>0</v>
      </c>
      <c r="BC310" s="145">
        <f t="shared" si="9"/>
        <v>0</v>
      </c>
      <c r="BD310" s="145">
        <f t="shared" si="10"/>
        <v>0</v>
      </c>
      <c r="BE310" s="145">
        <f t="shared" si="11"/>
        <v>0</v>
      </c>
      <c r="CA310" s="174">
        <v>12</v>
      </c>
      <c r="CB310" s="174">
        <v>0</v>
      </c>
      <c r="CZ310" s="145">
        <v>0</v>
      </c>
    </row>
    <row r="311" spans="1:104" ht="12.75">
      <c r="A311" s="168">
        <v>94</v>
      </c>
      <c r="B311" s="169" t="s">
        <v>382</v>
      </c>
      <c r="C311" s="170" t="s">
        <v>383</v>
      </c>
      <c r="D311" s="171" t="s">
        <v>137</v>
      </c>
      <c r="E311" s="172">
        <v>1</v>
      </c>
      <c r="F311" s="172">
        <v>0</v>
      </c>
      <c r="G311" s="173">
        <f t="shared" si="6"/>
        <v>0</v>
      </c>
      <c r="O311" s="167">
        <v>2</v>
      </c>
      <c r="AA311" s="145">
        <v>12</v>
      </c>
      <c r="AB311" s="145">
        <v>0</v>
      </c>
      <c r="AC311" s="145">
        <v>75</v>
      </c>
      <c r="AZ311" s="145">
        <v>2</v>
      </c>
      <c r="BA311" s="145">
        <f t="shared" si="7"/>
        <v>0</v>
      </c>
      <c r="BB311" s="145">
        <f t="shared" si="8"/>
        <v>0</v>
      </c>
      <c r="BC311" s="145">
        <f t="shared" si="9"/>
        <v>0</v>
      </c>
      <c r="BD311" s="145">
        <f t="shared" si="10"/>
        <v>0</v>
      </c>
      <c r="BE311" s="145">
        <f t="shared" si="11"/>
        <v>0</v>
      </c>
      <c r="CA311" s="174">
        <v>12</v>
      </c>
      <c r="CB311" s="174">
        <v>0</v>
      </c>
      <c r="CZ311" s="145">
        <v>0</v>
      </c>
    </row>
    <row r="312" spans="1:104" ht="12.75">
      <c r="A312" s="168">
        <v>95</v>
      </c>
      <c r="B312" s="169" t="s">
        <v>384</v>
      </c>
      <c r="C312" s="170" t="s">
        <v>385</v>
      </c>
      <c r="D312" s="171" t="s">
        <v>137</v>
      </c>
      <c r="E312" s="172">
        <v>1</v>
      </c>
      <c r="F312" s="172">
        <v>0</v>
      </c>
      <c r="G312" s="173">
        <f t="shared" si="6"/>
        <v>0</v>
      </c>
      <c r="O312" s="167">
        <v>2</v>
      </c>
      <c r="AA312" s="145">
        <v>12</v>
      </c>
      <c r="AB312" s="145">
        <v>0</v>
      </c>
      <c r="AC312" s="145">
        <v>152</v>
      </c>
      <c r="AZ312" s="145">
        <v>2</v>
      </c>
      <c r="BA312" s="145">
        <f t="shared" si="7"/>
        <v>0</v>
      </c>
      <c r="BB312" s="145">
        <f t="shared" si="8"/>
        <v>0</v>
      </c>
      <c r="BC312" s="145">
        <f t="shared" si="9"/>
        <v>0</v>
      </c>
      <c r="BD312" s="145">
        <f t="shared" si="10"/>
        <v>0</v>
      </c>
      <c r="BE312" s="145">
        <f t="shared" si="11"/>
        <v>0</v>
      </c>
      <c r="CA312" s="174">
        <v>12</v>
      </c>
      <c r="CB312" s="174">
        <v>0</v>
      </c>
      <c r="CZ312" s="145">
        <v>0</v>
      </c>
    </row>
    <row r="313" spans="1:104" ht="12.75">
      <c r="A313" s="168">
        <v>96</v>
      </c>
      <c r="B313" s="169" t="s">
        <v>386</v>
      </c>
      <c r="C313" s="170" t="s">
        <v>387</v>
      </c>
      <c r="D313" s="171" t="s">
        <v>137</v>
      </c>
      <c r="E313" s="172">
        <v>14</v>
      </c>
      <c r="F313" s="172">
        <v>0</v>
      </c>
      <c r="G313" s="173">
        <f t="shared" si="6"/>
        <v>0</v>
      </c>
      <c r="O313" s="167">
        <v>2</v>
      </c>
      <c r="AA313" s="145">
        <v>12</v>
      </c>
      <c r="AB313" s="145">
        <v>0</v>
      </c>
      <c r="AC313" s="145">
        <v>156</v>
      </c>
      <c r="AZ313" s="145">
        <v>2</v>
      </c>
      <c r="BA313" s="145">
        <f t="shared" si="7"/>
        <v>0</v>
      </c>
      <c r="BB313" s="145">
        <f t="shared" si="8"/>
        <v>0</v>
      </c>
      <c r="BC313" s="145">
        <f t="shared" si="9"/>
        <v>0</v>
      </c>
      <c r="BD313" s="145">
        <f t="shared" si="10"/>
        <v>0</v>
      </c>
      <c r="BE313" s="145">
        <f t="shared" si="11"/>
        <v>0</v>
      </c>
      <c r="CA313" s="174">
        <v>12</v>
      </c>
      <c r="CB313" s="174">
        <v>0</v>
      </c>
      <c r="CZ313" s="145">
        <v>0</v>
      </c>
    </row>
    <row r="314" spans="1:104" ht="12.75">
      <c r="A314" s="168">
        <v>97</v>
      </c>
      <c r="B314" s="169" t="s">
        <v>388</v>
      </c>
      <c r="C314" s="170" t="s">
        <v>389</v>
      </c>
      <c r="D314" s="171" t="s">
        <v>137</v>
      </c>
      <c r="E314" s="172">
        <v>14</v>
      </c>
      <c r="F314" s="172">
        <v>0</v>
      </c>
      <c r="G314" s="173">
        <f t="shared" si="6"/>
        <v>0</v>
      </c>
      <c r="O314" s="167">
        <v>2</v>
      </c>
      <c r="AA314" s="145">
        <v>12</v>
      </c>
      <c r="AB314" s="145">
        <v>0</v>
      </c>
      <c r="AC314" s="145">
        <v>157</v>
      </c>
      <c r="AZ314" s="145">
        <v>2</v>
      </c>
      <c r="BA314" s="145">
        <f t="shared" si="7"/>
        <v>0</v>
      </c>
      <c r="BB314" s="145">
        <f t="shared" si="8"/>
        <v>0</v>
      </c>
      <c r="BC314" s="145">
        <f t="shared" si="9"/>
        <v>0</v>
      </c>
      <c r="BD314" s="145">
        <f t="shared" si="10"/>
        <v>0</v>
      </c>
      <c r="BE314" s="145">
        <f t="shared" si="11"/>
        <v>0</v>
      </c>
      <c r="CA314" s="174">
        <v>12</v>
      </c>
      <c r="CB314" s="174">
        <v>0</v>
      </c>
      <c r="CZ314" s="145">
        <v>0</v>
      </c>
    </row>
    <row r="315" spans="1:57" ht="12.75">
      <c r="A315" s="181"/>
      <c r="B315" s="182" t="s">
        <v>75</v>
      </c>
      <c r="C315" s="183" t="str">
        <f>CONCATENATE(B304," ",C304)</f>
        <v>730 Ústřední vytápění</v>
      </c>
      <c r="D315" s="184"/>
      <c r="E315" s="185"/>
      <c r="F315" s="186"/>
      <c r="G315" s="187">
        <f>SUM(G304:G314)</f>
        <v>0</v>
      </c>
      <c r="O315" s="167">
        <v>4</v>
      </c>
      <c r="BA315" s="188">
        <f>SUM(BA304:BA314)</f>
        <v>0</v>
      </c>
      <c r="BB315" s="188">
        <f>SUM(BB304:BB314)</f>
        <v>0</v>
      </c>
      <c r="BC315" s="188">
        <f>SUM(BC304:BC314)</f>
        <v>0</v>
      </c>
      <c r="BD315" s="188">
        <f>SUM(BD304:BD314)</f>
        <v>0</v>
      </c>
      <c r="BE315" s="188">
        <f>SUM(BE304:BE314)</f>
        <v>0</v>
      </c>
    </row>
    <row r="316" spans="1:15" ht="12.75">
      <c r="A316" s="160" t="s">
        <v>72</v>
      </c>
      <c r="B316" s="161" t="s">
        <v>390</v>
      </c>
      <c r="C316" s="162" t="s">
        <v>391</v>
      </c>
      <c r="D316" s="163"/>
      <c r="E316" s="164"/>
      <c r="F316" s="164"/>
      <c r="G316" s="165"/>
      <c r="H316" s="166"/>
      <c r="I316" s="166"/>
      <c r="O316" s="167">
        <v>1</v>
      </c>
    </row>
    <row r="317" spans="1:104" ht="12.75">
      <c r="A317" s="168">
        <v>98</v>
      </c>
      <c r="B317" s="169" t="s">
        <v>392</v>
      </c>
      <c r="C317" s="170" t="s">
        <v>393</v>
      </c>
      <c r="D317" s="171" t="s">
        <v>106</v>
      </c>
      <c r="E317" s="172">
        <v>543</v>
      </c>
      <c r="F317" s="172">
        <v>0</v>
      </c>
      <c r="G317" s="173">
        <f>E317*F317</f>
        <v>0</v>
      </c>
      <c r="O317" s="167">
        <v>2</v>
      </c>
      <c r="AA317" s="145">
        <v>1</v>
      </c>
      <c r="AB317" s="145">
        <v>7</v>
      </c>
      <c r="AC317" s="145">
        <v>7</v>
      </c>
      <c r="AZ317" s="145">
        <v>2</v>
      </c>
      <c r="BA317" s="145">
        <f>IF(AZ317=1,G317,0)</f>
        <v>0</v>
      </c>
      <c r="BB317" s="145">
        <f>IF(AZ317=2,G317,0)</f>
        <v>0</v>
      </c>
      <c r="BC317" s="145">
        <f>IF(AZ317=3,G317,0)</f>
        <v>0</v>
      </c>
      <c r="BD317" s="145">
        <f>IF(AZ317=4,G317,0)</f>
        <v>0</v>
      </c>
      <c r="BE317" s="145">
        <f>IF(AZ317=5,G317,0)</f>
        <v>0</v>
      </c>
      <c r="CA317" s="174">
        <v>1</v>
      </c>
      <c r="CB317" s="174">
        <v>7</v>
      </c>
      <c r="CZ317" s="145">
        <v>0</v>
      </c>
    </row>
    <row r="318" spans="1:15" ht="12.75">
      <c r="A318" s="175"/>
      <c r="B318" s="177"/>
      <c r="C318" s="221" t="s">
        <v>394</v>
      </c>
      <c r="D318" s="222"/>
      <c r="E318" s="178">
        <v>543</v>
      </c>
      <c r="F318" s="179"/>
      <c r="G318" s="180"/>
      <c r="M318" s="176" t="s">
        <v>394</v>
      </c>
      <c r="O318" s="167"/>
    </row>
    <row r="319" spans="1:104" ht="12.75">
      <c r="A319" s="168">
        <v>99</v>
      </c>
      <c r="B319" s="169" t="s">
        <v>395</v>
      </c>
      <c r="C319" s="170" t="s">
        <v>396</v>
      </c>
      <c r="D319" s="171" t="s">
        <v>125</v>
      </c>
      <c r="E319" s="172">
        <v>413</v>
      </c>
      <c r="F319" s="172">
        <v>0</v>
      </c>
      <c r="G319" s="173">
        <f>E319*F319</f>
        <v>0</v>
      </c>
      <c r="O319" s="167">
        <v>2</v>
      </c>
      <c r="AA319" s="145">
        <v>1</v>
      </c>
      <c r="AB319" s="145">
        <v>7</v>
      </c>
      <c r="AC319" s="145">
        <v>7</v>
      </c>
      <c r="AZ319" s="145">
        <v>2</v>
      </c>
      <c r="BA319" s="145">
        <f>IF(AZ319=1,G319,0)</f>
        <v>0</v>
      </c>
      <c r="BB319" s="145">
        <f>IF(AZ319=2,G319,0)</f>
        <v>0</v>
      </c>
      <c r="BC319" s="145">
        <f>IF(AZ319=3,G319,0)</f>
        <v>0</v>
      </c>
      <c r="BD319" s="145">
        <f>IF(AZ319=4,G319,0)</f>
        <v>0</v>
      </c>
      <c r="BE319" s="145">
        <f>IF(AZ319=5,G319,0)</f>
        <v>0</v>
      </c>
      <c r="CA319" s="174">
        <v>1</v>
      </c>
      <c r="CB319" s="174">
        <v>7</v>
      </c>
      <c r="CZ319" s="145">
        <v>0</v>
      </c>
    </row>
    <row r="320" spans="1:57" ht="12.75">
      <c r="A320" s="181"/>
      <c r="B320" s="182" t="s">
        <v>75</v>
      </c>
      <c r="C320" s="183" t="str">
        <f>CONCATENATE(B316," ",C316)</f>
        <v>762 Konstrukce tesařské</v>
      </c>
      <c r="D320" s="184"/>
      <c r="E320" s="185"/>
      <c r="F320" s="186"/>
      <c r="G320" s="187">
        <f>SUM(G316:G319)</f>
        <v>0</v>
      </c>
      <c r="O320" s="167">
        <v>4</v>
      </c>
      <c r="BA320" s="188">
        <f>SUM(BA316:BA319)</f>
        <v>0</v>
      </c>
      <c r="BB320" s="188">
        <f>SUM(BB316:BB319)</f>
        <v>0</v>
      </c>
      <c r="BC320" s="188">
        <f>SUM(BC316:BC319)</f>
        <v>0</v>
      </c>
      <c r="BD320" s="188">
        <f>SUM(BD316:BD319)</f>
        <v>0</v>
      </c>
      <c r="BE320" s="188">
        <f>SUM(BE316:BE319)</f>
        <v>0</v>
      </c>
    </row>
    <row r="321" spans="1:15" ht="12.75">
      <c r="A321" s="160" t="s">
        <v>72</v>
      </c>
      <c r="B321" s="161" t="s">
        <v>397</v>
      </c>
      <c r="C321" s="162" t="s">
        <v>398</v>
      </c>
      <c r="D321" s="163"/>
      <c r="E321" s="164"/>
      <c r="F321" s="164"/>
      <c r="G321" s="165"/>
      <c r="H321" s="166"/>
      <c r="I321" s="166"/>
      <c r="O321" s="167">
        <v>1</v>
      </c>
    </row>
    <row r="322" spans="1:104" ht="12.75">
      <c r="A322" s="168">
        <v>100</v>
      </c>
      <c r="B322" s="169" t="s">
        <v>399</v>
      </c>
      <c r="C322" s="170" t="s">
        <v>400</v>
      </c>
      <c r="D322" s="171" t="s">
        <v>106</v>
      </c>
      <c r="E322" s="172">
        <v>122.96</v>
      </c>
      <c r="F322" s="172">
        <v>0</v>
      </c>
      <c r="G322" s="173">
        <f>E322*F322</f>
        <v>0</v>
      </c>
      <c r="O322" s="167">
        <v>2</v>
      </c>
      <c r="AA322" s="145">
        <v>1</v>
      </c>
      <c r="AB322" s="145">
        <v>7</v>
      </c>
      <c r="AC322" s="145">
        <v>7</v>
      </c>
      <c r="AZ322" s="145">
        <v>2</v>
      </c>
      <c r="BA322" s="145">
        <f>IF(AZ322=1,G322,0)</f>
        <v>0</v>
      </c>
      <c r="BB322" s="145">
        <f>IF(AZ322=2,G322,0)</f>
        <v>0</v>
      </c>
      <c r="BC322" s="145">
        <f>IF(AZ322=3,G322,0)</f>
        <v>0</v>
      </c>
      <c r="BD322" s="145">
        <f>IF(AZ322=4,G322,0)</f>
        <v>0</v>
      </c>
      <c r="BE322" s="145">
        <f>IF(AZ322=5,G322,0)</f>
        <v>0</v>
      </c>
      <c r="CA322" s="174">
        <v>1</v>
      </c>
      <c r="CB322" s="174">
        <v>7</v>
      </c>
      <c r="CZ322" s="145">
        <v>0</v>
      </c>
    </row>
    <row r="323" spans="1:15" ht="12.75">
      <c r="A323" s="175"/>
      <c r="B323" s="177"/>
      <c r="C323" s="221" t="s">
        <v>401</v>
      </c>
      <c r="D323" s="222"/>
      <c r="E323" s="178">
        <v>59.92</v>
      </c>
      <c r="F323" s="179"/>
      <c r="G323" s="180"/>
      <c r="M323" s="176" t="s">
        <v>401</v>
      </c>
      <c r="O323" s="167"/>
    </row>
    <row r="324" spans="1:15" ht="12.75">
      <c r="A324" s="175"/>
      <c r="B324" s="177"/>
      <c r="C324" s="221" t="s">
        <v>402</v>
      </c>
      <c r="D324" s="222"/>
      <c r="E324" s="178">
        <v>54.44</v>
      </c>
      <c r="F324" s="179"/>
      <c r="G324" s="180"/>
      <c r="M324" s="176" t="s">
        <v>402</v>
      </c>
      <c r="O324" s="167"/>
    </row>
    <row r="325" spans="1:15" ht="12.75">
      <c r="A325" s="175"/>
      <c r="B325" s="177"/>
      <c r="C325" s="221" t="s">
        <v>403</v>
      </c>
      <c r="D325" s="222"/>
      <c r="E325" s="178">
        <v>8.6</v>
      </c>
      <c r="F325" s="179"/>
      <c r="G325" s="180"/>
      <c r="M325" s="176" t="s">
        <v>403</v>
      </c>
      <c r="O325" s="167"/>
    </row>
    <row r="326" spans="1:104" ht="12.75">
      <c r="A326" s="168">
        <v>101</v>
      </c>
      <c r="B326" s="169" t="s">
        <v>404</v>
      </c>
      <c r="C326" s="170" t="s">
        <v>405</v>
      </c>
      <c r="D326" s="171" t="s">
        <v>106</v>
      </c>
      <c r="E326" s="172">
        <v>122.96</v>
      </c>
      <c r="F326" s="172">
        <v>0</v>
      </c>
      <c r="G326" s="173">
        <f aca="true" t="shared" si="12" ref="G326:G331">E326*F326</f>
        <v>0</v>
      </c>
      <c r="O326" s="167">
        <v>2</v>
      </c>
      <c r="AA326" s="145">
        <v>1</v>
      </c>
      <c r="AB326" s="145">
        <v>7</v>
      </c>
      <c r="AC326" s="145">
        <v>7</v>
      </c>
      <c r="AZ326" s="145">
        <v>2</v>
      </c>
      <c r="BA326" s="145">
        <f aca="true" t="shared" si="13" ref="BA326:BA331">IF(AZ326=1,G326,0)</f>
        <v>0</v>
      </c>
      <c r="BB326" s="145">
        <f aca="true" t="shared" si="14" ref="BB326:BB331">IF(AZ326=2,G326,0)</f>
        <v>0</v>
      </c>
      <c r="BC326" s="145">
        <f aca="true" t="shared" si="15" ref="BC326:BC331">IF(AZ326=3,G326,0)</f>
        <v>0</v>
      </c>
      <c r="BD326" s="145">
        <f aca="true" t="shared" si="16" ref="BD326:BD331">IF(AZ326=4,G326,0)</f>
        <v>0</v>
      </c>
      <c r="BE326" s="145">
        <f aca="true" t="shared" si="17" ref="BE326:BE331">IF(AZ326=5,G326,0)</f>
        <v>0</v>
      </c>
      <c r="CA326" s="174">
        <v>1</v>
      </c>
      <c r="CB326" s="174">
        <v>7</v>
      </c>
      <c r="CZ326" s="145">
        <v>0</v>
      </c>
    </row>
    <row r="327" spans="1:104" ht="12.75">
      <c r="A327" s="168">
        <v>102</v>
      </c>
      <c r="B327" s="169" t="s">
        <v>406</v>
      </c>
      <c r="C327" s="170" t="s">
        <v>407</v>
      </c>
      <c r="D327" s="171" t="s">
        <v>137</v>
      </c>
      <c r="E327" s="172">
        <v>7</v>
      </c>
      <c r="F327" s="172">
        <v>0</v>
      </c>
      <c r="G327" s="173">
        <f t="shared" si="12"/>
        <v>0</v>
      </c>
      <c r="O327" s="167">
        <v>2</v>
      </c>
      <c r="AA327" s="145">
        <v>1</v>
      </c>
      <c r="AB327" s="145">
        <v>7</v>
      </c>
      <c r="AC327" s="145">
        <v>7</v>
      </c>
      <c r="AZ327" s="145">
        <v>2</v>
      </c>
      <c r="BA327" s="145">
        <f t="shared" si="13"/>
        <v>0</v>
      </c>
      <c r="BB327" s="145">
        <f t="shared" si="14"/>
        <v>0</v>
      </c>
      <c r="BC327" s="145">
        <f t="shared" si="15"/>
        <v>0</v>
      </c>
      <c r="BD327" s="145">
        <f t="shared" si="16"/>
        <v>0</v>
      </c>
      <c r="BE327" s="145">
        <f t="shared" si="17"/>
        <v>0</v>
      </c>
      <c r="CA327" s="174">
        <v>1</v>
      </c>
      <c r="CB327" s="174">
        <v>7</v>
      </c>
      <c r="CZ327" s="145">
        <v>0</v>
      </c>
    </row>
    <row r="328" spans="1:104" ht="22.5">
      <c r="A328" s="168">
        <v>103</v>
      </c>
      <c r="B328" s="169" t="s">
        <v>408</v>
      </c>
      <c r="C328" s="170" t="s">
        <v>409</v>
      </c>
      <c r="D328" s="171" t="s">
        <v>137</v>
      </c>
      <c r="E328" s="172">
        <v>1</v>
      </c>
      <c r="F328" s="172">
        <v>0</v>
      </c>
      <c r="G328" s="173">
        <f t="shared" si="12"/>
        <v>0</v>
      </c>
      <c r="O328" s="167">
        <v>2</v>
      </c>
      <c r="AA328" s="145">
        <v>12</v>
      </c>
      <c r="AB328" s="145">
        <v>0</v>
      </c>
      <c r="AC328" s="145">
        <v>2</v>
      </c>
      <c r="AZ328" s="145">
        <v>2</v>
      </c>
      <c r="BA328" s="145">
        <f t="shared" si="13"/>
        <v>0</v>
      </c>
      <c r="BB328" s="145">
        <f t="shared" si="14"/>
        <v>0</v>
      </c>
      <c r="BC328" s="145">
        <f t="shared" si="15"/>
        <v>0</v>
      </c>
      <c r="BD328" s="145">
        <f t="shared" si="16"/>
        <v>0</v>
      </c>
      <c r="BE328" s="145">
        <f t="shared" si="17"/>
        <v>0</v>
      </c>
      <c r="CA328" s="174">
        <v>12</v>
      </c>
      <c r="CB328" s="174">
        <v>0</v>
      </c>
      <c r="CZ328" s="145">
        <v>0</v>
      </c>
    </row>
    <row r="329" spans="1:104" ht="22.5">
      <c r="A329" s="168">
        <v>104</v>
      </c>
      <c r="B329" s="169" t="s">
        <v>410</v>
      </c>
      <c r="C329" s="170" t="s">
        <v>411</v>
      </c>
      <c r="D329" s="171" t="s">
        <v>137</v>
      </c>
      <c r="E329" s="172">
        <v>1</v>
      </c>
      <c r="F329" s="172">
        <v>0</v>
      </c>
      <c r="G329" s="173">
        <f t="shared" si="12"/>
        <v>0</v>
      </c>
      <c r="O329" s="167">
        <v>2</v>
      </c>
      <c r="AA329" s="145">
        <v>12</v>
      </c>
      <c r="AB329" s="145">
        <v>0</v>
      </c>
      <c r="AC329" s="145">
        <v>3</v>
      </c>
      <c r="AZ329" s="145">
        <v>2</v>
      </c>
      <c r="BA329" s="145">
        <f t="shared" si="13"/>
        <v>0</v>
      </c>
      <c r="BB329" s="145">
        <f t="shared" si="14"/>
        <v>0</v>
      </c>
      <c r="BC329" s="145">
        <f t="shared" si="15"/>
        <v>0</v>
      </c>
      <c r="BD329" s="145">
        <f t="shared" si="16"/>
        <v>0</v>
      </c>
      <c r="BE329" s="145">
        <f t="shared" si="17"/>
        <v>0</v>
      </c>
      <c r="CA329" s="174">
        <v>12</v>
      </c>
      <c r="CB329" s="174">
        <v>0</v>
      </c>
      <c r="CZ329" s="145">
        <v>0</v>
      </c>
    </row>
    <row r="330" spans="1:104" ht="22.5">
      <c r="A330" s="168">
        <v>105</v>
      </c>
      <c r="B330" s="169" t="s">
        <v>412</v>
      </c>
      <c r="C330" s="170" t="s">
        <v>413</v>
      </c>
      <c r="D330" s="171" t="s">
        <v>106</v>
      </c>
      <c r="E330" s="172">
        <v>75.7</v>
      </c>
      <c r="F330" s="172">
        <v>0</v>
      </c>
      <c r="G330" s="173">
        <f t="shared" si="12"/>
        <v>0</v>
      </c>
      <c r="O330" s="167">
        <v>2</v>
      </c>
      <c r="AA330" s="145">
        <v>12</v>
      </c>
      <c r="AB330" s="145">
        <v>0</v>
      </c>
      <c r="AC330" s="145">
        <v>15</v>
      </c>
      <c r="AZ330" s="145">
        <v>2</v>
      </c>
      <c r="BA330" s="145">
        <f t="shared" si="13"/>
        <v>0</v>
      </c>
      <c r="BB330" s="145">
        <f t="shared" si="14"/>
        <v>0</v>
      </c>
      <c r="BC330" s="145">
        <f t="shared" si="15"/>
        <v>0</v>
      </c>
      <c r="BD330" s="145">
        <f t="shared" si="16"/>
        <v>0</v>
      </c>
      <c r="BE330" s="145">
        <f t="shared" si="17"/>
        <v>0</v>
      </c>
      <c r="CA330" s="174">
        <v>12</v>
      </c>
      <c r="CB330" s="174">
        <v>0</v>
      </c>
      <c r="CZ330" s="145">
        <v>0</v>
      </c>
    </row>
    <row r="331" spans="1:104" ht="33.75">
      <c r="A331" s="168">
        <v>106</v>
      </c>
      <c r="B331" s="169" t="s">
        <v>414</v>
      </c>
      <c r="C331" s="170" t="s">
        <v>538</v>
      </c>
      <c r="D331" s="171" t="s">
        <v>106</v>
      </c>
      <c r="E331" s="172">
        <v>19.11</v>
      </c>
      <c r="F331" s="172">
        <v>0</v>
      </c>
      <c r="G331" s="173">
        <f t="shared" si="12"/>
        <v>0</v>
      </c>
      <c r="O331" s="167">
        <v>2</v>
      </c>
      <c r="AA331" s="145">
        <v>12</v>
      </c>
      <c r="AB331" s="145">
        <v>0</v>
      </c>
      <c r="AC331" s="145">
        <v>16</v>
      </c>
      <c r="AZ331" s="145">
        <v>2</v>
      </c>
      <c r="BA331" s="145">
        <f t="shared" si="13"/>
        <v>0</v>
      </c>
      <c r="BB331" s="145">
        <f t="shared" si="14"/>
        <v>0</v>
      </c>
      <c r="BC331" s="145">
        <f t="shared" si="15"/>
        <v>0</v>
      </c>
      <c r="BD331" s="145">
        <f t="shared" si="16"/>
        <v>0</v>
      </c>
      <c r="BE331" s="145">
        <f t="shared" si="17"/>
        <v>0</v>
      </c>
      <c r="CA331" s="174">
        <v>12</v>
      </c>
      <c r="CB331" s="174">
        <v>0</v>
      </c>
      <c r="CZ331" s="145">
        <v>0</v>
      </c>
    </row>
    <row r="332" spans="1:15" ht="12.75">
      <c r="A332" s="175"/>
      <c r="B332" s="177"/>
      <c r="C332" s="221" t="s">
        <v>539</v>
      </c>
      <c r="D332" s="222"/>
      <c r="E332" s="178">
        <v>19.11</v>
      </c>
      <c r="F332" s="179"/>
      <c r="G332" s="180"/>
      <c r="M332" s="176" t="s">
        <v>415</v>
      </c>
      <c r="O332" s="167"/>
    </row>
    <row r="333" spans="1:104" ht="22.5">
      <c r="A333" s="168">
        <v>107</v>
      </c>
      <c r="B333" s="169" t="s">
        <v>416</v>
      </c>
      <c r="C333" s="170" t="s">
        <v>417</v>
      </c>
      <c r="D333" s="171" t="s">
        <v>137</v>
      </c>
      <c r="E333" s="172">
        <v>7</v>
      </c>
      <c r="F333" s="172">
        <v>0</v>
      </c>
      <c r="G333" s="173">
        <f>E333*F333</f>
        <v>0</v>
      </c>
      <c r="O333" s="167">
        <v>2</v>
      </c>
      <c r="AA333" s="145">
        <v>12</v>
      </c>
      <c r="AB333" s="145">
        <v>0</v>
      </c>
      <c r="AC333" s="145">
        <v>17</v>
      </c>
      <c r="AZ333" s="145">
        <v>2</v>
      </c>
      <c r="BA333" s="145">
        <f>IF(AZ333=1,G333,0)</f>
        <v>0</v>
      </c>
      <c r="BB333" s="145">
        <f>IF(AZ333=2,G333,0)</f>
        <v>0</v>
      </c>
      <c r="BC333" s="145">
        <f>IF(AZ333=3,G333,0)</f>
        <v>0</v>
      </c>
      <c r="BD333" s="145">
        <f>IF(AZ333=4,G333,0)</f>
        <v>0</v>
      </c>
      <c r="BE333" s="145">
        <f>IF(AZ333=5,G333,0)</f>
        <v>0</v>
      </c>
      <c r="CA333" s="174">
        <v>12</v>
      </c>
      <c r="CB333" s="174">
        <v>0</v>
      </c>
      <c r="CZ333" s="145">
        <v>0</v>
      </c>
    </row>
    <row r="334" spans="1:104" ht="12.75">
      <c r="A334" s="168">
        <v>108</v>
      </c>
      <c r="B334" s="169" t="s">
        <v>418</v>
      </c>
      <c r="C334" s="170" t="s">
        <v>419</v>
      </c>
      <c r="D334" s="171" t="s">
        <v>61</v>
      </c>
      <c r="E334" s="172"/>
      <c r="F334" s="172">
        <v>0</v>
      </c>
      <c r="G334" s="173">
        <f>E334*F334</f>
        <v>0</v>
      </c>
      <c r="O334" s="167">
        <v>2</v>
      </c>
      <c r="AA334" s="145">
        <v>7</v>
      </c>
      <c r="AB334" s="145">
        <v>1002</v>
      </c>
      <c r="AC334" s="145">
        <v>5</v>
      </c>
      <c r="AZ334" s="145">
        <v>2</v>
      </c>
      <c r="BA334" s="145">
        <f>IF(AZ334=1,G334,0)</f>
        <v>0</v>
      </c>
      <c r="BB334" s="145">
        <f>IF(AZ334=2,G334,0)</f>
        <v>0</v>
      </c>
      <c r="BC334" s="145">
        <f>IF(AZ334=3,G334,0)</f>
        <v>0</v>
      </c>
      <c r="BD334" s="145">
        <f>IF(AZ334=4,G334,0)</f>
        <v>0</v>
      </c>
      <c r="BE334" s="145">
        <f>IF(AZ334=5,G334,0)</f>
        <v>0</v>
      </c>
      <c r="CA334" s="174">
        <v>7</v>
      </c>
      <c r="CB334" s="174">
        <v>1002</v>
      </c>
      <c r="CZ334" s="145">
        <v>0</v>
      </c>
    </row>
    <row r="335" spans="1:57" ht="12.75">
      <c r="A335" s="181"/>
      <c r="B335" s="182" t="s">
        <v>75</v>
      </c>
      <c r="C335" s="183" t="str">
        <f>CONCATENATE(B321," ",C321)</f>
        <v>766 Konstrukce truhlářské</v>
      </c>
      <c r="D335" s="184"/>
      <c r="E335" s="185"/>
      <c r="F335" s="186"/>
      <c r="G335" s="187">
        <f>SUM(G321:G334)</f>
        <v>0</v>
      </c>
      <c r="O335" s="167">
        <v>4</v>
      </c>
      <c r="BA335" s="188">
        <f>SUM(BA321:BA334)</f>
        <v>0</v>
      </c>
      <c r="BB335" s="188">
        <f>SUM(BB321:BB334)</f>
        <v>0</v>
      </c>
      <c r="BC335" s="188">
        <f>SUM(BC321:BC334)</f>
        <v>0</v>
      </c>
      <c r="BD335" s="188">
        <f>SUM(BD321:BD334)</f>
        <v>0</v>
      </c>
      <c r="BE335" s="188">
        <f>SUM(BE321:BE334)</f>
        <v>0</v>
      </c>
    </row>
    <row r="336" spans="1:15" ht="12.75">
      <c r="A336" s="160" t="s">
        <v>72</v>
      </c>
      <c r="B336" s="161" t="s">
        <v>420</v>
      </c>
      <c r="C336" s="162" t="s">
        <v>421</v>
      </c>
      <c r="D336" s="163"/>
      <c r="E336" s="164"/>
      <c r="F336" s="164"/>
      <c r="G336" s="165"/>
      <c r="H336" s="166"/>
      <c r="I336" s="166"/>
      <c r="O336" s="167">
        <v>1</v>
      </c>
    </row>
    <row r="337" spans="1:104" ht="12.75">
      <c r="A337" s="168">
        <v>109</v>
      </c>
      <c r="B337" s="169" t="s">
        <v>422</v>
      </c>
      <c r="C337" s="170" t="s">
        <v>423</v>
      </c>
      <c r="D337" s="171" t="s">
        <v>106</v>
      </c>
      <c r="E337" s="172">
        <v>177.1</v>
      </c>
      <c r="F337" s="172">
        <v>0</v>
      </c>
      <c r="G337" s="173">
        <f aca="true" t="shared" si="18" ref="G337:G342">E337*F337</f>
        <v>0</v>
      </c>
      <c r="O337" s="167">
        <v>2</v>
      </c>
      <c r="AA337" s="145">
        <v>1</v>
      </c>
      <c r="AB337" s="145">
        <v>7</v>
      </c>
      <c r="AC337" s="145">
        <v>7</v>
      </c>
      <c r="AZ337" s="145">
        <v>2</v>
      </c>
      <c r="BA337" s="145">
        <f aca="true" t="shared" si="19" ref="BA337:BA342">IF(AZ337=1,G337,0)</f>
        <v>0</v>
      </c>
      <c r="BB337" s="145">
        <f aca="true" t="shared" si="20" ref="BB337:BB342">IF(AZ337=2,G337,0)</f>
        <v>0</v>
      </c>
      <c r="BC337" s="145">
        <f aca="true" t="shared" si="21" ref="BC337:BC342">IF(AZ337=3,G337,0)</f>
        <v>0</v>
      </c>
      <c r="BD337" s="145">
        <f aca="true" t="shared" si="22" ref="BD337:BD342">IF(AZ337=4,G337,0)</f>
        <v>0</v>
      </c>
      <c r="BE337" s="145">
        <f aca="true" t="shared" si="23" ref="BE337:BE342">IF(AZ337=5,G337,0)</f>
        <v>0</v>
      </c>
      <c r="CA337" s="174">
        <v>1</v>
      </c>
      <c r="CB337" s="174">
        <v>7</v>
      </c>
      <c r="CZ337" s="145">
        <v>0</v>
      </c>
    </row>
    <row r="338" spans="1:104" ht="12.75">
      <c r="A338" s="168">
        <v>110</v>
      </c>
      <c r="B338" s="169" t="s">
        <v>424</v>
      </c>
      <c r="C338" s="170" t="s">
        <v>425</v>
      </c>
      <c r="D338" s="171" t="s">
        <v>137</v>
      </c>
      <c r="E338" s="172">
        <v>34</v>
      </c>
      <c r="F338" s="172">
        <v>0</v>
      </c>
      <c r="G338" s="173">
        <f t="shared" si="18"/>
        <v>0</v>
      </c>
      <c r="O338" s="167">
        <v>2</v>
      </c>
      <c r="AA338" s="145">
        <v>1</v>
      </c>
      <c r="AB338" s="145">
        <v>7</v>
      </c>
      <c r="AC338" s="145">
        <v>7</v>
      </c>
      <c r="AZ338" s="145">
        <v>2</v>
      </c>
      <c r="BA338" s="145">
        <f t="shared" si="19"/>
        <v>0</v>
      </c>
      <c r="BB338" s="145">
        <f t="shared" si="20"/>
        <v>0</v>
      </c>
      <c r="BC338" s="145">
        <f t="shared" si="21"/>
        <v>0</v>
      </c>
      <c r="BD338" s="145">
        <f t="shared" si="22"/>
        <v>0</v>
      </c>
      <c r="BE338" s="145">
        <f t="shared" si="23"/>
        <v>0</v>
      </c>
      <c r="CA338" s="174">
        <v>1</v>
      </c>
      <c r="CB338" s="174">
        <v>7</v>
      </c>
      <c r="CZ338" s="145">
        <v>0</v>
      </c>
    </row>
    <row r="339" spans="1:104" ht="12.75">
      <c r="A339" s="168">
        <v>111</v>
      </c>
      <c r="B339" s="169" t="s">
        <v>426</v>
      </c>
      <c r="C339" s="170" t="s">
        <v>427</v>
      </c>
      <c r="D339" s="171" t="s">
        <v>106</v>
      </c>
      <c r="E339" s="172">
        <v>177.1</v>
      </c>
      <c r="F339" s="172">
        <v>0</v>
      </c>
      <c r="G339" s="173">
        <f t="shared" si="18"/>
        <v>0</v>
      </c>
      <c r="O339" s="167">
        <v>2</v>
      </c>
      <c r="AA339" s="145">
        <v>1</v>
      </c>
      <c r="AB339" s="145">
        <v>7</v>
      </c>
      <c r="AC339" s="145">
        <v>7</v>
      </c>
      <c r="AZ339" s="145">
        <v>2</v>
      </c>
      <c r="BA339" s="145">
        <f t="shared" si="19"/>
        <v>0</v>
      </c>
      <c r="BB339" s="145">
        <f t="shared" si="20"/>
        <v>0</v>
      </c>
      <c r="BC339" s="145">
        <f t="shared" si="21"/>
        <v>0</v>
      </c>
      <c r="BD339" s="145">
        <f t="shared" si="22"/>
        <v>0</v>
      </c>
      <c r="BE339" s="145">
        <f t="shared" si="23"/>
        <v>0</v>
      </c>
      <c r="CA339" s="174">
        <v>1</v>
      </c>
      <c r="CB339" s="174">
        <v>7</v>
      </c>
      <c r="CZ339" s="145">
        <v>0</v>
      </c>
    </row>
    <row r="340" spans="1:104" ht="22.5">
      <c r="A340" s="168">
        <v>112</v>
      </c>
      <c r="B340" s="169" t="s">
        <v>428</v>
      </c>
      <c r="C340" s="170" t="s">
        <v>429</v>
      </c>
      <c r="D340" s="171" t="s">
        <v>106</v>
      </c>
      <c r="E340" s="172">
        <v>181</v>
      </c>
      <c r="F340" s="172">
        <v>0</v>
      </c>
      <c r="G340" s="173">
        <f t="shared" si="18"/>
        <v>0</v>
      </c>
      <c r="O340" s="167">
        <v>2</v>
      </c>
      <c r="AA340" s="145">
        <v>12</v>
      </c>
      <c r="AB340" s="145">
        <v>0</v>
      </c>
      <c r="AC340" s="145">
        <v>127</v>
      </c>
      <c r="AZ340" s="145">
        <v>2</v>
      </c>
      <c r="BA340" s="145">
        <f t="shared" si="19"/>
        <v>0</v>
      </c>
      <c r="BB340" s="145">
        <f t="shared" si="20"/>
        <v>0</v>
      </c>
      <c r="BC340" s="145">
        <f t="shared" si="21"/>
        <v>0</v>
      </c>
      <c r="BD340" s="145">
        <f t="shared" si="22"/>
        <v>0</v>
      </c>
      <c r="BE340" s="145">
        <f t="shared" si="23"/>
        <v>0</v>
      </c>
      <c r="CA340" s="174">
        <v>12</v>
      </c>
      <c r="CB340" s="174">
        <v>0</v>
      </c>
      <c r="CZ340" s="145">
        <v>0</v>
      </c>
    </row>
    <row r="341" spans="1:104" ht="22.5">
      <c r="A341" s="168">
        <v>113</v>
      </c>
      <c r="B341" s="169" t="s">
        <v>430</v>
      </c>
      <c r="C341" s="170" t="s">
        <v>431</v>
      </c>
      <c r="D341" s="171" t="s">
        <v>137</v>
      </c>
      <c r="E341" s="172">
        <v>7</v>
      </c>
      <c r="F341" s="172">
        <v>0</v>
      </c>
      <c r="G341" s="173">
        <f t="shared" si="18"/>
        <v>0</v>
      </c>
      <c r="O341" s="167">
        <v>2</v>
      </c>
      <c r="AA341" s="145">
        <v>12</v>
      </c>
      <c r="AB341" s="145">
        <v>0</v>
      </c>
      <c r="AC341" s="145">
        <v>137</v>
      </c>
      <c r="AZ341" s="145">
        <v>2</v>
      </c>
      <c r="BA341" s="145">
        <f t="shared" si="19"/>
        <v>0</v>
      </c>
      <c r="BB341" s="145">
        <f t="shared" si="20"/>
        <v>0</v>
      </c>
      <c r="BC341" s="145">
        <f t="shared" si="21"/>
        <v>0</v>
      </c>
      <c r="BD341" s="145">
        <f t="shared" si="22"/>
        <v>0</v>
      </c>
      <c r="BE341" s="145">
        <f t="shared" si="23"/>
        <v>0</v>
      </c>
      <c r="CA341" s="174">
        <v>12</v>
      </c>
      <c r="CB341" s="174">
        <v>0</v>
      </c>
      <c r="CZ341" s="145">
        <v>0</v>
      </c>
    </row>
    <row r="342" spans="1:104" ht="12.75">
      <c r="A342" s="168">
        <v>114</v>
      </c>
      <c r="B342" s="169" t="s">
        <v>432</v>
      </c>
      <c r="C342" s="170" t="s">
        <v>433</v>
      </c>
      <c r="D342" s="171" t="s">
        <v>61</v>
      </c>
      <c r="E342" s="172"/>
      <c r="F342" s="172">
        <v>0</v>
      </c>
      <c r="G342" s="173">
        <f t="shared" si="18"/>
        <v>0</v>
      </c>
      <c r="O342" s="167">
        <v>2</v>
      </c>
      <c r="AA342" s="145">
        <v>7</v>
      </c>
      <c r="AB342" s="145">
        <v>1002</v>
      </c>
      <c r="AC342" s="145">
        <v>5</v>
      </c>
      <c r="AZ342" s="145">
        <v>2</v>
      </c>
      <c r="BA342" s="145">
        <f t="shared" si="19"/>
        <v>0</v>
      </c>
      <c r="BB342" s="145">
        <f t="shared" si="20"/>
        <v>0</v>
      </c>
      <c r="BC342" s="145">
        <f t="shared" si="21"/>
        <v>0</v>
      </c>
      <c r="BD342" s="145">
        <f t="shared" si="22"/>
        <v>0</v>
      </c>
      <c r="BE342" s="145">
        <f t="shared" si="23"/>
        <v>0</v>
      </c>
      <c r="CA342" s="174">
        <v>7</v>
      </c>
      <c r="CB342" s="174">
        <v>1002</v>
      </c>
      <c r="CZ342" s="145">
        <v>0</v>
      </c>
    </row>
    <row r="343" spans="1:57" ht="12.75">
      <c r="A343" s="181"/>
      <c r="B343" s="182" t="s">
        <v>75</v>
      </c>
      <c r="C343" s="183" t="str">
        <f>CONCATENATE(B336," ",C336)</f>
        <v>767 Konstrukce zámečnické</v>
      </c>
      <c r="D343" s="184"/>
      <c r="E343" s="185"/>
      <c r="F343" s="186"/>
      <c r="G343" s="187">
        <f>SUM(G336:G342)</f>
        <v>0</v>
      </c>
      <c r="O343" s="167">
        <v>4</v>
      </c>
      <c r="BA343" s="188">
        <f>SUM(BA336:BA342)</f>
        <v>0</v>
      </c>
      <c r="BB343" s="188">
        <f>SUM(BB336:BB342)</f>
        <v>0</v>
      </c>
      <c r="BC343" s="188">
        <f>SUM(BC336:BC342)</f>
        <v>0</v>
      </c>
      <c r="BD343" s="188">
        <f>SUM(BD336:BD342)</f>
        <v>0</v>
      </c>
      <c r="BE343" s="188">
        <f>SUM(BE336:BE342)</f>
        <v>0</v>
      </c>
    </row>
    <row r="344" spans="1:15" ht="12.75">
      <c r="A344" s="160" t="s">
        <v>72</v>
      </c>
      <c r="B344" s="161" t="s">
        <v>434</v>
      </c>
      <c r="C344" s="162" t="s">
        <v>435</v>
      </c>
      <c r="D344" s="163"/>
      <c r="E344" s="164"/>
      <c r="F344" s="164"/>
      <c r="G344" s="165"/>
      <c r="H344" s="166"/>
      <c r="I344" s="166"/>
      <c r="O344" s="167">
        <v>1</v>
      </c>
    </row>
    <row r="345" spans="1:104" ht="12.75">
      <c r="A345" s="168">
        <v>115</v>
      </c>
      <c r="B345" s="169" t="s">
        <v>436</v>
      </c>
      <c r="C345" s="170" t="s">
        <v>437</v>
      </c>
      <c r="D345" s="171" t="s">
        <v>106</v>
      </c>
      <c r="E345" s="172">
        <v>181</v>
      </c>
      <c r="F345" s="172">
        <v>0</v>
      </c>
      <c r="G345" s="173">
        <f>E345*F345</f>
        <v>0</v>
      </c>
      <c r="O345" s="167">
        <v>2</v>
      </c>
      <c r="AA345" s="145">
        <v>1</v>
      </c>
      <c r="AB345" s="145">
        <v>7</v>
      </c>
      <c r="AC345" s="145">
        <v>7</v>
      </c>
      <c r="AZ345" s="145">
        <v>2</v>
      </c>
      <c r="BA345" s="145">
        <f>IF(AZ345=1,G345,0)</f>
        <v>0</v>
      </c>
      <c r="BB345" s="145">
        <f>IF(AZ345=2,G345,0)</f>
        <v>0</v>
      </c>
      <c r="BC345" s="145">
        <f>IF(AZ345=3,G345,0)</f>
        <v>0</v>
      </c>
      <c r="BD345" s="145">
        <f>IF(AZ345=4,G345,0)</f>
        <v>0</v>
      </c>
      <c r="BE345" s="145">
        <f>IF(AZ345=5,G345,0)</f>
        <v>0</v>
      </c>
      <c r="CA345" s="174">
        <v>1</v>
      </c>
      <c r="CB345" s="174">
        <v>7</v>
      </c>
      <c r="CZ345" s="145">
        <v>0</v>
      </c>
    </row>
    <row r="346" spans="1:104" ht="22.5">
      <c r="A346" s="168">
        <v>116</v>
      </c>
      <c r="B346" s="169" t="s">
        <v>438</v>
      </c>
      <c r="C346" s="170" t="s">
        <v>439</v>
      </c>
      <c r="D346" s="171" t="s">
        <v>106</v>
      </c>
      <c r="E346" s="172">
        <v>181</v>
      </c>
      <c r="F346" s="172">
        <v>0</v>
      </c>
      <c r="G346" s="173">
        <f>E346*F346</f>
        <v>0</v>
      </c>
      <c r="O346" s="167">
        <v>2</v>
      </c>
      <c r="AA346" s="145">
        <v>12</v>
      </c>
      <c r="AB346" s="145">
        <v>0</v>
      </c>
      <c r="AC346" s="145">
        <v>117</v>
      </c>
      <c r="AZ346" s="145">
        <v>2</v>
      </c>
      <c r="BA346" s="145">
        <f>IF(AZ346=1,G346,0)</f>
        <v>0</v>
      </c>
      <c r="BB346" s="145">
        <f>IF(AZ346=2,G346,0)</f>
        <v>0</v>
      </c>
      <c r="BC346" s="145">
        <f>IF(AZ346=3,G346,0)</f>
        <v>0</v>
      </c>
      <c r="BD346" s="145">
        <f>IF(AZ346=4,G346,0)</f>
        <v>0</v>
      </c>
      <c r="BE346" s="145">
        <f>IF(AZ346=5,G346,0)</f>
        <v>0</v>
      </c>
      <c r="CA346" s="174">
        <v>12</v>
      </c>
      <c r="CB346" s="174">
        <v>0</v>
      </c>
      <c r="CZ346" s="145">
        <v>0</v>
      </c>
    </row>
    <row r="347" spans="1:104" ht="12.75">
      <c r="A347" s="168">
        <v>117</v>
      </c>
      <c r="B347" s="169" t="s">
        <v>440</v>
      </c>
      <c r="C347" s="170" t="s">
        <v>441</v>
      </c>
      <c r="D347" s="171" t="s">
        <v>125</v>
      </c>
      <c r="E347" s="172">
        <v>56.33</v>
      </c>
      <c r="F347" s="172">
        <v>0</v>
      </c>
      <c r="G347" s="173">
        <f>E347*F347</f>
        <v>0</v>
      </c>
      <c r="O347" s="167">
        <v>2</v>
      </c>
      <c r="AA347" s="145">
        <v>12</v>
      </c>
      <c r="AB347" s="145">
        <v>0</v>
      </c>
      <c r="AC347" s="145">
        <v>118</v>
      </c>
      <c r="AZ347" s="145">
        <v>2</v>
      </c>
      <c r="BA347" s="145">
        <f>IF(AZ347=1,G347,0)</f>
        <v>0</v>
      </c>
      <c r="BB347" s="145">
        <f>IF(AZ347=2,G347,0)</f>
        <v>0</v>
      </c>
      <c r="BC347" s="145">
        <f>IF(AZ347=3,G347,0)</f>
        <v>0</v>
      </c>
      <c r="BD347" s="145">
        <f>IF(AZ347=4,G347,0)</f>
        <v>0</v>
      </c>
      <c r="BE347" s="145">
        <f>IF(AZ347=5,G347,0)</f>
        <v>0</v>
      </c>
      <c r="CA347" s="174">
        <v>12</v>
      </c>
      <c r="CB347" s="174">
        <v>0</v>
      </c>
      <c r="CZ347" s="145">
        <v>0</v>
      </c>
    </row>
    <row r="348" spans="1:104" ht="12.75">
      <c r="A348" s="168">
        <v>118</v>
      </c>
      <c r="B348" s="169" t="s">
        <v>442</v>
      </c>
      <c r="C348" s="170" t="s">
        <v>443</v>
      </c>
      <c r="D348" s="171" t="s">
        <v>125</v>
      </c>
      <c r="E348" s="172">
        <v>2.35</v>
      </c>
      <c r="F348" s="172">
        <v>0</v>
      </c>
      <c r="G348" s="173">
        <f>E348*F348</f>
        <v>0</v>
      </c>
      <c r="O348" s="167">
        <v>2</v>
      </c>
      <c r="AA348" s="145">
        <v>12</v>
      </c>
      <c r="AB348" s="145">
        <v>0</v>
      </c>
      <c r="AC348" s="145">
        <v>119</v>
      </c>
      <c r="AZ348" s="145">
        <v>2</v>
      </c>
      <c r="BA348" s="145">
        <f>IF(AZ348=1,G348,0)</f>
        <v>0</v>
      </c>
      <c r="BB348" s="145">
        <f>IF(AZ348=2,G348,0)</f>
        <v>0</v>
      </c>
      <c r="BC348" s="145">
        <f>IF(AZ348=3,G348,0)</f>
        <v>0</v>
      </c>
      <c r="BD348" s="145">
        <f>IF(AZ348=4,G348,0)</f>
        <v>0</v>
      </c>
      <c r="BE348" s="145">
        <f>IF(AZ348=5,G348,0)</f>
        <v>0</v>
      </c>
      <c r="CA348" s="174">
        <v>12</v>
      </c>
      <c r="CB348" s="174">
        <v>0</v>
      </c>
      <c r="CZ348" s="145">
        <v>0</v>
      </c>
    </row>
    <row r="349" spans="1:15" ht="12.75">
      <c r="A349" s="175"/>
      <c r="B349" s="177"/>
      <c r="C349" s="221" t="s">
        <v>444</v>
      </c>
      <c r="D349" s="222"/>
      <c r="E349" s="178">
        <v>2.35</v>
      </c>
      <c r="F349" s="179"/>
      <c r="G349" s="180"/>
      <c r="M349" s="176" t="s">
        <v>444</v>
      </c>
      <c r="O349" s="167"/>
    </row>
    <row r="350" spans="1:104" ht="12.75">
      <c r="A350" s="168">
        <v>119</v>
      </c>
      <c r="B350" s="169" t="s">
        <v>445</v>
      </c>
      <c r="C350" s="170" t="s">
        <v>446</v>
      </c>
      <c r="D350" s="171" t="s">
        <v>125</v>
      </c>
      <c r="E350" s="172">
        <v>304.6</v>
      </c>
      <c r="F350" s="172">
        <v>0</v>
      </c>
      <c r="G350" s="173">
        <f>E350*F350</f>
        <v>0</v>
      </c>
      <c r="O350" s="167">
        <v>2</v>
      </c>
      <c r="AA350" s="145">
        <v>12</v>
      </c>
      <c r="AB350" s="145">
        <v>0</v>
      </c>
      <c r="AC350" s="145">
        <v>96</v>
      </c>
      <c r="AZ350" s="145">
        <v>2</v>
      </c>
      <c r="BA350" s="145">
        <f>IF(AZ350=1,G350,0)</f>
        <v>0</v>
      </c>
      <c r="BB350" s="145">
        <f>IF(AZ350=2,G350,0)</f>
        <v>0</v>
      </c>
      <c r="BC350" s="145">
        <f>IF(AZ350=3,G350,0)</f>
        <v>0</v>
      </c>
      <c r="BD350" s="145">
        <f>IF(AZ350=4,G350,0)</f>
        <v>0</v>
      </c>
      <c r="BE350" s="145">
        <f>IF(AZ350=5,G350,0)</f>
        <v>0</v>
      </c>
      <c r="CA350" s="174">
        <v>12</v>
      </c>
      <c r="CB350" s="174">
        <v>0</v>
      </c>
      <c r="CZ350" s="145">
        <v>0</v>
      </c>
    </row>
    <row r="351" spans="1:104" ht="12.75">
      <c r="A351" s="168">
        <v>120</v>
      </c>
      <c r="B351" s="169" t="s">
        <v>447</v>
      </c>
      <c r="C351" s="170" t="s">
        <v>448</v>
      </c>
      <c r="D351" s="171" t="s">
        <v>61</v>
      </c>
      <c r="E351" s="172"/>
      <c r="F351" s="172">
        <v>0</v>
      </c>
      <c r="G351" s="173">
        <f>E351*F351</f>
        <v>0</v>
      </c>
      <c r="O351" s="167">
        <v>2</v>
      </c>
      <c r="AA351" s="145">
        <v>7</v>
      </c>
      <c r="AB351" s="145">
        <v>1002</v>
      </c>
      <c r="AC351" s="145">
        <v>5</v>
      </c>
      <c r="AZ351" s="145">
        <v>2</v>
      </c>
      <c r="BA351" s="145">
        <f>IF(AZ351=1,G351,0)</f>
        <v>0</v>
      </c>
      <c r="BB351" s="145">
        <f>IF(AZ351=2,G351,0)</f>
        <v>0</v>
      </c>
      <c r="BC351" s="145">
        <f>IF(AZ351=3,G351,0)</f>
        <v>0</v>
      </c>
      <c r="BD351" s="145">
        <f>IF(AZ351=4,G351,0)</f>
        <v>0</v>
      </c>
      <c r="BE351" s="145">
        <f>IF(AZ351=5,G351,0)</f>
        <v>0</v>
      </c>
      <c r="CA351" s="174">
        <v>7</v>
      </c>
      <c r="CB351" s="174">
        <v>1002</v>
      </c>
      <c r="CZ351" s="145">
        <v>0</v>
      </c>
    </row>
    <row r="352" spans="1:57" ht="12.75">
      <c r="A352" s="181"/>
      <c r="B352" s="182" t="s">
        <v>75</v>
      </c>
      <c r="C352" s="183" t="str">
        <f>CONCATENATE(B344," ",C344)</f>
        <v>775 Podlahy vlysové a parketové</v>
      </c>
      <c r="D352" s="184"/>
      <c r="E352" s="185"/>
      <c r="F352" s="186"/>
      <c r="G352" s="187">
        <f>SUM(G344:G351)</f>
        <v>0</v>
      </c>
      <c r="O352" s="167">
        <v>4</v>
      </c>
      <c r="BA352" s="188">
        <f>SUM(BA344:BA351)</f>
        <v>0</v>
      </c>
      <c r="BB352" s="188">
        <f>SUM(BB344:BB351)</f>
        <v>0</v>
      </c>
      <c r="BC352" s="188">
        <f>SUM(BC344:BC351)</f>
        <v>0</v>
      </c>
      <c r="BD352" s="188">
        <f>SUM(BD344:BD351)</f>
        <v>0</v>
      </c>
      <c r="BE352" s="188">
        <f>SUM(BE344:BE351)</f>
        <v>0</v>
      </c>
    </row>
    <row r="353" spans="1:15" ht="12.75">
      <c r="A353" s="160" t="s">
        <v>72</v>
      </c>
      <c r="B353" s="161" t="s">
        <v>449</v>
      </c>
      <c r="C353" s="162" t="s">
        <v>450</v>
      </c>
      <c r="D353" s="163"/>
      <c r="E353" s="164"/>
      <c r="F353" s="164"/>
      <c r="G353" s="165"/>
      <c r="H353" s="166"/>
      <c r="I353" s="166"/>
      <c r="O353" s="167">
        <v>1</v>
      </c>
    </row>
    <row r="354" spans="1:104" ht="12.75">
      <c r="A354" s="168">
        <v>121</v>
      </c>
      <c r="B354" s="169" t="s">
        <v>451</v>
      </c>
      <c r="C354" s="170" t="s">
        <v>452</v>
      </c>
      <c r="D354" s="171" t="s">
        <v>106</v>
      </c>
      <c r="E354" s="172">
        <v>63.4443</v>
      </c>
      <c r="F354" s="172">
        <v>0</v>
      </c>
      <c r="G354" s="173">
        <f>E354*F354</f>
        <v>0</v>
      </c>
      <c r="O354" s="167">
        <v>2</v>
      </c>
      <c r="AA354" s="145">
        <v>1</v>
      </c>
      <c r="AB354" s="145">
        <v>7</v>
      </c>
      <c r="AC354" s="145">
        <v>7</v>
      </c>
      <c r="AZ354" s="145">
        <v>2</v>
      </c>
      <c r="BA354" s="145">
        <f>IF(AZ354=1,G354,0)</f>
        <v>0</v>
      </c>
      <c r="BB354" s="145">
        <f>IF(AZ354=2,G354,0)</f>
        <v>0</v>
      </c>
      <c r="BC354" s="145">
        <f>IF(AZ354=3,G354,0)</f>
        <v>0</v>
      </c>
      <c r="BD354" s="145">
        <f>IF(AZ354=4,G354,0)</f>
        <v>0</v>
      </c>
      <c r="BE354" s="145">
        <f>IF(AZ354=5,G354,0)</f>
        <v>0</v>
      </c>
      <c r="CA354" s="174">
        <v>1</v>
      </c>
      <c r="CB354" s="174">
        <v>7</v>
      </c>
      <c r="CZ354" s="145">
        <v>1E-05</v>
      </c>
    </row>
    <row r="355" spans="1:15" ht="12.75">
      <c r="A355" s="175"/>
      <c r="B355" s="177"/>
      <c r="C355" s="221" t="s">
        <v>453</v>
      </c>
      <c r="D355" s="222"/>
      <c r="E355" s="178">
        <v>2.6375</v>
      </c>
      <c r="F355" s="179"/>
      <c r="G355" s="180"/>
      <c r="M355" s="176" t="s">
        <v>453</v>
      </c>
      <c r="O355" s="167"/>
    </row>
    <row r="356" spans="1:15" ht="12.75">
      <c r="A356" s="175"/>
      <c r="B356" s="177"/>
      <c r="C356" s="221" t="s">
        <v>454</v>
      </c>
      <c r="D356" s="222"/>
      <c r="E356" s="178">
        <v>47.25</v>
      </c>
      <c r="F356" s="179"/>
      <c r="G356" s="180"/>
      <c r="M356" s="176" t="s">
        <v>454</v>
      </c>
      <c r="O356" s="167"/>
    </row>
    <row r="357" spans="1:15" ht="12.75">
      <c r="A357" s="175"/>
      <c r="B357" s="177"/>
      <c r="C357" s="221" t="s">
        <v>455</v>
      </c>
      <c r="D357" s="222"/>
      <c r="E357" s="178">
        <v>13.5568</v>
      </c>
      <c r="F357" s="179"/>
      <c r="G357" s="180"/>
      <c r="M357" s="176" t="s">
        <v>455</v>
      </c>
      <c r="O357" s="167"/>
    </row>
    <row r="358" spans="1:104" ht="12.75">
      <c r="A358" s="168">
        <v>122</v>
      </c>
      <c r="B358" s="169" t="s">
        <v>456</v>
      </c>
      <c r="C358" s="170" t="s">
        <v>457</v>
      </c>
      <c r="D358" s="171" t="s">
        <v>106</v>
      </c>
      <c r="E358" s="172">
        <v>63.4443</v>
      </c>
      <c r="F358" s="172">
        <v>0</v>
      </c>
      <c r="G358" s="173">
        <f>E358*F358</f>
        <v>0</v>
      </c>
      <c r="O358" s="167">
        <v>2</v>
      </c>
      <c r="AA358" s="145">
        <v>1</v>
      </c>
      <c r="AB358" s="145">
        <v>7</v>
      </c>
      <c r="AC358" s="145">
        <v>7</v>
      </c>
      <c r="AZ358" s="145">
        <v>2</v>
      </c>
      <c r="BA358" s="145">
        <f>IF(AZ358=1,G358,0)</f>
        <v>0</v>
      </c>
      <c r="BB358" s="145">
        <f>IF(AZ358=2,G358,0)</f>
        <v>0</v>
      </c>
      <c r="BC358" s="145">
        <f>IF(AZ358=3,G358,0)</f>
        <v>0</v>
      </c>
      <c r="BD358" s="145">
        <f>IF(AZ358=4,G358,0)</f>
        <v>0</v>
      </c>
      <c r="BE358" s="145">
        <f>IF(AZ358=5,G358,0)</f>
        <v>0</v>
      </c>
      <c r="CA358" s="174">
        <v>1</v>
      </c>
      <c r="CB358" s="174">
        <v>7</v>
      </c>
      <c r="CZ358" s="145">
        <v>0.00028</v>
      </c>
    </row>
    <row r="359" spans="1:15" ht="12.75">
      <c r="A359" s="175"/>
      <c r="B359" s="177"/>
      <c r="C359" s="221" t="s">
        <v>453</v>
      </c>
      <c r="D359" s="222"/>
      <c r="E359" s="178">
        <v>2.6375</v>
      </c>
      <c r="F359" s="179"/>
      <c r="G359" s="180"/>
      <c r="M359" s="176" t="s">
        <v>453</v>
      </c>
      <c r="O359" s="167"/>
    </row>
    <row r="360" spans="1:15" ht="12.75">
      <c r="A360" s="175"/>
      <c r="B360" s="177"/>
      <c r="C360" s="221" t="s">
        <v>454</v>
      </c>
      <c r="D360" s="222"/>
      <c r="E360" s="178">
        <v>47.25</v>
      </c>
      <c r="F360" s="179"/>
      <c r="G360" s="180"/>
      <c r="M360" s="176" t="s">
        <v>454</v>
      </c>
      <c r="O360" s="167"/>
    </row>
    <row r="361" spans="1:15" ht="12.75">
      <c r="A361" s="175"/>
      <c r="B361" s="177"/>
      <c r="C361" s="221" t="s">
        <v>455</v>
      </c>
      <c r="D361" s="222"/>
      <c r="E361" s="178">
        <v>13.5568</v>
      </c>
      <c r="F361" s="179"/>
      <c r="G361" s="180"/>
      <c r="M361" s="176" t="s">
        <v>455</v>
      </c>
      <c r="O361" s="167"/>
    </row>
    <row r="362" spans="1:104" ht="12.75">
      <c r="A362" s="168">
        <v>123</v>
      </c>
      <c r="B362" s="169" t="s">
        <v>458</v>
      </c>
      <c r="C362" s="170" t="s">
        <v>459</v>
      </c>
      <c r="D362" s="171" t="s">
        <v>106</v>
      </c>
      <c r="E362" s="172">
        <v>63.4443</v>
      </c>
      <c r="F362" s="172">
        <v>0</v>
      </c>
      <c r="G362" s="173">
        <f>E362*F362</f>
        <v>0</v>
      </c>
      <c r="O362" s="167">
        <v>2</v>
      </c>
      <c r="AA362" s="145">
        <v>1</v>
      </c>
      <c r="AB362" s="145">
        <v>7</v>
      </c>
      <c r="AC362" s="145">
        <v>7</v>
      </c>
      <c r="AZ362" s="145">
        <v>2</v>
      </c>
      <c r="BA362" s="145">
        <f>IF(AZ362=1,G362,0)</f>
        <v>0</v>
      </c>
      <c r="BB362" s="145">
        <f>IF(AZ362=2,G362,0)</f>
        <v>0</v>
      </c>
      <c r="BC362" s="145">
        <f>IF(AZ362=3,G362,0)</f>
        <v>0</v>
      </c>
      <c r="BD362" s="145">
        <f>IF(AZ362=4,G362,0)</f>
        <v>0</v>
      </c>
      <c r="BE362" s="145">
        <f>IF(AZ362=5,G362,0)</f>
        <v>0</v>
      </c>
      <c r="CA362" s="174">
        <v>1</v>
      </c>
      <c r="CB362" s="174">
        <v>7</v>
      </c>
      <c r="CZ362" s="145">
        <v>8E-05</v>
      </c>
    </row>
    <row r="363" spans="1:15" ht="12.75">
      <c r="A363" s="175"/>
      <c r="B363" s="177"/>
      <c r="C363" s="221" t="s">
        <v>453</v>
      </c>
      <c r="D363" s="222"/>
      <c r="E363" s="178">
        <v>2.6375</v>
      </c>
      <c r="F363" s="179"/>
      <c r="G363" s="180"/>
      <c r="M363" s="176" t="s">
        <v>453</v>
      </c>
      <c r="O363" s="167"/>
    </row>
    <row r="364" spans="1:15" ht="12.75">
      <c r="A364" s="175"/>
      <c r="B364" s="177"/>
      <c r="C364" s="221" t="s">
        <v>454</v>
      </c>
      <c r="D364" s="222"/>
      <c r="E364" s="178">
        <v>47.25</v>
      </c>
      <c r="F364" s="179"/>
      <c r="G364" s="180"/>
      <c r="M364" s="176" t="s">
        <v>454</v>
      </c>
      <c r="O364" s="167"/>
    </row>
    <row r="365" spans="1:15" ht="12.75">
      <c r="A365" s="175"/>
      <c r="B365" s="177"/>
      <c r="C365" s="221" t="s">
        <v>455</v>
      </c>
      <c r="D365" s="222"/>
      <c r="E365" s="178">
        <v>13.5568</v>
      </c>
      <c r="F365" s="179"/>
      <c r="G365" s="180"/>
      <c r="M365" s="176" t="s">
        <v>455</v>
      </c>
      <c r="O365" s="167"/>
    </row>
    <row r="366" spans="1:57" ht="12.75">
      <c r="A366" s="181"/>
      <c r="B366" s="182" t="s">
        <v>75</v>
      </c>
      <c r="C366" s="183" t="str">
        <f>CONCATENATE(B353," ",C353)</f>
        <v>783 Nátěry</v>
      </c>
      <c r="D366" s="184"/>
      <c r="E366" s="185"/>
      <c r="F366" s="186"/>
      <c r="G366" s="187">
        <f>SUM(G353:G365)</f>
        <v>0</v>
      </c>
      <c r="O366" s="167">
        <v>4</v>
      </c>
      <c r="BA366" s="188">
        <f>SUM(BA353:BA365)</f>
        <v>0</v>
      </c>
      <c r="BB366" s="188">
        <f>SUM(BB353:BB365)</f>
        <v>0</v>
      </c>
      <c r="BC366" s="188">
        <f>SUM(BC353:BC365)</f>
        <v>0</v>
      </c>
      <c r="BD366" s="188">
        <f>SUM(BD353:BD365)</f>
        <v>0</v>
      </c>
      <c r="BE366" s="188">
        <f>SUM(BE353:BE365)</f>
        <v>0</v>
      </c>
    </row>
    <row r="367" spans="1:15" ht="12.75">
      <c r="A367" s="160" t="s">
        <v>72</v>
      </c>
      <c r="B367" s="161" t="s">
        <v>460</v>
      </c>
      <c r="C367" s="162" t="s">
        <v>461</v>
      </c>
      <c r="D367" s="163"/>
      <c r="E367" s="164"/>
      <c r="F367" s="164"/>
      <c r="G367" s="165"/>
      <c r="H367" s="166"/>
      <c r="I367" s="166"/>
      <c r="O367" s="167">
        <v>1</v>
      </c>
    </row>
    <row r="368" spans="1:104" ht="12.75">
      <c r="A368" s="168">
        <v>124</v>
      </c>
      <c r="B368" s="169" t="s">
        <v>462</v>
      </c>
      <c r="C368" s="170" t="s">
        <v>463</v>
      </c>
      <c r="D368" s="171" t="s">
        <v>106</v>
      </c>
      <c r="E368" s="172">
        <v>182.8454</v>
      </c>
      <c r="F368" s="172">
        <v>0</v>
      </c>
      <c r="G368" s="173">
        <f>E368*F368</f>
        <v>0</v>
      </c>
      <c r="O368" s="167">
        <v>2</v>
      </c>
      <c r="AA368" s="145">
        <v>1</v>
      </c>
      <c r="AB368" s="145">
        <v>7</v>
      </c>
      <c r="AC368" s="145">
        <v>7</v>
      </c>
      <c r="AZ368" s="145">
        <v>2</v>
      </c>
      <c r="BA368" s="145">
        <f>IF(AZ368=1,G368,0)</f>
        <v>0</v>
      </c>
      <c r="BB368" s="145">
        <f>IF(AZ368=2,G368,0)</f>
        <v>0</v>
      </c>
      <c r="BC368" s="145">
        <f>IF(AZ368=3,G368,0)</f>
        <v>0</v>
      </c>
      <c r="BD368" s="145">
        <f>IF(AZ368=4,G368,0)</f>
        <v>0</v>
      </c>
      <c r="BE368" s="145">
        <f>IF(AZ368=5,G368,0)</f>
        <v>0</v>
      </c>
      <c r="CA368" s="174">
        <v>1</v>
      </c>
      <c r="CB368" s="174">
        <v>7</v>
      </c>
      <c r="CZ368" s="145">
        <v>0</v>
      </c>
    </row>
    <row r="369" spans="1:15" ht="12.75">
      <c r="A369" s="175"/>
      <c r="B369" s="177"/>
      <c r="C369" s="221" t="s">
        <v>241</v>
      </c>
      <c r="D369" s="222"/>
      <c r="E369" s="178">
        <v>0</v>
      </c>
      <c r="F369" s="179"/>
      <c r="G369" s="180"/>
      <c r="M369" s="176" t="s">
        <v>241</v>
      </c>
      <c r="O369" s="167"/>
    </row>
    <row r="370" spans="1:15" ht="12.75">
      <c r="A370" s="175"/>
      <c r="B370" s="177"/>
      <c r="C370" s="221" t="s">
        <v>242</v>
      </c>
      <c r="D370" s="222"/>
      <c r="E370" s="178">
        <v>137.3845</v>
      </c>
      <c r="F370" s="179"/>
      <c r="G370" s="180"/>
      <c r="M370" s="176" t="s">
        <v>242</v>
      </c>
      <c r="O370" s="167"/>
    </row>
    <row r="371" spans="1:15" ht="12.75">
      <c r="A371" s="175"/>
      <c r="B371" s="177"/>
      <c r="C371" s="221" t="s">
        <v>464</v>
      </c>
      <c r="D371" s="222"/>
      <c r="E371" s="178">
        <v>11.9755</v>
      </c>
      <c r="F371" s="179"/>
      <c r="G371" s="180"/>
      <c r="M371" s="176" t="s">
        <v>464</v>
      </c>
      <c r="O371" s="167"/>
    </row>
    <row r="372" spans="1:15" ht="12.75">
      <c r="A372" s="175"/>
      <c r="B372" s="177"/>
      <c r="C372" s="221" t="s">
        <v>465</v>
      </c>
      <c r="D372" s="222"/>
      <c r="E372" s="178">
        <v>5.1894</v>
      </c>
      <c r="F372" s="179"/>
      <c r="G372" s="180"/>
      <c r="M372" s="176" t="s">
        <v>465</v>
      </c>
      <c r="O372" s="167"/>
    </row>
    <row r="373" spans="1:15" ht="12.75">
      <c r="A373" s="175"/>
      <c r="B373" s="177"/>
      <c r="C373" s="221" t="s">
        <v>466</v>
      </c>
      <c r="D373" s="222"/>
      <c r="E373" s="178">
        <v>28.296</v>
      </c>
      <c r="F373" s="179"/>
      <c r="G373" s="180"/>
      <c r="M373" s="176" t="s">
        <v>466</v>
      </c>
      <c r="O373" s="167"/>
    </row>
    <row r="374" spans="1:104" ht="12.75">
      <c r="A374" s="168">
        <v>125</v>
      </c>
      <c r="B374" s="169" t="s">
        <v>467</v>
      </c>
      <c r="C374" s="170" t="s">
        <v>468</v>
      </c>
      <c r="D374" s="171" t="s">
        <v>106</v>
      </c>
      <c r="E374" s="172">
        <v>182.8454</v>
      </c>
      <c r="F374" s="172">
        <v>0</v>
      </c>
      <c r="G374" s="173">
        <f>E374*F374</f>
        <v>0</v>
      </c>
      <c r="O374" s="167">
        <v>2</v>
      </c>
      <c r="AA374" s="145">
        <v>1</v>
      </c>
      <c r="AB374" s="145">
        <v>7</v>
      </c>
      <c r="AC374" s="145">
        <v>7</v>
      </c>
      <c r="AZ374" s="145">
        <v>2</v>
      </c>
      <c r="BA374" s="145">
        <f>IF(AZ374=1,G374,0)</f>
        <v>0</v>
      </c>
      <c r="BB374" s="145">
        <f>IF(AZ374=2,G374,0)</f>
        <v>0</v>
      </c>
      <c r="BC374" s="145">
        <f>IF(AZ374=3,G374,0)</f>
        <v>0</v>
      </c>
      <c r="BD374" s="145">
        <f>IF(AZ374=4,G374,0)</f>
        <v>0</v>
      </c>
      <c r="BE374" s="145">
        <f>IF(AZ374=5,G374,0)</f>
        <v>0</v>
      </c>
      <c r="CA374" s="174">
        <v>1</v>
      </c>
      <c r="CB374" s="174">
        <v>7</v>
      </c>
      <c r="CZ374" s="145">
        <v>0.00025</v>
      </c>
    </row>
    <row r="375" spans="1:15" ht="12.75">
      <c r="A375" s="175"/>
      <c r="B375" s="177"/>
      <c r="C375" s="221" t="s">
        <v>241</v>
      </c>
      <c r="D375" s="222"/>
      <c r="E375" s="178">
        <v>0</v>
      </c>
      <c r="F375" s="179"/>
      <c r="G375" s="180"/>
      <c r="M375" s="176" t="s">
        <v>241</v>
      </c>
      <c r="O375" s="167"/>
    </row>
    <row r="376" spans="1:15" ht="12.75">
      <c r="A376" s="175"/>
      <c r="B376" s="177"/>
      <c r="C376" s="221" t="s">
        <v>242</v>
      </c>
      <c r="D376" s="222"/>
      <c r="E376" s="178">
        <v>137.3845</v>
      </c>
      <c r="F376" s="179"/>
      <c r="G376" s="180"/>
      <c r="M376" s="176" t="s">
        <v>242</v>
      </c>
      <c r="O376" s="167"/>
    </row>
    <row r="377" spans="1:15" ht="12.75">
      <c r="A377" s="175"/>
      <c r="B377" s="177"/>
      <c r="C377" s="221" t="s">
        <v>464</v>
      </c>
      <c r="D377" s="222"/>
      <c r="E377" s="178">
        <v>11.9755</v>
      </c>
      <c r="F377" s="179"/>
      <c r="G377" s="180"/>
      <c r="M377" s="176" t="s">
        <v>464</v>
      </c>
      <c r="O377" s="167"/>
    </row>
    <row r="378" spans="1:15" ht="12.75">
      <c r="A378" s="175"/>
      <c r="B378" s="177"/>
      <c r="C378" s="221" t="s">
        <v>465</v>
      </c>
      <c r="D378" s="222"/>
      <c r="E378" s="178">
        <v>5.1894</v>
      </c>
      <c r="F378" s="179"/>
      <c r="G378" s="180"/>
      <c r="M378" s="176" t="s">
        <v>465</v>
      </c>
      <c r="O378" s="167"/>
    </row>
    <row r="379" spans="1:15" ht="12.75">
      <c r="A379" s="175"/>
      <c r="B379" s="177"/>
      <c r="C379" s="221" t="s">
        <v>466</v>
      </c>
      <c r="D379" s="222"/>
      <c r="E379" s="178">
        <v>28.296</v>
      </c>
      <c r="F379" s="179"/>
      <c r="G379" s="180"/>
      <c r="M379" s="176" t="s">
        <v>466</v>
      </c>
      <c r="O379" s="167"/>
    </row>
    <row r="380" spans="1:57" ht="12.75">
      <c r="A380" s="181"/>
      <c r="B380" s="182" t="s">
        <v>75</v>
      </c>
      <c r="C380" s="183" t="str">
        <f>CONCATENATE(B367," ",C367)</f>
        <v>784 Malby</v>
      </c>
      <c r="D380" s="184"/>
      <c r="E380" s="185"/>
      <c r="F380" s="186"/>
      <c r="G380" s="187">
        <f>SUM(G367:G379)</f>
        <v>0</v>
      </c>
      <c r="O380" s="167">
        <v>4</v>
      </c>
      <c r="BA380" s="188">
        <f>SUM(BA367:BA379)</f>
        <v>0</v>
      </c>
      <c r="BB380" s="188">
        <f>SUM(BB367:BB379)</f>
        <v>0</v>
      </c>
      <c r="BC380" s="188">
        <f>SUM(BC367:BC379)</f>
        <v>0</v>
      </c>
      <c r="BD380" s="188">
        <f>SUM(BD367:BD379)</f>
        <v>0</v>
      </c>
      <c r="BE380" s="188">
        <f>SUM(BE367:BE379)</f>
        <v>0</v>
      </c>
    </row>
    <row r="381" spans="1:15" ht="12.75">
      <c r="A381" s="160" t="s">
        <v>72</v>
      </c>
      <c r="B381" s="161" t="s">
        <v>469</v>
      </c>
      <c r="C381" s="162" t="s">
        <v>470</v>
      </c>
      <c r="D381" s="163"/>
      <c r="E381" s="164"/>
      <c r="F381" s="164"/>
      <c r="G381" s="165"/>
      <c r="H381" s="166"/>
      <c r="I381" s="166"/>
      <c r="O381" s="167">
        <v>1</v>
      </c>
    </row>
    <row r="382" spans="1:104" ht="22.5">
      <c r="A382" s="168">
        <v>126</v>
      </c>
      <c r="B382" s="169" t="s">
        <v>471</v>
      </c>
      <c r="C382" s="170" t="s">
        <v>472</v>
      </c>
      <c r="D382" s="171" t="s">
        <v>137</v>
      </c>
      <c r="E382" s="172">
        <v>1</v>
      </c>
      <c r="F382" s="172">
        <v>0</v>
      </c>
      <c r="G382" s="173">
        <f aca="true" t="shared" si="24" ref="G382:G391">E382*F382</f>
        <v>0</v>
      </c>
      <c r="O382" s="167">
        <v>2</v>
      </c>
      <c r="AA382" s="145">
        <v>12</v>
      </c>
      <c r="AB382" s="145">
        <v>0</v>
      </c>
      <c r="AC382" s="145">
        <v>7</v>
      </c>
      <c r="AZ382" s="145">
        <v>2</v>
      </c>
      <c r="BA382" s="145">
        <f aca="true" t="shared" si="25" ref="BA382:BA391">IF(AZ382=1,G382,0)</f>
        <v>0</v>
      </c>
      <c r="BB382" s="145">
        <f aca="true" t="shared" si="26" ref="BB382:BB391">IF(AZ382=2,G382,0)</f>
        <v>0</v>
      </c>
      <c r="BC382" s="145">
        <f aca="true" t="shared" si="27" ref="BC382:BC391">IF(AZ382=3,G382,0)</f>
        <v>0</v>
      </c>
      <c r="BD382" s="145">
        <f aca="true" t="shared" si="28" ref="BD382:BD391">IF(AZ382=4,G382,0)</f>
        <v>0</v>
      </c>
      <c r="BE382" s="145">
        <f aca="true" t="shared" si="29" ref="BE382:BE391">IF(AZ382=5,G382,0)</f>
        <v>0</v>
      </c>
      <c r="CA382" s="174">
        <v>12</v>
      </c>
      <c r="CB382" s="174">
        <v>0</v>
      </c>
      <c r="CZ382" s="145">
        <v>0</v>
      </c>
    </row>
    <row r="383" spans="1:104" ht="22.5">
      <c r="A383" s="168">
        <v>127</v>
      </c>
      <c r="B383" s="169" t="s">
        <v>473</v>
      </c>
      <c r="C383" s="170" t="s">
        <v>474</v>
      </c>
      <c r="D383" s="171" t="s">
        <v>137</v>
      </c>
      <c r="E383" s="172">
        <v>1</v>
      </c>
      <c r="F383" s="172">
        <v>0</v>
      </c>
      <c r="G383" s="173">
        <f t="shared" si="24"/>
        <v>0</v>
      </c>
      <c r="O383" s="167">
        <v>2</v>
      </c>
      <c r="AA383" s="145">
        <v>12</v>
      </c>
      <c r="AB383" s="145">
        <v>0</v>
      </c>
      <c r="AC383" s="145">
        <v>8</v>
      </c>
      <c r="AZ383" s="145">
        <v>2</v>
      </c>
      <c r="BA383" s="145">
        <f t="shared" si="25"/>
        <v>0</v>
      </c>
      <c r="BB383" s="145">
        <f t="shared" si="26"/>
        <v>0</v>
      </c>
      <c r="BC383" s="145">
        <f t="shared" si="27"/>
        <v>0</v>
      </c>
      <c r="BD383" s="145">
        <f t="shared" si="28"/>
        <v>0</v>
      </c>
      <c r="BE383" s="145">
        <f t="shared" si="29"/>
        <v>0</v>
      </c>
      <c r="CA383" s="174">
        <v>12</v>
      </c>
      <c r="CB383" s="174">
        <v>0</v>
      </c>
      <c r="CZ383" s="145">
        <v>0</v>
      </c>
    </row>
    <row r="384" spans="1:104" ht="22.5">
      <c r="A384" s="168">
        <v>128</v>
      </c>
      <c r="B384" s="169" t="s">
        <v>475</v>
      </c>
      <c r="C384" s="170" t="s">
        <v>476</v>
      </c>
      <c r="D384" s="171" t="s">
        <v>137</v>
      </c>
      <c r="E384" s="172">
        <v>1</v>
      </c>
      <c r="F384" s="172">
        <v>0</v>
      </c>
      <c r="G384" s="173">
        <f t="shared" si="24"/>
        <v>0</v>
      </c>
      <c r="O384" s="167">
        <v>2</v>
      </c>
      <c r="AA384" s="145">
        <v>12</v>
      </c>
      <c r="AB384" s="145">
        <v>0</v>
      </c>
      <c r="AC384" s="145">
        <v>9</v>
      </c>
      <c r="AZ384" s="145">
        <v>2</v>
      </c>
      <c r="BA384" s="145">
        <f t="shared" si="25"/>
        <v>0</v>
      </c>
      <c r="BB384" s="145">
        <f t="shared" si="26"/>
        <v>0</v>
      </c>
      <c r="BC384" s="145">
        <f t="shared" si="27"/>
        <v>0</v>
      </c>
      <c r="BD384" s="145">
        <f t="shared" si="28"/>
        <v>0</v>
      </c>
      <c r="BE384" s="145">
        <f t="shared" si="29"/>
        <v>0</v>
      </c>
      <c r="CA384" s="174">
        <v>12</v>
      </c>
      <c r="CB384" s="174">
        <v>0</v>
      </c>
      <c r="CZ384" s="145">
        <v>0</v>
      </c>
    </row>
    <row r="385" spans="1:104" ht="22.5">
      <c r="A385" s="168">
        <v>129</v>
      </c>
      <c r="B385" s="169" t="s">
        <v>477</v>
      </c>
      <c r="C385" s="170" t="s">
        <v>478</v>
      </c>
      <c r="D385" s="171" t="s">
        <v>137</v>
      </c>
      <c r="E385" s="172">
        <v>2</v>
      </c>
      <c r="F385" s="172">
        <v>0</v>
      </c>
      <c r="G385" s="173">
        <f t="shared" si="24"/>
        <v>0</v>
      </c>
      <c r="O385" s="167">
        <v>2</v>
      </c>
      <c r="AA385" s="145">
        <v>12</v>
      </c>
      <c r="AB385" s="145">
        <v>0</v>
      </c>
      <c r="AC385" s="145">
        <v>10</v>
      </c>
      <c r="AZ385" s="145">
        <v>2</v>
      </c>
      <c r="BA385" s="145">
        <f t="shared" si="25"/>
        <v>0</v>
      </c>
      <c r="BB385" s="145">
        <f t="shared" si="26"/>
        <v>0</v>
      </c>
      <c r="BC385" s="145">
        <f t="shared" si="27"/>
        <v>0</v>
      </c>
      <c r="BD385" s="145">
        <f t="shared" si="28"/>
        <v>0</v>
      </c>
      <c r="BE385" s="145">
        <f t="shared" si="29"/>
        <v>0</v>
      </c>
      <c r="CA385" s="174">
        <v>12</v>
      </c>
      <c r="CB385" s="174">
        <v>0</v>
      </c>
      <c r="CZ385" s="145">
        <v>0</v>
      </c>
    </row>
    <row r="386" spans="1:104" ht="22.5">
      <c r="A386" s="168">
        <v>130</v>
      </c>
      <c r="B386" s="169" t="s">
        <v>479</v>
      </c>
      <c r="C386" s="170" t="s">
        <v>480</v>
      </c>
      <c r="D386" s="171" t="s">
        <v>137</v>
      </c>
      <c r="E386" s="172">
        <v>2</v>
      </c>
      <c r="F386" s="172">
        <v>0</v>
      </c>
      <c r="G386" s="173">
        <f t="shared" si="24"/>
        <v>0</v>
      </c>
      <c r="O386" s="167">
        <v>2</v>
      </c>
      <c r="AA386" s="145">
        <v>12</v>
      </c>
      <c r="AB386" s="145">
        <v>0</v>
      </c>
      <c r="AC386" s="145">
        <v>11</v>
      </c>
      <c r="AZ386" s="145">
        <v>2</v>
      </c>
      <c r="BA386" s="145">
        <f t="shared" si="25"/>
        <v>0</v>
      </c>
      <c r="BB386" s="145">
        <f t="shared" si="26"/>
        <v>0</v>
      </c>
      <c r="BC386" s="145">
        <f t="shared" si="27"/>
        <v>0</v>
      </c>
      <c r="BD386" s="145">
        <f t="shared" si="28"/>
        <v>0</v>
      </c>
      <c r="BE386" s="145">
        <f t="shared" si="29"/>
        <v>0</v>
      </c>
      <c r="CA386" s="174">
        <v>12</v>
      </c>
      <c r="CB386" s="174">
        <v>0</v>
      </c>
      <c r="CZ386" s="145">
        <v>0</v>
      </c>
    </row>
    <row r="387" spans="1:104" ht="22.5">
      <c r="A387" s="168">
        <v>131</v>
      </c>
      <c r="B387" s="169" t="s">
        <v>481</v>
      </c>
      <c r="C387" s="170" t="s">
        <v>482</v>
      </c>
      <c r="D387" s="171" t="s">
        <v>137</v>
      </c>
      <c r="E387" s="172">
        <v>2</v>
      </c>
      <c r="F387" s="172">
        <v>0</v>
      </c>
      <c r="G387" s="173">
        <f t="shared" si="24"/>
        <v>0</v>
      </c>
      <c r="O387" s="167">
        <v>2</v>
      </c>
      <c r="AA387" s="145">
        <v>12</v>
      </c>
      <c r="AB387" s="145">
        <v>0</v>
      </c>
      <c r="AC387" s="145">
        <v>13</v>
      </c>
      <c r="AZ387" s="145">
        <v>2</v>
      </c>
      <c r="BA387" s="145">
        <f t="shared" si="25"/>
        <v>0</v>
      </c>
      <c r="BB387" s="145">
        <f t="shared" si="26"/>
        <v>0</v>
      </c>
      <c r="BC387" s="145">
        <f t="shared" si="27"/>
        <v>0</v>
      </c>
      <c r="BD387" s="145">
        <f t="shared" si="28"/>
        <v>0</v>
      </c>
      <c r="BE387" s="145">
        <f t="shared" si="29"/>
        <v>0</v>
      </c>
      <c r="CA387" s="174">
        <v>12</v>
      </c>
      <c r="CB387" s="174">
        <v>0</v>
      </c>
      <c r="CZ387" s="145">
        <v>0</v>
      </c>
    </row>
    <row r="388" spans="1:104" ht="22.5">
      <c r="A388" s="168">
        <v>132</v>
      </c>
      <c r="B388" s="169" t="s">
        <v>483</v>
      </c>
      <c r="C388" s="170" t="s">
        <v>484</v>
      </c>
      <c r="D388" s="171" t="s">
        <v>137</v>
      </c>
      <c r="E388" s="172">
        <v>1</v>
      </c>
      <c r="F388" s="172">
        <v>0</v>
      </c>
      <c r="G388" s="173">
        <f t="shared" si="24"/>
        <v>0</v>
      </c>
      <c r="O388" s="167">
        <v>2</v>
      </c>
      <c r="AA388" s="145">
        <v>12</v>
      </c>
      <c r="AB388" s="145">
        <v>0</v>
      </c>
      <c r="AC388" s="145">
        <v>14</v>
      </c>
      <c r="AZ388" s="145">
        <v>2</v>
      </c>
      <c r="BA388" s="145">
        <f t="shared" si="25"/>
        <v>0</v>
      </c>
      <c r="BB388" s="145">
        <f t="shared" si="26"/>
        <v>0</v>
      </c>
      <c r="BC388" s="145">
        <f t="shared" si="27"/>
        <v>0</v>
      </c>
      <c r="BD388" s="145">
        <f t="shared" si="28"/>
        <v>0</v>
      </c>
      <c r="BE388" s="145">
        <f t="shared" si="29"/>
        <v>0</v>
      </c>
      <c r="CA388" s="174">
        <v>12</v>
      </c>
      <c r="CB388" s="174">
        <v>0</v>
      </c>
      <c r="CZ388" s="145">
        <v>0</v>
      </c>
    </row>
    <row r="389" spans="1:104" ht="22.5">
      <c r="A389" s="168">
        <v>133</v>
      </c>
      <c r="B389" s="169" t="s">
        <v>485</v>
      </c>
      <c r="C389" s="170" t="s">
        <v>486</v>
      </c>
      <c r="D389" s="171" t="s">
        <v>137</v>
      </c>
      <c r="E389" s="172">
        <v>1</v>
      </c>
      <c r="F389" s="172">
        <v>0</v>
      </c>
      <c r="G389" s="173">
        <f t="shared" si="24"/>
        <v>0</v>
      </c>
      <c r="O389" s="167">
        <v>2</v>
      </c>
      <c r="AA389" s="145">
        <v>12</v>
      </c>
      <c r="AB389" s="145">
        <v>0</v>
      </c>
      <c r="AC389" s="145">
        <v>12</v>
      </c>
      <c r="AZ389" s="145">
        <v>2</v>
      </c>
      <c r="BA389" s="145">
        <f t="shared" si="25"/>
        <v>0</v>
      </c>
      <c r="BB389" s="145">
        <f t="shared" si="26"/>
        <v>0</v>
      </c>
      <c r="BC389" s="145">
        <f t="shared" si="27"/>
        <v>0</v>
      </c>
      <c r="BD389" s="145">
        <f t="shared" si="28"/>
        <v>0</v>
      </c>
      <c r="BE389" s="145">
        <f t="shared" si="29"/>
        <v>0</v>
      </c>
      <c r="CA389" s="174">
        <v>12</v>
      </c>
      <c r="CB389" s="174">
        <v>0</v>
      </c>
      <c r="CZ389" s="145">
        <v>0</v>
      </c>
    </row>
    <row r="390" spans="1:104" ht="22.5">
      <c r="A390" s="168">
        <v>134</v>
      </c>
      <c r="B390" s="169" t="s">
        <v>487</v>
      </c>
      <c r="C390" s="170" t="s">
        <v>488</v>
      </c>
      <c r="D390" s="171" t="s">
        <v>137</v>
      </c>
      <c r="E390" s="172">
        <v>1</v>
      </c>
      <c r="F390" s="172">
        <v>0</v>
      </c>
      <c r="G390" s="173">
        <f t="shared" si="24"/>
        <v>0</v>
      </c>
      <c r="O390" s="167">
        <v>2</v>
      </c>
      <c r="AA390" s="145">
        <v>12</v>
      </c>
      <c r="AB390" s="145">
        <v>0</v>
      </c>
      <c r="AC390" s="145">
        <v>1</v>
      </c>
      <c r="AZ390" s="145">
        <v>2</v>
      </c>
      <c r="BA390" s="145">
        <f t="shared" si="25"/>
        <v>0</v>
      </c>
      <c r="BB390" s="145">
        <f t="shared" si="26"/>
        <v>0</v>
      </c>
      <c r="BC390" s="145">
        <f t="shared" si="27"/>
        <v>0</v>
      </c>
      <c r="BD390" s="145">
        <f t="shared" si="28"/>
        <v>0</v>
      </c>
      <c r="BE390" s="145">
        <f t="shared" si="29"/>
        <v>0</v>
      </c>
      <c r="CA390" s="174">
        <v>12</v>
      </c>
      <c r="CB390" s="174">
        <v>0</v>
      </c>
      <c r="CZ390" s="145">
        <v>0</v>
      </c>
    </row>
    <row r="391" spans="1:104" ht="12.75">
      <c r="A391" s="168">
        <v>135</v>
      </c>
      <c r="B391" s="169" t="s">
        <v>432</v>
      </c>
      <c r="C391" s="170" t="s">
        <v>433</v>
      </c>
      <c r="D391" s="171" t="s">
        <v>61</v>
      </c>
      <c r="E391" s="172"/>
      <c r="F391" s="172">
        <v>0</v>
      </c>
      <c r="G391" s="173">
        <f t="shared" si="24"/>
        <v>0</v>
      </c>
      <c r="O391" s="167">
        <v>2</v>
      </c>
      <c r="AA391" s="145">
        <v>7</v>
      </c>
      <c r="AB391" s="145">
        <v>1002</v>
      </c>
      <c r="AC391" s="145">
        <v>5</v>
      </c>
      <c r="AZ391" s="145">
        <v>2</v>
      </c>
      <c r="BA391" s="145">
        <f t="shared" si="25"/>
        <v>0</v>
      </c>
      <c r="BB391" s="145">
        <f t="shared" si="26"/>
        <v>0</v>
      </c>
      <c r="BC391" s="145">
        <f t="shared" si="27"/>
        <v>0</v>
      </c>
      <c r="BD391" s="145">
        <f t="shared" si="28"/>
        <v>0</v>
      </c>
      <c r="BE391" s="145">
        <f t="shared" si="29"/>
        <v>0</v>
      </c>
      <c r="CA391" s="174">
        <v>7</v>
      </c>
      <c r="CB391" s="174">
        <v>1002</v>
      </c>
      <c r="CZ391" s="145">
        <v>0</v>
      </c>
    </row>
    <row r="392" spans="1:57" ht="12.75">
      <c r="A392" s="181"/>
      <c r="B392" s="182" t="s">
        <v>75</v>
      </c>
      <c r="C392" s="183" t="str">
        <f>CONCATENATE(B381," ",C381)</f>
        <v>797 Vybavení tělocvičny</v>
      </c>
      <c r="D392" s="184"/>
      <c r="E392" s="185"/>
      <c r="F392" s="186"/>
      <c r="G392" s="187">
        <f>SUM(G381:G391)</f>
        <v>0</v>
      </c>
      <c r="O392" s="167">
        <v>4</v>
      </c>
      <c r="BA392" s="188">
        <f>SUM(BA381:BA391)</f>
        <v>0</v>
      </c>
      <c r="BB392" s="188">
        <f>SUM(BB381:BB391)</f>
        <v>0</v>
      </c>
      <c r="BC392" s="188">
        <f>SUM(BC381:BC391)</f>
        <v>0</v>
      </c>
      <c r="BD392" s="188">
        <f>SUM(BD381:BD391)</f>
        <v>0</v>
      </c>
      <c r="BE392" s="188">
        <f>SUM(BE381:BE391)</f>
        <v>0</v>
      </c>
    </row>
    <row r="393" spans="1:15" ht="12.75">
      <c r="A393" s="160" t="s">
        <v>72</v>
      </c>
      <c r="B393" s="161" t="s">
        <v>489</v>
      </c>
      <c r="C393" s="162" t="s">
        <v>490</v>
      </c>
      <c r="D393" s="163"/>
      <c r="E393" s="164"/>
      <c r="F393" s="164"/>
      <c r="G393" s="165"/>
      <c r="H393" s="166"/>
      <c r="I393" s="166"/>
      <c r="O393" s="167">
        <v>1</v>
      </c>
    </row>
    <row r="394" spans="1:104" ht="12.75">
      <c r="A394" s="168">
        <v>136</v>
      </c>
      <c r="B394" s="169" t="s">
        <v>491</v>
      </c>
      <c r="C394" s="170" t="s">
        <v>492</v>
      </c>
      <c r="D394" s="171" t="s">
        <v>125</v>
      </c>
      <c r="E394" s="172">
        <v>40</v>
      </c>
      <c r="F394" s="172">
        <v>0</v>
      </c>
      <c r="G394" s="173">
        <f aca="true" t="shared" si="30" ref="G394:G404">E394*F394</f>
        <v>0</v>
      </c>
      <c r="O394" s="167">
        <v>2</v>
      </c>
      <c r="AA394" s="145">
        <v>12</v>
      </c>
      <c r="AB394" s="145">
        <v>0</v>
      </c>
      <c r="AC394" s="145">
        <v>140</v>
      </c>
      <c r="AZ394" s="145">
        <v>4</v>
      </c>
      <c r="BA394" s="145">
        <f aca="true" t="shared" si="31" ref="BA394:BA404">IF(AZ394=1,G394,0)</f>
        <v>0</v>
      </c>
      <c r="BB394" s="145">
        <f aca="true" t="shared" si="32" ref="BB394:BB404">IF(AZ394=2,G394,0)</f>
        <v>0</v>
      </c>
      <c r="BC394" s="145">
        <f aca="true" t="shared" si="33" ref="BC394:BC404">IF(AZ394=3,G394,0)</f>
        <v>0</v>
      </c>
      <c r="BD394" s="145">
        <f aca="true" t="shared" si="34" ref="BD394:BD404">IF(AZ394=4,G394,0)</f>
        <v>0</v>
      </c>
      <c r="BE394" s="145">
        <f aca="true" t="shared" si="35" ref="BE394:BE404">IF(AZ394=5,G394,0)</f>
        <v>0</v>
      </c>
      <c r="CA394" s="174">
        <v>12</v>
      </c>
      <c r="CB394" s="174">
        <v>0</v>
      </c>
      <c r="CZ394" s="145">
        <v>0</v>
      </c>
    </row>
    <row r="395" spans="1:104" ht="12.75">
      <c r="A395" s="168">
        <v>137</v>
      </c>
      <c r="B395" s="169" t="s">
        <v>493</v>
      </c>
      <c r="C395" s="170" t="s">
        <v>494</v>
      </c>
      <c r="D395" s="171" t="s">
        <v>137</v>
      </c>
      <c r="E395" s="172">
        <v>1</v>
      </c>
      <c r="F395" s="172">
        <v>0</v>
      </c>
      <c r="G395" s="173">
        <f t="shared" si="30"/>
        <v>0</v>
      </c>
      <c r="O395" s="167">
        <v>2</v>
      </c>
      <c r="AA395" s="145">
        <v>12</v>
      </c>
      <c r="AB395" s="145">
        <v>0</v>
      </c>
      <c r="AC395" s="145">
        <v>141</v>
      </c>
      <c r="AZ395" s="145">
        <v>4</v>
      </c>
      <c r="BA395" s="145">
        <f t="shared" si="31"/>
        <v>0</v>
      </c>
      <c r="BB395" s="145">
        <f t="shared" si="32"/>
        <v>0</v>
      </c>
      <c r="BC395" s="145">
        <f t="shared" si="33"/>
        <v>0</v>
      </c>
      <c r="BD395" s="145">
        <f t="shared" si="34"/>
        <v>0</v>
      </c>
      <c r="BE395" s="145">
        <f t="shared" si="35"/>
        <v>0</v>
      </c>
      <c r="CA395" s="174">
        <v>12</v>
      </c>
      <c r="CB395" s="174">
        <v>0</v>
      </c>
      <c r="CZ395" s="145">
        <v>0</v>
      </c>
    </row>
    <row r="396" spans="1:104" ht="12.75">
      <c r="A396" s="168">
        <v>138</v>
      </c>
      <c r="B396" s="169" t="s">
        <v>495</v>
      </c>
      <c r="C396" s="170" t="s">
        <v>496</v>
      </c>
      <c r="D396" s="171" t="s">
        <v>137</v>
      </c>
      <c r="E396" s="172">
        <v>7</v>
      </c>
      <c r="F396" s="172">
        <v>0</v>
      </c>
      <c r="G396" s="173">
        <f t="shared" si="30"/>
        <v>0</v>
      </c>
      <c r="O396" s="167">
        <v>2</v>
      </c>
      <c r="AA396" s="145">
        <v>12</v>
      </c>
      <c r="AB396" s="145">
        <v>0</v>
      </c>
      <c r="AC396" s="145">
        <v>142</v>
      </c>
      <c r="AZ396" s="145">
        <v>4</v>
      </c>
      <c r="BA396" s="145">
        <f t="shared" si="31"/>
        <v>0</v>
      </c>
      <c r="BB396" s="145">
        <f t="shared" si="32"/>
        <v>0</v>
      </c>
      <c r="BC396" s="145">
        <f t="shared" si="33"/>
        <v>0</v>
      </c>
      <c r="BD396" s="145">
        <f t="shared" si="34"/>
        <v>0</v>
      </c>
      <c r="BE396" s="145">
        <f t="shared" si="35"/>
        <v>0</v>
      </c>
      <c r="CA396" s="174">
        <v>12</v>
      </c>
      <c r="CB396" s="174">
        <v>0</v>
      </c>
      <c r="CZ396" s="145">
        <v>0</v>
      </c>
    </row>
    <row r="397" spans="1:104" ht="12.75">
      <c r="A397" s="168">
        <v>139</v>
      </c>
      <c r="B397" s="169" t="s">
        <v>497</v>
      </c>
      <c r="C397" s="170" t="s">
        <v>498</v>
      </c>
      <c r="D397" s="171" t="s">
        <v>137</v>
      </c>
      <c r="E397" s="172">
        <v>7</v>
      </c>
      <c r="F397" s="172">
        <v>0</v>
      </c>
      <c r="G397" s="173">
        <f t="shared" si="30"/>
        <v>0</v>
      </c>
      <c r="O397" s="167">
        <v>2</v>
      </c>
      <c r="AA397" s="145">
        <v>12</v>
      </c>
      <c r="AB397" s="145">
        <v>0</v>
      </c>
      <c r="AC397" s="145">
        <v>143</v>
      </c>
      <c r="AZ397" s="145">
        <v>4</v>
      </c>
      <c r="BA397" s="145">
        <f t="shared" si="31"/>
        <v>0</v>
      </c>
      <c r="BB397" s="145">
        <f t="shared" si="32"/>
        <v>0</v>
      </c>
      <c r="BC397" s="145">
        <f t="shared" si="33"/>
        <v>0</v>
      </c>
      <c r="BD397" s="145">
        <f t="shared" si="34"/>
        <v>0</v>
      </c>
      <c r="BE397" s="145">
        <f t="shared" si="35"/>
        <v>0</v>
      </c>
      <c r="CA397" s="174">
        <v>12</v>
      </c>
      <c r="CB397" s="174">
        <v>0</v>
      </c>
      <c r="CZ397" s="145">
        <v>0</v>
      </c>
    </row>
    <row r="398" spans="1:104" ht="12.75">
      <c r="A398" s="168">
        <v>140</v>
      </c>
      <c r="B398" s="169" t="s">
        <v>499</v>
      </c>
      <c r="C398" s="170" t="s">
        <v>500</v>
      </c>
      <c r="D398" s="171" t="s">
        <v>137</v>
      </c>
      <c r="E398" s="172">
        <v>28</v>
      </c>
      <c r="F398" s="172">
        <v>0</v>
      </c>
      <c r="G398" s="173">
        <f t="shared" si="30"/>
        <v>0</v>
      </c>
      <c r="O398" s="167">
        <v>2</v>
      </c>
      <c r="AA398" s="145">
        <v>12</v>
      </c>
      <c r="AB398" s="145">
        <v>0</v>
      </c>
      <c r="AC398" s="145">
        <v>144</v>
      </c>
      <c r="AZ398" s="145">
        <v>4</v>
      </c>
      <c r="BA398" s="145">
        <f t="shared" si="31"/>
        <v>0</v>
      </c>
      <c r="BB398" s="145">
        <f t="shared" si="32"/>
        <v>0</v>
      </c>
      <c r="BC398" s="145">
        <f t="shared" si="33"/>
        <v>0</v>
      </c>
      <c r="BD398" s="145">
        <f t="shared" si="34"/>
        <v>0</v>
      </c>
      <c r="BE398" s="145">
        <f t="shared" si="35"/>
        <v>0</v>
      </c>
      <c r="CA398" s="174">
        <v>12</v>
      </c>
      <c r="CB398" s="174">
        <v>0</v>
      </c>
      <c r="CZ398" s="145">
        <v>0</v>
      </c>
    </row>
    <row r="399" spans="1:104" ht="12.75">
      <c r="A399" s="168">
        <v>141</v>
      </c>
      <c r="B399" s="169" t="s">
        <v>501</v>
      </c>
      <c r="C399" s="170" t="s">
        <v>502</v>
      </c>
      <c r="D399" s="171" t="s">
        <v>137</v>
      </c>
      <c r="E399" s="172">
        <v>28</v>
      </c>
      <c r="F399" s="172">
        <v>0</v>
      </c>
      <c r="G399" s="173">
        <f t="shared" si="30"/>
        <v>0</v>
      </c>
      <c r="O399" s="167">
        <v>2</v>
      </c>
      <c r="AA399" s="145">
        <v>12</v>
      </c>
      <c r="AB399" s="145">
        <v>0</v>
      </c>
      <c r="AC399" s="145">
        <v>145</v>
      </c>
      <c r="AZ399" s="145">
        <v>4</v>
      </c>
      <c r="BA399" s="145">
        <f t="shared" si="31"/>
        <v>0</v>
      </c>
      <c r="BB399" s="145">
        <f t="shared" si="32"/>
        <v>0</v>
      </c>
      <c r="BC399" s="145">
        <f t="shared" si="33"/>
        <v>0</v>
      </c>
      <c r="BD399" s="145">
        <f t="shared" si="34"/>
        <v>0</v>
      </c>
      <c r="BE399" s="145">
        <f t="shared" si="35"/>
        <v>0</v>
      </c>
      <c r="CA399" s="174">
        <v>12</v>
      </c>
      <c r="CB399" s="174">
        <v>0</v>
      </c>
      <c r="CZ399" s="145">
        <v>0</v>
      </c>
    </row>
    <row r="400" spans="1:104" ht="12.75">
      <c r="A400" s="168">
        <v>142</v>
      </c>
      <c r="B400" s="169" t="s">
        <v>503</v>
      </c>
      <c r="C400" s="170" t="s">
        <v>504</v>
      </c>
      <c r="D400" s="171" t="s">
        <v>137</v>
      </c>
      <c r="E400" s="172">
        <v>1</v>
      </c>
      <c r="F400" s="172">
        <v>0</v>
      </c>
      <c r="G400" s="173">
        <f t="shared" si="30"/>
        <v>0</v>
      </c>
      <c r="O400" s="167">
        <v>2</v>
      </c>
      <c r="AA400" s="145">
        <v>12</v>
      </c>
      <c r="AB400" s="145">
        <v>0</v>
      </c>
      <c r="AC400" s="145">
        <v>146</v>
      </c>
      <c r="AZ400" s="145">
        <v>4</v>
      </c>
      <c r="BA400" s="145">
        <f t="shared" si="31"/>
        <v>0</v>
      </c>
      <c r="BB400" s="145">
        <f t="shared" si="32"/>
        <v>0</v>
      </c>
      <c r="BC400" s="145">
        <f t="shared" si="33"/>
        <v>0</v>
      </c>
      <c r="BD400" s="145">
        <f t="shared" si="34"/>
        <v>0</v>
      </c>
      <c r="BE400" s="145">
        <f t="shared" si="35"/>
        <v>0</v>
      </c>
      <c r="CA400" s="174">
        <v>12</v>
      </c>
      <c r="CB400" s="174">
        <v>0</v>
      </c>
      <c r="CZ400" s="145">
        <v>0</v>
      </c>
    </row>
    <row r="401" spans="1:104" ht="12.75">
      <c r="A401" s="168">
        <v>143</v>
      </c>
      <c r="B401" s="169" t="s">
        <v>505</v>
      </c>
      <c r="C401" s="170" t="s">
        <v>506</v>
      </c>
      <c r="D401" s="171" t="s">
        <v>137</v>
      </c>
      <c r="E401" s="172">
        <v>1</v>
      </c>
      <c r="F401" s="172">
        <v>0</v>
      </c>
      <c r="G401" s="173">
        <f t="shared" si="30"/>
        <v>0</v>
      </c>
      <c r="O401" s="167">
        <v>2</v>
      </c>
      <c r="AA401" s="145">
        <v>12</v>
      </c>
      <c r="AB401" s="145">
        <v>0</v>
      </c>
      <c r="AC401" s="145">
        <v>147</v>
      </c>
      <c r="AZ401" s="145">
        <v>4</v>
      </c>
      <c r="BA401" s="145">
        <f t="shared" si="31"/>
        <v>0</v>
      </c>
      <c r="BB401" s="145">
        <f t="shared" si="32"/>
        <v>0</v>
      </c>
      <c r="BC401" s="145">
        <f t="shared" si="33"/>
        <v>0</v>
      </c>
      <c r="BD401" s="145">
        <f t="shared" si="34"/>
        <v>0</v>
      </c>
      <c r="BE401" s="145">
        <f t="shared" si="35"/>
        <v>0</v>
      </c>
      <c r="CA401" s="174">
        <v>12</v>
      </c>
      <c r="CB401" s="174">
        <v>0</v>
      </c>
      <c r="CZ401" s="145">
        <v>0</v>
      </c>
    </row>
    <row r="402" spans="1:104" ht="12.75">
      <c r="A402" s="168">
        <v>144</v>
      </c>
      <c r="B402" s="169" t="s">
        <v>507</v>
      </c>
      <c r="C402" s="170" t="s">
        <v>508</v>
      </c>
      <c r="D402" s="171" t="s">
        <v>137</v>
      </c>
      <c r="E402" s="172">
        <v>1</v>
      </c>
      <c r="F402" s="172">
        <v>0</v>
      </c>
      <c r="G402" s="173">
        <f t="shared" si="30"/>
        <v>0</v>
      </c>
      <c r="O402" s="167">
        <v>2</v>
      </c>
      <c r="AA402" s="145">
        <v>12</v>
      </c>
      <c r="AB402" s="145">
        <v>0</v>
      </c>
      <c r="AC402" s="145">
        <v>148</v>
      </c>
      <c r="AZ402" s="145">
        <v>4</v>
      </c>
      <c r="BA402" s="145">
        <f t="shared" si="31"/>
        <v>0</v>
      </c>
      <c r="BB402" s="145">
        <f t="shared" si="32"/>
        <v>0</v>
      </c>
      <c r="BC402" s="145">
        <f t="shared" si="33"/>
        <v>0</v>
      </c>
      <c r="BD402" s="145">
        <f t="shared" si="34"/>
        <v>0</v>
      </c>
      <c r="BE402" s="145">
        <f t="shared" si="35"/>
        <v>0</v>
      </c>
      <c r="CA402" s="174">
        <v>12</v>
      </c>
      <c r="CB402" s="174">
        <v>0</v>
      </c>
      <c r="CZ402" s="145">
        <v>0</v>
      </c>
    </row>
    <row r="403" spans="1:104" ht="12.75">
      <c r="A403" s="168">
        <v>145</v>
      </c>
      <c r="B403" s="169" t="s">
        <v>509</v>
      </c>
      <c r="C403" s="170" t="s">
        <v>510</v>
      </c>
      <c r="D403" s="171" t="s">
        <v>137</v>
      </c>
      <c r="E403" s="172">
        <v>1</v>
      </c>
      <c r="F403" s="172">
        <v>0</v>
      </c>
      <c r="G403" s="173">
        <f t="shared" si="30"/>
        <v>0</v>
      </c>
      <c r="O403" s="167">
        <v>2</v>
      </c>
      <c r="AA403" s="145">
        <v>12</v>
      </c>
      <c r="AB403" s="145">
        <v>0</v>
      </c>
      <c r="AC403" s="145">
        <v>149</v>
      </c>
      <c r="AZ403" s="145">
        <v>4</v>
      </c>
      <c r="BA403" s="145">
        <f t="shared" si="31"/>
        <v>0</v>
      </c>
      <c r="BB403" s="145">
        <f t="shared" si="32"/>
        <v>0</v>
      </c>
      <c r="BC403" s="145">
        <f t="shared" si="33"/>
        <v>0</v>
      </c>
      <c r="BD403" s="145">
        <f t="shared" si="34"/>
        <v>0</v>
      </c>
      <c r="BE403" s="145">
        <f t="shared" si="35"/>
        <v>0</v>
      </c>
      <c r="CA403" s="174">
        <v>12</v>
      </c>
      <c r="CB403" s="174">
        <v>0</v>
      </c>
      <c r="CZ403" s="145">
        <v>0</v>
      </c>
    </row>
    <row r="404" spans="1:104" ht="12.75">
      <c r="A404" s="168">
        <v>146</v>
      </c>
      <c r="B404" s="169" t="s">
        <v>511</v>
      </c>
      <c r="C404" s="170" t="s">
        <v>512</v>
      </c>
      <c r="D404" s="171" t="s">
        <v>137</v>
      </c>
      <c r="E404" s="172">
        <v>1</v>
      </c>
      <c r="F404" s="172">
        <v>0</v>
      </c>
      <c r="G404" s="173">
        <f t="shared" si="30"/>
        <v>0</v>
      </c>
      <c r="O404" s="167">
        <v>2</v>
      </c>
      <c r="AA404" s="145">
        <v>12</v>
      </c>
      <c r="AB404" s="145">
        <v>0</v>
      </c>
      <c r="AC404" s="145">
        <v>158</v>
      </c>
      <c r="AZ404" s="145">
        <v>4</v>
      </c>
      <c r="BA404" s="145">
        <f t="shared" si="31"/>
        <v>0</v>
      </c>
      <c r="BB404" s="145">
        <f t="shared" si="32"/>
        <v>0</v>
      </c>
      <c r="BC404" s="145">
        <f t="shared" si="33"/>
        <v>0</v>
      </c>
      <c r="BD404" s="145">
        <f t="shared" si="34"/>
        <v>0</v>
      </c>
      <c r="BE404" s="145">
        <f t="shared" si="35"/>
        <v>0</v>
      </c>
      <c r="CA404" s="174">
        <v>12</v>
      </c>
      <c r="CB404" s="174">
        <v>0</v>
      </c>
      <c r="CZ404" s="145">
        <v>0</v>
      </c>
    </row>
    <row r="405" spans="1:57" ht="12.75">
      <c r="A405" s="181"/>
      <c r="B405" s="182" t="s">
        <v>75</v>
      </c>
      <c r="C405" s="183" t="str">
        <f>CONCATENATE(B393," ",C393)</f>
        <v>M21 Elektromontáže</v>
      </c>
      <c r="D405" s="184"/>
      <c r="E405" s="185"/>
      <c r="F405" s="186"/>
      <c r="G405" s="187">
        <f>SUM(G393:G404)</f>
        <v>0</v>
      </c>
      <c r="O405" s="167">
        <v>4</v>
      </c>
      <c r="BA405" s="188">
        <f>SUM(BA393:BA404)</f>
        <v>0</v>
      </c>
      <c r="BB405" s="188">
        <f>SUM(BB393:BB404)</f>
        <v>0</v>
      </c>
      <c r="BC405" s="188">
        <f>SUM(BC393:BC404)</f>
        <v>0</v>
      </c>
      <c r="BD405" s="188">
        <f>SUM(BD393:BD404)</f>
        <v>0</v>
      </c>
      <c r="BE405" s="188">
        <f>SUM(BE393:BE404)</f>
        <v>0</v>
      </c>
    </row>
    <row r="406" spans="1:15" ht="12.75">
      <c r="A406" s="160" t="s">
        <v>72</v>
      </c>
      <c r="B406" s="161" t="s">
        <v>513</v>
      </c>
      <c r="C406" s="162" t="s">
        <v>514</v>
      </c>
      <c r="D406" s="163"/>
      <c r="E406" s="164"/>
      <c r="F406" s="164"/>
      <c r="G406" s="165"/>
      <c r="H406" s="166"/>
      <c r="I406" s="166"/>
      <c r="O406" s="167">
        <v>1</v>
      </c>
    </row>
    <row r="407" spans="1:104" ht="12.75">
      <c r="A407" s="168">
        <v>147</v>
      </c>
      <c r="B407" s="169" t="s">
        <v>515</v>
      </c>
      <c r="C407" s="170" t="s">
        <v>516</v>
      </c>
      <c r="D407" s="171" t="s">
        <v>253</v>
      </c>
      <c r="E407" s="172">
        <v>20.165</v>
      </c>
      <c r="F407" s="172">
        <v>0</v>
      </c>
      <c r="G407" s="173">
        <f>E407*F407</f>
        <v>0</v>
      </c>
      <c r="O407" s="167">
        <v>2</v>
      </c>
      <c r="AA407" s="145">
        <v>1</v>
      </c>
      <c r="AB407" s="145">
        <v>3</v>
      </c>
      <c r="AC407" s="145">
        <v>3</v>
      </c>
      <c r="AZ407" s="145">
        <v>1</v>
      </c>
      <c r="BA407" s="145">
        <f>IF(AZ407=1,G407,0)</f>
        <v>0</v>
      </c>
      <c r="BB407" s="145">
        <f>IF(AZ407=2,G407,0)</f>
        <v>0</v>
      </c>
      <c r="BC407" s="145">
        <f>IF(AZ407=3,G407,0)</f>
        <v>0</v>
      </c>
      <c r="BD407" s="145">
        <f>IF(AZ407=4,G407,0)</f>
        <v>0</v>
      </c>
      <c r="BE407" s="145">
        <f>IF(AZ407=5,G407,0)</f>
        <v>0</v>
      </c>
      <c r="CA407" s="174">
        <v>1</v>
      </c>
      <c r="CB407" s="174">
        <v>3</v>
      </c>
      <c r="CZ407" s="145">
        <v>0</v>
      </c>
    </row>
    <row r="408" spans="1:104" ht="12.75">
      <c r="A408" s="168">
        <v>148</v>
      </c>
      <c r="B408" s="169" t="s">
        <v>517</v>
      </c>
      <c r="C408" s="170" t="s">
        <v>518</v>
      </c>
      <c r="D408" s="171" t="s">
        <v>253</v>
      </c>
      <c r="E408" s="172">
        <v>138.579</v>
      </c>
      <c r="F408" s="172">
        <v>0</v>
      </c>
      <c r="G408" s="173">
        <f>E408*F408</f>
        <v>0</v>
      </c>
      <c r="O408" s="167">
        <v>2</v>
      </c>
      <c r="AA408" s="145">
        <v>1</v>
      </c>
      <c r="AB408" s="145">
        <v>3</v>
      </c>
      <c r="AC408" s="145">
        <v>3</v>
      </c>
      <c r="AZ408" s="145">
        <v>1</v>
      </c>
      <c r="BA408" s="145">
        <f>IF(AZ408=1,G408,0)</f>
        <v>0</v>
      </c>
      <c r="BB408" s="145">
        <f>IF(AZ408=2,G408,0)</f>
        <v>0</v>
      </c>
      <c r="BC408" s="145">
        <f>IF(AZ408=3,G408,0)</f>
        <v>0</v>
      </c>
      <c r="BD408" s="145">
        <f>IF(AZ408=4,G408,0)</f>
        <v>0</v>
      </c>
      <c r="BE408" s="145">
        <f>IF(AZ408=5,G408,0)</f>
        <v>0</v>
      </c>
      <c r="CA408" s="174">
        <v>1</v>
      </c>
      <c r="CB408" s="174">
        <v>3</v>
      </c>
      <c r="CZ408" s="145">
        <v>0</v>
      </c>
    </row>
    <row r="409" spans="1:15" ht="12.75">
      <c r="A409" s="175"/>
      <c r="B409" s="177"/>
      <c r="C409" s="221" t="s">
        <v>519</v>
      </c>
      <c r="D409" s="222"/>
      <c r="E409" s="178">
        <v>138.579</v>
      </c>
      <c r="F409" s="179"/>
      <c r="G409" s="180"/>
      <c r="M409" s="176" t="s">
        <v>519</v>
      </c>
      <c r="O409" s="167"/>
    </row>
    <row r="410" spans="1:104" ht="12.75">
      <c r="A410" s="168">
        <v>149</v>
      </c>
      <c r="B410" s="169" t="s">
        <v>520</v>
      </c>
      <c r="C410" s="170" t="s">
        <v>521</v>
      </c>
      <c r="D410" s="171" t="s">
        <v>253</v>
      </c>
      <c r="E410" s="172">
        <v>158.7439628</v>
      </c>
      <c r="F410" s="172">
        <v>0</v>
      </c>
      <c r="G410" s="173">
        <f>E410*F410</f>
        <v>0</v>
      </c>
      <c r="O410" s="167">
        <v>2</v>
      </c>
      <c r="AA410" s="145">
        <v>8</v>
      </c>
      <c r="AB410" s="145">
        <v>0</v>
      </c>
      <c r="AC410" s="145">
        <v>3</v>
      </c>
      <c r="AZ410" s="145">
        <v>1</v>
      </c>
      <c r="BA410" s="145">
        <f>IF(AZ410=1,G410,0)</f>
        <v>0</v>
      </c>
      <c r="BB410" s="145">
        <f>IF(AZ410=2,G410,0)</f>
        <v>0</v>
      </c>
      <c r="BC410" s="145">
        <f>IF(AZ410=3,G410,0)</f>
        <v>0</v>
      </c>
      <c r="BD410" s="145">
        <f>IF(AZ410=4,G410,0)</f>
        <v>0</v>
      </c>
      <c r="BE410" s="145">
        <f>IF(AZ410=5,G410,0)</f>
        <v>0</v>
      </c>
      <c r="CA410" s="174">
        <v>8</v>
      </c>
      <c r="CB410" s="174">
        <v>0</v>
      </c>
      <c r="CZ410" s="145">
        <v>0</v>
      </c>
    </row>
    <row r="411" spans="1:104" ht="12.75">
      <c r="A411" s="168">
        <v>150</v>
      </c>
      <c r="B411" s="169" t="s">
        <v>522</v>
      </c>
      <c r="C411" s="170" t="s">
        <v>523</v>
      </c>
      <c r="D411" s="171" t="s">
        <v>253</v>
      </c>
      <c r="E411" s="172">
        <v>3016.1352932</v>
      </c>
      <c r="F411" s="172">
        <v>0</v>
      </c>
      <c r="G411" s="173">
        <f>E411*F411</f>
        <v>0</v>
      </c>
      <c r="O411" s="167">
        <v>2</v>
      </c>
      <c r="AA411" s="145">
        <v>8</v>
      </c>
      <c r="AB411" s="145">
        <v>0</v>
      </c>
      <c r="AC411" s="145">
        <v>3</v>
      </c>
      <c r="AZ411" s="145">
        <v>1</v>
      </c>
      <c r="BA411" s="145">
        <f>IF(AZ411=1,G411,0)</f>
        <v>0</v>
      </c>
      <c r="BB411" s="145">
        <f>IF(AZ411=2,G411,0)</f>
        <v>0</v>
      </c>
      <c r="BC411" s="145">
        <f>IF(AZ411=3,G411,0)</f>
        <v>0</v>
      </c>
      <c r="BD411" s="145">
        <f>IF(AZ411=4,G411,0)</f>
        <v>0</v>
      </c>
      <c r="BE411" s="145">
        <f>IF(AZ411=5,G411,0)</f>
        <v>0</v>
      </c>
      <c r="CA411" s="174">
        <v>8</v>
      </c>
      <c r="CB411" s="174">
        <v>0</v>
      </c>
      <c r="CZ411" s="145">
        <v>0</v>
      </c>
    </row>
    <row r="412" spans="1:104" ht="12.75">
      <c r="A412" s="168">
        <v>151</v>
      </c>
      <c r="B412" s="169" t="s">
        <v>524</v>
      </c>
      <c r="C412" s="170" t="s">
        <v>525</v>
      </c>
      <c r="D412" s="171" t="s">
        <v>253</v>
      </c>
      <c r="E412" s="172">
        <v>158.7439628</v>
      </c>
      <c r="F412" s="172">
        <v>0</v>
      </c>
      <c r="G412" s="173">
        <f>E412*F412</f>
        <v>0</v>
      </c>
      <c r="O412" s="167">
        <v>2</v>
      </c>
      <c r="AA412" s="145">
        <v>8</v>
      </c>
      <c r="AB412" s="145">
        <v>0</v>
      </c>
      <c r="AC412" s="145">
        <v>3</v>
      </c>
      <c r="AZ412" s="145">
        <v>1</v>
      </c>
      <c r="BA412" s="145">
        <f>IF(AZ412=1,G412,0)</f>
        <v>0</v>
      </c>
      <c r="BB412" s="145">
        <f>IF(AZ412=2,G412,0)</f>
        <v>0</v>
      </c>
      <c r="BC412" s="145">
        <f>IF(AZ412=3,G412,0)</f>
        <v>0</v>
      </c>
      <c r="BD412" s="145">
        <f>IF(AZ412=4,G412,0)</f>
        <v>0</v>
      </c>
      <c r="BE412" s="145">
        <f>IF(AZ412=5,G412,0)</f>
        <v>0</v>
      </c>
      <c r="CA412" s="174">
        <v>8</v>
      </c>
      <c r="CB412" s="174">
        <v>0</v>
      </c>
      <c r="CZ412" s="145">
        <v>0</v>
      </c>
    </row>
    <row r="413" spans="1:104" ht="12.75">
      <c r="A413" s="168">
        <v>152</v>
      </c>
      <c r="B413" s="169" t="s">
        <v>526</v>
      </c>
      <c r="C413" s="170" t="s">
        <v>527</v>
      </c>
      <c r="D413" s="171" t="s">
        <v>253</v>
      </c>
      <c r="E413" s="172">
        <v>1269.9517024</v>
      </c>
      <c r="F413" s="172">
        <v>0</v>
      </c>
      <c r="G413" s="173">
        <f>E413*F413</f>
        <v>0</v>
      </c>
      <c r="O413" s="167">
        <v>2</v>
      </c>
      <c r="AA413" s="145">
        <v>8</v>
      </c>
      <c r="AB413" s="145">
        <v>0</v>
      </c>
      <c r="AC413" s="145">
        <v>3</v>
      </c>
      <c r="AZ413" s="145">
        <v>1</v>
      </c>
      <c r="BA413" s="145">
        <f>IF(AZ413=1,G413,0)</f>
        <v>0</v>
      </c>
      <c r="BB413" s="145">
        <f>IF(AZ413=2,G413,0)</f>
        <v>0</v>
      </c>
      <c r="BC413" s="145">
        <f>IF(AZ413=3,G413,0)</f>
        <v>0</v>
      </c>
      <c r="BD413" s="145">
        <f>IF(AZ413=4,G413,0)</f>
        <v>0</v>
      </c>
      <c r="BE413" s="145">
        <f>IF(AZ413=5,G413,0)</f>
        <v>0</v>
      </c>
      <c r="CA413" s="174">
        <v>8</v>
      </c>
      <c r="CB413" s="174">
        <v>0</v>
      </c>
      <c r="CZ413" s="145">
        <v>0</v>
      </c>
    </row>
    <row r="414" spans="1:104" ht="12.75">
      <c r="A414" s="168">
        <v>153</v>
      </c>
      <c r="B414" s="169" t="s">
        <v>528</v>
      </c>
      <c r="C414" s="170" t="s">
        <v>529</v>
      </c>
      <c r="D414" s="171" t="s">
        <v>253</v>
      </c>
      <c r="E414" s="172">
        <v>158.7439628</v>
      </c>
      <c r="F414" s="172">
        <v>0</v>
      </c>
      <c r="G414" s="173">
        <f>E414*F414</f>
        <v>0</v>
      </c>
      <c r="O414" s="167">
        <v>2</v>
      </c>
      <c r="AA414" s="145">
        <v>8</v>
      </c>
      <c r="AB414" s="145">
        <v>0</v>
      </c>
      <c r="AC414" s="145">
        <v>3</v>
      </c>
      <c r="AZ414" s="145">
        <v>1</v>
      </c>
      <c r="BA414" s="145">
        <f>IF(AZ414=1,G414,0)</f>
        <v>0</v>
      </c>
      <c r="BB414" s="145">
        <f>IF(AZ414=2,G414,0)</f>
        <v>0</v>
      </c>
      <c r="BC414" s="145">
        <f>IF(AZ414=3,G414,0)</f>
        <v>0</v>
      </c>
      <c r="BD414" s="145">
        <f>IF(AZ414=4,G414,0)</f>
        <v>0</v>
      </c>
      <c r="BE414" s="145">
        <f>IF(AZ414=5,G414,0)</f>
        <v>0</v>
      </c>
      <c r="CA414" s="174">
        <v>8</v>
      </c>
      <c r="CB414" s="174">
        <v>0</v>
      </c>
      <c r="CZ414" s="145">
        <v>0</v>
      </c>
    </row>
    <row r="415" spans="1:57" ht="12.75">
      <c r="A415" s="181"/>
      <c r="B415" s="182" t="s">
        <v>75</v>
      </c>
      <c r="C415" s="183" t="str">
        <f>CONCATENATE(B406," ",C406)</f>
        <v>D96 Přesuny suti a vybouraných hmot</v>
      </c>
      <c r="D415" s="184"/>
      <c r="E415" s="185"/>
      <c r="F415" s="186"/>
      <c r="G415" s="187">
        <f>SUM(G406:G414)</f>
        <v>0</v>
      </c>
      <c r="O415" s="167">
        <v>4</v>
      </c>
      <c r="BA415" s="188">
        <f>SUM(BA406:BA414)</f>
        <v>0</v>
      </c>
      <c r="BB415" s="188">
        <f>SUM(BB406:BB414)</f>
        <v>0</v>
      </c>
      <c r="BC415" s="188">
        <f>SUM(BC406:BC414)</f>
        <v>0</v>
      </c>
      <c r="BD415" s="188">
        <f>SUM(BD406:BD414)</f>
        <v>0</v>
      </c>
      <c r="BE415" s="188">
        <f>SUM(BE406:BE414)</f>
        <v>0</v>
      </c>
    </row>
    <row r="416" ht="12.75">
      <c r="E416" s="145"/>
    </row>
    <row r="417" ht="12.75">
      <c r="E417" s="145"/>
    </row>
    <row r="418" ht="12.75">
      <c r="E418" s="145"/>
    </row>
    <row r="419" ht="12.75">
      <c r="E419" s="145"/>
    </row>
    <row r="420" ht="12.75">
      <c r="E420" s="145"/>
    </row>
    <row r="421" ht="12.75">
      <c r="E421" s="145"/>
    </row>
    <row r="422" ht="12.75">
      <c r="E422" s="145"/>
    </row>
    <row r="423" ht="12.75">
      <c r="E423" s="145"/>
    </row>
    <row r="424" ht="12.75">
      <c r="E424" s="145"/>
    </row>
    <row r="425" ht="12.75">
      <c r="E425" s="145"/>
    </row>
    <row r="426" ht="12.75">
      <c r="E426" s="145"/>
    </row>
    <row r="427" ht="12.75">
      <c r="E427" s="145"/>
    </row>
    <row r="428" ht="12.75">
      <c r="E428" s="145"/>
    </row>
    <row r="429" ht="12.75">
      <c r="E429" s="145"/>
    </row>
    <row r="430" ht="12.75">
      <c r="E430" s="145"/>
    </row>
    <row r="431" ht="12.75">
      <c r="E431" s="145"/>
    </row>
    <row r="432" ht="12.75">
      <c r="E432" s="145"/>
    </row>
    <row r="433" ht="12.75">
      <c r="E433" s="145"/>
    </row>
    <row r="434" ht="12.75">
      <c r="E434" s="145"/>
    </row>
    <row r="435" ht="12.75">
      <c r="E435" s="145"/>
    </row>
    <row r="436" ht="12.75">
      <c r="E436" s="145"/>
    </row>
    <row r="437" ht="12.75">
      <c r="E437" s="145"/>
    </row>
    <row r="438" ht="12.75">
      <c r="E438" s="145"/>
    </row>
    <row r="439" spans="1:7" ht="12.75">
      <c r="A439" s="189"/>
      <c r="B439" s="189"/>
      <c r="C439" s="189"/>
      <c r="D439" s="189"/>
      <c r="E439" s="189"/>
      <c r="F439" s="189"/>
      <c r="G439" s="189"/>
    </row>
    <row r="440" spans="1:7" ht="12.75">
      <c r="A440" s="189"/>
      <c r="B440" s="189"/>
      <c r="C440" s="189"/>
      <c r="D440" s="189"/>
      <c r="E440" s="189"/>
      <c r="F440" s="189"/>
      <c r="G440" s="189"/>
    </row>
    <row r="441" spans="1:7" ht="12.75">
      <c r="A441" s="189"/>
      <c r="B441" s="189"/>
      <c r="C441" s="189"/>
      <c r="D441" s="189"/>
      <c r="E441" s="189"/>
      <c r="F441" s="189"/>
      <c r="G441" s="189"/>
    </row>
    <row r="442" spans="1:7" ht="12.75">
      <c r="A442" s="189"/>
      <c r="B442" s="189"/>
      <c r="C442" s="189"/>
      <c r="D442" s="189"/>
      <c r="E442" s="189"/>
      <c r="F442" s="189"/>
      <c r="G442" s="189"/>
    </row>
    <row r="443" ht="12.75">
      <c r="E443" s="145"/>
    </row>
    <row r="444" ht="12.75">
      <c r="E444" s="145"/>
    </row>
    <row r="445" ht="12.75">
      <c r="E445" s="145"/>
    </row>
    <row r="446" ht="12.75">
      <c r="E446" s="145"/>
    </row>
    <row r="447" ht="12.75">
      <c r="E447" s="145"/>
    </row>
    <row r="448" ht="12.75">
      <c r="E448" s="145"/>
    </row>
    <row r="449" ht="12.75">
      <c r="E449" s="145"/>
    </row>
    <row r="450" ht="12.75">
      <c r="E450" s="145"/>
    </row>
    <row r="451" ht="12.75">
      <c r="E451" s="145"/>
    </row>
    <row r="452" ht="12.75">
      <c r="E452" s="145"/>
    </row>
    <row r="453" ht="12.75">
      <c r="E453" s="145"/>
    </row>
    <row r="454" ht="12.75">
      <c r="E454" s="145"/>
    </row>
    <row r="455" ht="12.75">
      <c r="E455" s="145"/>
    </row>
    <row r="456" ht="12.75">
      <c r="E456" s="145"/>
    </row>
    <row r="457" ht="12.75">
      <c r="E457" s="145"/>
    </row>
    <row r="458" ht="12.75">
      <c r="E458" s="145"/>
    </row>
    <row r="459" ht="12.75">
      <c r="E459" s="145"/>
    </row>
    <row r="460" ht="12.75">
      <c r="E460" s="145"/>
    </row>
    <row r="461" ht="12.75">
      <c r="E461" s="145"/>
    </row>
    <row r="462" ht="12.75">
      <c r="E462" s="145"/>
    </row>
    <row r="463" ht="12.75">
      <c r="E463" s="145"/>
    </row>
    <row r="464" ht="12.75">
      <c r="E464" s="145"/>
    </row>
    <row r="465" ht="12.75">
      <c r="E465" s="145"/>
    </row>
    <row r="466" ht="12.75">
      <c r="E466" s="145"/>
    </row>
    <row r="467" ht="12.75">
      <c r="E467" s="145"/>
    </row>
    <row r="468" ht="12.75">
      <c r="E468" s="145"/>
    </row>
    <row r="469" ht="12.75">
      <c r="E469" s="145"/>
    </row>
    <row r="470" ht="12.75">
      <c r="E470" s="145"/>
    </row>
    <row r="471" ht="12.75">
      <c r="E471" s="145"/>
    </row>
    <row r="472" ht="12.75">
      <c r="E472" s="145"/>
    </row>
    <row r="473" ht="12.75">
      <c r="E473" s="145"/>
    </row>
    <row r="474" spans="1:2" ht="12.75">
      <c r="A474" s="190"/>
      <c r="B474" s="190"/>
    </row>
    <row r="475" spans="1:7" ht="12.75">
      <c r="A475" s="189"/>
      <c r="B475" s="189"/>
      <c r="C475" s="192"/>
      <c r="D475" s="192"/>
      <c r="E475" s="193"/>
      <c r="F475" s="192"/>
      <c r="G475" s="194"/>
    </row>
    <row r="476" spans="1:7" ht="12.75">
      <c r="A476" s="195"/>
      <c r="B476" s="195"/>
      <c r="C476" s="189"/>
      <c r="D476" s="189"/>
      <c r="E476" s="196"/>
      <c r="F476" s="189"/>
      <c r="G476" s="189"/>
    </row>
    <row r="477" spans="1:7" ht="12.75">
      <c r="A477" s="189"/>
      <c r="B477" s="189"/>
      <c r="C477" s="189"/>
      <c r="D477" s="189"/>
      <c r="E477" s="196"/>
      <c r="F477" s="189"/>
      <c r="G477" s="189"/>
    </row>
    <row r="478" spans="1:7" ht="12.75">
      <c r="A478" s="189"/>
      <c r="B478" s="189"/>
      <c r="C478" s="189"/>
      <c r="D478" s="189"/>
      <c r="E478" s="196"/>
      <c r="F478" s="189"/>
      <c r="G478" s="189"/>
    </row>
    <row r="479" spans="1:7" ht="12.75">
      <c r="A479" s="189"/>
      <c r="B479" s="189"/>
      <c r="C479" s="189"/>
      <c r="D479" s="189"/>
      <c r="E479" s="196"/>
      <c r="F479" s="189"/>
      <c r="G479" s="189"/>
    </row>
    <row r="480" spans="1:7" ht="12.75">
      <c r="A480" s="189"/>
      <c r="B480" s="189"/>
      <c r="C480" s="189"/>
      <c r="D480" s="189"/>
      <c r="E480" s="196"/>
      <c r="F480" s="189"/>
      <c r="G480" s="189"/>
    </row>
    <row r="481" spans="1:7" ht="12.75">
      <c r="A481" s="189"/>
      <c r="B481" s="189"/>
      <c r="C481" s="189"/>
      <c r="D481" s="189"/>
      <c r="E481" s="196"/>
      <c r="F481" s="189"/>
      <c r="G481" s="189"/>
    </row>
    <row r="482" spans="1:7" ht="12.75">
      <c r="A482" s="189"/>
      <c r="B482" s="189"/>
      <c r="C482" s="189"/>
      <c r="D482" s="189"/>
      <c r="E482" s="196"/>
      <c r="F482" s="189"/>
      <c r="G482" s="189"/>
    </row>
    <row r="483" spans="1:7" ht="12.75">
      <c r="A483" s="189"/>
      <c r="B483" s="189"/>
      <c r="C483" s="189"/>
      <c r="D483" s="189"/>
      <c r="E483" s="196"/>
      <c r="F483" s="189"/>
      <c r="G483" s="189"/>
    </row>
    <row r="484" spans="1:7" ht="12.75">
      <c r="A484" s="189"/>
      <c r="B484" s="189"/>
      <c r="C484" s="189"/>
      <c r="D484" s="189"/>
      <c r="E484" s="196"/>
      <c r="F484" s="189"/>
      <c r="G484" s="189"/>
    </row>
    <row r="485" spans="1:7" ht="12.75">
      <c r="A485" s="189"/>
      <c r="B485" s="189"/>
      <c r="C485" s="189"/>
      <c r="D485" s="189"/>
      <c r="E485" s="196"/>
      <c r="F485" s="189"/>
      <c r="G485" s="189"/>
    </row>
    <row r="486" spans="1:7" ht="12.75">
      <c r="A486" s="189"/>
      <c r="B486" s="189"/>
      <c r="C486" s="189"/>
      <c r="D486" s="189"/>
      <c r="E486" s="196"/>
      <c r="F486" s="189"/>
      <c r="G486" s="189"/>
    </row>
    <row r="487" spans="1:7" ht="12.75">
      <c r="A487" s="189"/>
      <c r="B487" s="189"/>
      <c r="C487" s="189"/>
      <c r="D487" s="189"/>
      <c r="E487" s="196"/>
      <c r="F487" s="189"/>
      <c r="G487" s="189"/>
    </row>
    <row r="488" spans="1:7" ht="12.75">
      <c r="A488" s="189"/>
      <c r="B488" s="189"/>
      <c r="C488" s="189"/>
      <c r="D488" s="189"/>
      <c r="E488" s="196"/>
      <c r="F488" s="189"/>
      <c r="G488" s="189"/>
    </row>
  </sheetData>
  <sheetProtection/>
  <mergeCells count="214">
    <mergeCell ref="C12:D12"/>
    <mergeCell ref="C14:D14"/>
    <mergeCell ref="A1:G1"/>
    <mergeCell ref="A3:B3"/>
    <mergeCell ref="A4:B4"/>
    <mergeCell ref="E4:G4"/>
    <mergeCell ref="C9:D9"/>
    <mergeCell ref="C10:D10"/>
    <mergeCell ref="C17:D17"/>
    <mergeCell ref="C23:D23"/>
    <mergeCell ref="C25:D25"/>
    <mergeCell ref="C27:D27"/>
    <mergeCell ref="C29:D29"/>
    <mergeCell ref="C31:D31"/>
    <mergeCell ref="C57:D57"/>
    <mergeCell ref="C58:D58"/>
    <mergeCell ref="C35:D35"/>
    <mergeCell ref="C38:D38"/>
    <mergeCell ref="C40:D40"/>
    <mergeCell ref="C42:D42"/>
    <mergeCell ref="C45:D45"/>
    <mergeCell ref="C47:D47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0:D70"/>
    <mergeCell ref="C71:D71"/>
    <mergeCell ref="C72:D72"/>
    <mergeCell ref="C73:D73"/>
    <mergeCell ref="C64:D64"/>
    <mergeCell ref="C66:D66"/>
    <mergeCell ref="C67:D67"/>
    <mergeCell ref="C69:D69"/>
    <mergeCell ref="C78:D78"/>
    <mergeCell ref="C79:D79"/>
    <mergeCell ref="C81:D81"/>
    <mergeCell ref="C82:D82"/>
    <mergeCell ref="C74:D74"/>
    <mergeCell ref="C75:D75"/>
    <mergeCell ref="C76:D76"/>
    <mergeCell ref="C77:D77"/>
    <mergeCell ref="C87:D87"/>
    <mergeCell ref="C88:D88"/>
    <mergeCell ref="C89:D89"/>
    <mergeCell ref="C90:D90"/>
    <mergeCell ref="C83:D83"/>
    <mergeCell ref="C84:D84"/>
    <mergeCell ref="C85:D85"/>
    <mergeCell ref="C86:D86"/>
    <mergeCell ref="C96:D96"/>
    <mergeCell ref="C97:D97"/>
    <mergeCell ref="C98:D98"/>
    <mergeCell ref="C99:D99"/>
    <mergeCell ref="C91:D91"/>
    <mergeCell ref="C93:D93"/>
    <mergeCell ref="C94:D94"/>
    <mergeCell ref="C95:D95"/>
    <mergeCell ref="C105:D105"/>
    <mergeCell ref="C106:D106"/>
    <mergeCell ref="C107:D107"/>
    <mergeCell ref="C108:D108"/>
    <mergeCell ref="C100:D100"/>
    <mergeCell ref="C101:D101"/>
    <mergeCell ref="C102:D102"/>
    <mergeCell ref="C103:D103"/>
    <mergeCell ref="C113:D113"/>
    <mergeCell ref="C114:D114"/>
    <mergeCell ref="C116:D116"/>
    <mergeCell ref="C117:D117"/>
    <mergeCell ref="C109:D109"/>
    <mergeCell ref="C110:D110"/>
    <mergeCell ref="C111:D111"/>
    <mergeCell ref="C112:D112"/>
    <mergeCell ref="C123:D123"/>
    <mergeCell ref="C124:D124"/>
    <mergeCell ref="C126:D126"/>
    <mergeCell ref="C127:D127"/>
    <mergeCell ref="C118:D118"/>
    <mergeCell ref="C119:D119"/>
    <mergeCell ref="C120:D120"/>
    <mergeCell ref="C121:D121"/>
    <mergeCell ref="C132:D132"/>
    <mergeCell ref="C133:D133"/>
    <mergeCell ref="C134:D134"/>
    <mergeCell ref="C135:D135"/>
    <mergeCell ref="C128:D128"/>
    <mergeCell ref="C129:D129"/>
    <mergeCell ref="C130:D130"/>
    <mergeCell ref="C131:D131"/>
    <mergeCell ref="C141:D141"/>
    <mergeCell ref="C142:D142"/>
    <mergeCell ref="C143:D143"/>
    <mergeCell ref="C145:D145"/>
    <mergeCell ref="C136:D136"/>
    <mergeCell ref="C138:D138"/>
    <mergeCell ref="C139:D139"/>
    <mergeCell ref="C140:D140"/>
    <mergeCell ref="C150:D150"/>
    <mergeCell ref="C151:D151"/>
    <mergeCell ref="C153:D153"/>
    <mergeCell ref="C154:D154"/>
    <mergeCell ref="C146:D146"/>
    <mergeCell ref="C147:D147"/>
    <mergeCell ref="C148:D148"/>
    <mergeCell ref="C149:D149"/>
    <mergeCell ref="C160:D160"/>
    <mergeCell ref="C161:D161"/>
    <mergeCell ref="C162:D162"/>
    <mergeCell ref="C163:D163"/>
    <mergeCell ref="C155:D155"/>
    <mergeCell ref="C156:D156"/>
    <mergeCell ref="C157:D157"/>
    <mergeCell ref="C158:D158"/>
    <mergeCell ref="C179:D179"/>
    <mergeCell ref="C182:D182"/>
    <mergeCell ref="C184:D184"/>
    <mergeCell ref="C164:D164"/>
    <mergeCell ref="C165:D165"/>
    <mergeCell ref="C166:D166"/>
    <mergeCell ref="C167:D167"/>
    <mergeCell ref="C188:D188"/>
    <mergeCell ref="C189:D189"/>
    <mergeCell ref="C190:D190"/>
    <mergeCell ref="C191:D191"/>
    <mergeCell ref="C192:D192"/>
    <mergeCell ref="C168:D168"/>
    <mergeCell ref="C169:D169"/>
    <mergeCell ref="C173:D173"/>
    <mergeCell ref="C175:D175"/>
    <mergeCell ref="C177:D177"/>
    <mergeCell ref="C206:D206"/>
    <mergeCell ref="C208:D208"/>
    <mergeCell ref="C212:D212"/>
    <mergeCell ref="C196:D196"/>
    <mergeCell ref="C198:D198"/>
    <mergeCell ref="C200:D200"/>
    <mergeCell ref="C221:D221"/>
    <mergeCell ref="C223:D223"/>
    <mergeCell ref="C225:D225"/>
    <mergeCell ref="C227:D227"/>
    <mergeCell ref="C229:D229"/>
    <mergeCell ref="C232:D232"/>
    <mergeCell ref="C238:D238"/>
    <mergeCell ref="C240:D240"/>
    <mergeCell ref="C241:D241"/>
    <mergeCell ref="C242:D242"/>
    <mergeCell ref="C234:D234"/>
    <mergeCell ref="C235:D235"/>
    <mergeCell ref="C236:D236"/>
    <mergeCell ref="C237:D237"/>
    <mergeCell ref="C248:D248"/>
    <mergeCell ref="C249:D249"/>
    <mergeCell ref="C250:D250"/>
    <mergeCell ref="C251:D251"/>
    <mergeCell ref="C243:D243"/>
    <mergeCell ref="C244:D244"/>
    <mergeCell ref="C245:D245"/>
    <mergeCell ref="C247:D247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66:D266"/>
    <mergeCell ref="C269:D269"/>
    <mergeCell ref="C261:D261"/>
    <mergeCell ref="C262:D262"/>
    <mergeCell ref="C263:D263"/>
    <mergeCell ref="C265:D265"/>
    <mergeCell ref="C299:D299"/>
    <mergeCell ref="C301:D301"/>
    <mergeCell ref="C282:D282"/>
    <mergeCell ref="C283:D283"/>
    <mergeCell ref="C285:D285"/>
    <mergeCell ref="C286:D286"/>
    <mergeCell ref="C288:D288"/>
    <mergeCell ref="C290:D290"/>
    <mergeCell ref="C292:D292"/>
    <mergeCell ref="C349:D349"/>
    <mergeCell ref="C323:D323"/>
    <mergeCell ref="C324:D324"/>
    <mergeCell ref="C325:D325"/>
    <mergeCell ref="C332:D332"/>
    <mergeCell ref="C318:D318"/>
    <mergeCell ref="C375:D375"/>
    <mergeCell ref="C376:D376"/>
    <mergeCell ref="C355:D355"/>
    <mergeCell ref="C356:D356"/>
    <mergeCell ref="C357:D357"/>
    <mergeCell ref="C359:D359"/>
    <mergeCell ref="C360:D360"/>
    <mergeCell ref="C361:D361"/>
    <mergeCell ref="C363:D363"/>
    <mergeCell ref="C364:D364"/>
    <mergeCell ref="C409:D409"/>
    <mergeCell ref="C377:D377"/>
    <mergeCell ref="C378:D378"/>
    <mergeCell ref="C379:D379"/>
    <mergeCell ref="C365:D365"/>
    <mergeCell ref="C369:D369"/>
    <mergeCell ref="C370:D370"/>
    <mergeCell ref="C371:D371"/>
    <mergeCell ref="C372:D372"/>
    <mergeCell ref="C373:D37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Matonoha</cp:lastModifiedBy>
  <dcterms:created xsi:type="dcterms:W3CDTF">2015-07-09T11:58:08Z</dcterms:created>
  <dcterms:modified xsi:type="dcterms:W3CDTF">2015-07-09T16:30:00Z</dcterms:modified>
  <cp:category/>
  <cp:version/>
  <cp:contentType/>
  <cp:contentStatus/>
</cp:coreProperties>
</file>