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2670" windowWidth="14160" windowHeight="18780" tabRatio="216" activeTab="1"/>
  </bookViews>
  <sheets>
    <sheet name="Pokyny pro vyplnění" sheetId="1" r:id="rId1"/>
    <sheet name="Rekapitulace" sheetId="2" r:id="rId2"/>
    <sheet name="Položky" sheetId="3" r:id="rId3"/>
  </sheets>
  <definedNames>
    <definedName name="CenaCelkem">'Rekapitulace'!$G$29</definedName>
    <definedName name="CenaCelkemVypocet" localSheetId="1">'Rekapitulace'!$I$42</definedName>
    <definedName name="DPHSni">'Rekapitulace'!$G$24</definedName>
    <definedName name="DPHZakl">'Rekapitulace'!$G$26</definedName>
    <definedName name="Mena">'Rekapitulace'!$J$29</definedName>
    <definedName name="_xlnm.Print_Titles" localSheetId="2">'Položky'!$2:$4</definedName>
    <definedName name="_xlnm.Print_Area" localSheetId="0">'Pokyny pro vyplnění'!$A$1:$I$46</definedName>
    <definedName name="_xlnm.Print_Area" localSheetId="2">'Položky'!$A$1:$P$24</definedName>
    <definedName name="SazbaDPH1" localSheetId="1">'Rekapitulace'!$E$23</definedName>
    <definedName name="SazbaDPH2" localSheetId="1">'Rekapitulace'!$E$25</definedName>
    <definedName name="ZakladDPHSni">'Rekapitulace'!$G$23</definedName>
    <definedName name="ZakladDPHSniVypocet" localSheetId="1">'Rekapitulace'!$F$42</definedName>
    <definedName name="ZakladDPHZakl">'Rekapitulace'!$G$25</definedName>
    <definedName name="ZakladDPHZaklVypocet" localSheetId="1">'Rekapitulace'!$G$42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<sst xmlns="http://schemas.openxmlformats.org/spreadsheetml/2006/main" count="165" uniqueCount="112">
  <si>
    <t>š/v/d (mm)</t>
  </si>
  <si>
    <t>1.NP</t>
  </si>
  <si>
    <t>označení</t>
  </si>
  <si>
    <t>ve výkrese</t>
  </si>
  <si>
    <t>popis prvku</t>
  </si>
  <si>
    <t>podlaží</t>
  </si>
  <si>
    <t>celkem</t>
  </si>
  <si>
    <t>kování</t>
  </si>
  <si>
    <t>zasklení</t>
  </si>
  <si>
    <t>úprava</t>
  </si>
  <si>
    <t>povrchu</t>
  </si>
  <si>
    <t>ks</t>
  </si>
  <si>
    <t>místnost</t>
  </si>
  <si>
    <t>schéma / rozměr</t>
  </si>
  <si>
    <t>kpl</t>
  </si>
  <si>
    <t>cena bez DPH</t>
  </si>
  <si>
    <t xml:space="preserve">cena bez DPH </t>
  </si>
  <si>
    <t>MJ</t>
  </si>
  <si>
    <t xml:space="preserve"> referenční obrázek</t>
  </si>
  <si>
    <t>počet</t>
  </si>
  <si>
    <t>Brána s trojitým rozhraním BLE, LAN a WLAN pro skenování stavu zámku zámků ECO NW. Napájení externím napájením nebo pomocí POE.</t>
  </si>
  <si>
    <t>Multifunkční RFID terminál GT7.2500. Multifunkční RFID terminál, aplikace Access (viz G7 App License Points), ISO 14443 (MIFARE®) a čtečka 15693, barevný displej s dotykovou obrazovkou, Ethernet, PoE, 1 reléový výstup1, 1 stavový vstup.</t>
  </si>
  <si>
    <t>Informace o licenčních bodech zařízení G7. 20 licenčních bodů pro hardware G7, že zařízení bude autorizováno pro aplikaci Info.</t>
  </si>
  <si>
    <t>G7 Connect GO 1+1. Předplatné služby G7 Connect Go na 24 měsíců pro jedno zařízení. Prvních 12 měsíců je pro nová zařízení zdarma. Po uplynutí této doby dojde k automatické obnově na 2letý zpoplatněný balíček G7 Connect Go 2.</t>
  </si>
  <si>
    <t xml:space="preserve"> Sada zámkových šroubů 7100. Nosič třmenů a posilovač dveří pro nekovové dveře.</t>
  </si>
  <si>
    <t>Writer 6000 F,  čtecí a zapisovací stanice pro datové nosiče MIFARE®, připojení přes USB</t>
  </si>
  <si>
    <t>Kódovací software MIFARE®/ISO. PC software pro kódování sektorů na datových nosičích ISO 15693 a MIFARE®.</t>
  </si>
  <si>
    <t>Coding Points 1000. Licence na kódování pro 1000 ks pro ISO 15693 a MIFARE® Tag.</t>
  </si>
  <si>
    <t>Software – spravované zámky. Rozšířená licence pro počet spravovaných zámků Množství na zámek aktivní v systému. K použití s Relaxx 2020 Enterprise.</t>
  </si>
  <si>
    <t>Zásuvný napájecí zdroj, výstup: 24 V DC/0,75 A s otevřenými koncovkami, vstup 100-240 V AC, 50/60 Hz, GPS7.3092 0.7A</t>
  </si>
  <si>
    <t>PŘÍSTUPOVÝ ČIPOVÝ SYSTÉM</t>
  </si>
  <si>
    <t>M.Z 1</t>
  </si>
  <si>
    <t>M.Z 2</t>
  </si>
  <si>
    <t>M.Z 3</t>
  </si>
  <si>
    <t>M.Z 4</t>
  </si>
  <si>
    <t>M.Z 5</t>
  </si>
  <si>
    <t>M.Z 6</t>
  </si>
  <si>
    <t>M.Z 7</t>
  </si>
  <si>
    <t>M.Z 8</t>
  </si>
  <si>
    <t>M.Z 9</t>
  </si>
  <si>
    <t>M.Z 10</t>
  </si>
  <si>
    <t>M.Z 11</t>
  </si>
  <si>
    <t>M.Z 12</t>
  </si>
  <si>
    <t>M.Z 13</t>
  </si>
  <si>
    <t>M.Z 14</t>
  </si>
  <si>
    <t>M.Z 15</t>
  </si>
  <si>
    <t>M.Z 16</t>
  </si>
  <si>
    <t>M.Z 17</t>
  </si>
  <si>
    <t>M.Z 18</t>
  </si>
  <si>
    <t>M.Z 19</t>
  </si>
  <si>
    <t>Side Lock 7010 NW F/ISO. Elektronický zámek baterie, pro datový nosič ISO 14443 (MIFARE®) a 15693 a bezdrátové rozhraní, bez baterie (obj. č. 914430), bez sady šroubů, bez štítku na dveřích. Kompletní systém bude odsouhlasen provozovatelem.</t>
  </si>
  <si>
    <t xml:space="preserve"> Baterie 3,6V Lithium SL-860/S</t>
  </si>
  <si>
    <t>Štítky, G18 Pravý</t>
  </si>
  <si>
    <t>Sada základní konfigurační karty Basic Set Mifare</t>
  </si>
  <si>
    <t>Nouzové napájení EPS 7000</t>
  </si>
  <si>
    <t xml:space="preserve">Doplňkové služby Relaxx Software. Relaxx Upgrade 1 + 1. Upgrade na nejnovější verzi, platný 2 roky (včetně roku zahájení zdarma),  roční automatická obnova.
K objednání pro Relaxx 2020 Enterprise Relaxx 2020 Professional. </t>
  </si>
  <si>
    <t>Software Relaxx Enterprise Edition pro konfiguraci a ovládání síťového uzamykacího systému. Zahrnuje pokročilé funkce, jako je: integrace SALTO, lze použít pokročilé funkce čtečky karet, informační obrazovka Relaxx WEB, obrazovka použití zámku Relaxx WEB, půdorys Relaxx WEB, API Relaxx REST, online klienti JSON.</t>
  </si>
  <si>
    <t xml:space="preserve">Montážní práce </t>
  </si>
  <si>
    <t>Konfigurační práce a doprava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</si>
  <si>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</si>
  <si>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</si>
  <si>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Soupis stavebních prací, dodávek a služeb</t>
  </si>
  <si>
    <t>Stavba:</t>
  </si>
  <si>
    <t>DRNH/N014</t>
  </si>
  <si>
    <t>Zadavatel</t>
  </si>
  <si>
    <t>IČO:</t>
  </si>
  <si>
    <t>44992785</t>
  </si>
  <si>
    <t>DIČ:</t>
  </si>
  <si>
    <t>CZ44992785</t>
  </si>
  <si>
    <t>60200</t>
  </si>
  <si>
    <t>Brno-Brno-město</t>
  </si>
  <si>
    <t>Projektant:</t>
  </si>
  <si>
    <t>ARCHITEKTI D.R.N.H., s.r.o.</t>
  </si>
  <si>
    <t>26266971</t>
  </si>
  <si>
    <t>Průchodní 377/2</t>
  </si>
  <si>
    <t>CZ26266971</t>
  </si>
  <si>
    <t>Zhotovitel:</t>
  </si>
  <si>
    <t>Vypracoval:</t>
  </si>
  <si>
    <t>Rozpis ceny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</si>
  <si>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</si>
  <si>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</si>
  <si>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</si>
  <si>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</si>
  <si>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</si>
  <si>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</si>
  <si>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</si>
  <si>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</si>
  <si>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</si>
  <si>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</si>
  <si>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</si>
  <si>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</si>
  <si>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</si>
  <si>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</si>
  <si>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</si>
  <si>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</si>
  <si>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</si>
  <si>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</si>
  <si>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</si>
  <si>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Rekapitulace dílčích částí</t>
  </si>
  <si>
    <t>Číslo</t>
  </si>
  <si>
    <t>Název</t>
  </si>
  <si>
    <t>DPH celkem</t>
  </si>
  <si>
    <t>Cena celkem</t>
  </si>
  <si>
    <t>Celkem za stavbu</t>
  </si>
  <si>
    <t xml:space="preserve">Zakázka </t>
  </si>
  <si>
    <t>Část</t>
  </si>
  <si>
    <t>M.Z</t>
  </si>
  <si>
    <t>Kč</t>
  </si>
  <si>
    <t>Dominikánské náměstí 264/2</t>
  </si>
  <si>
    <t>Statutární město Brno, městská část Brno-střed</t>
  </si>
  <si>
    <t>REKONSTRUKCE A DOSTAVBY - Přístupový systém</t>
  </si>
  <si>
    <t>SPORTOVNÍ A REKREAČNÍ AREÁL KRAVÍ HORA V BRNĚ - III. ETAPA - přístupový systém -  zadávací dokumentace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</si>
</sst>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  <numFmt numFmtId="169" formatCode="[$-405]dddd\ d\.\ mmmm\ yyyy"/>
    <numFmt numFmtId="170" formatCode="[$€-2]\ #\ ##,000_);[Red]\([$€-2]\ #\ ##,000\)"/>
    <numFmt numFmtId="171" formatCode="000\ 00"/>
    <numFmt numFmtId="172" formatCode="#,##0\ &quot;Kč&quot;"/>
    <numFmt numFmtId="173" formatCode="#,##0.00\ &quot;Kč&quot;"/>
    <numFmt numFmtId="174" formatCode="###0;###0"/>
    <numFmt numFmtId="175" formatCode="#,##0.00_ ;[Red]\-#,##0.00\ 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0"/>
    </font>
    <font>
      <b/>
      <sz val="10"/>
      <color indexed="55"/>
      <name val="Arial CE"/>
      <family val="0"/>
    </font>
    <font>
      <sz val="10"/>
      <name val="Arial Narrow"/>
      <family val="2"/>
    </font>
    <font>
      <sz val="11"/>
      <color indexed="63"/>
      <name val="Arial CE"/>
      <family val="0"/>
    </font>
    <font>
      <b/>
      <sz val="11"/>
      <color indexed="63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55"/>
      <name val="Arial CE"/>
      <family val="0"/>
    </font>
    <font>
      <sz val="11"/>
      <name val="Arial"/>
      <family val="2"/>
    </font>
    <font>
      <b/>
      <sz val="11"/>
      <color indexed="55"/>
      <name val="Arial CE"/>
      <family val="0"/>
    </font>
    <font>
      <b/>
      <sz val="11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1"/>
      <color theme="1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inden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36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0" fontId="62" fillId="0" borderId="12" xfId="0" applyFont="1" applyFill="1" applyBorder="1" applyAlignment="1">
      <alignment horizontal="left" vertical="center" indent="1" shrinkToFit="1"/>
    </xf>
    <xf numFmtId="0" fontId="6" fillId="0" borderId="14" xfId="0" applyFont="1" applyFill="1" applyBorder="1" applyAlignment="1">
      <alignment horizontal="left" vertical="center" inden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inden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textRotation="90"/>
    </xf>
    <xf numFmtId="0" fontId="7" fillId="0" borderId="11" xfId="0" applyFont="1" applyFill="1" applyBorder="1" applyAlignment="1">
      <alignment horizontal="right" vertical="center" textRotation="90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2" fillId="0" borderId="17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 textRotation="90"/>
    </xf>
    <xf numFmtId="0" fontId="7" fillId="0" borderId="20" xfId="0" applyFont="1" applyFill="1" applyBorder="1" applyAlignment="1">
      <alignment horizontal="right" vertical="center" textRotation="90"/>
    </xf>
    <xf numFmtId="0" fontId="62" fillId="0" borderId="16" xfId="0" applyFont="1" applyFill="1" applyBorder="1" applyAlignment="1">
      <alignment horizontal="left" vertical="center" indent="1" shrinkToFit="1"/>
    </xf>
    <xf numFmtId="0" fontId="6" fillId="0" borderId="18" xfId="0" applyFont="1" applyFill="1" applyBorder="1" applyAlignment="1">
      <alignment horizontal="left" vertical="center" indent="1" shrinkToFit="1"/>
    </xf>
    <xf numFmtId="0" fontId="8" fillId="0" borderId="19" xfId="0" applyFont="1" applyFill="1" applyBorder="1" applyAlignment="1">
      <alignment horizontal="left" vertical="top" wrapText="1" indent="1"/>
    </xf>
    <xf numFmtId="0" fontId="1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 inden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top" wrapText="1" indent="1"/>
    </xf>
    <xf numFmtId="43" fontId="11" fillId="0" borderId="19" xfId="0" applyNumberFormat="1" applyFont="1" applyFill="1" applyBorder="1" applyAlignment="1">
      <alignment horizontal="left" vertical="top" wrapText="1" indent="1"/>
    </xf>
    <xf numFmtId="0" fontId="15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9" fillId="32" borderId="21" xfId="0" applyFont="1" applyFill="1" applyBorder="1" applyAlignment="1">
      <alignment horizontal="left" vertical="center" indent="1"/>
    </xf>
    <xf numFmtId="0" fontId="0" fillId="32" borderId="0" xfId="0" applyFill="1" applyAlignment="1">
      <alignment wrapText="1"/>
    </xf>
    <xf numFmtId="0" fontId="0" fillId="32" borderId="21" xfId="0" applyFill="1" applyBorder="1" applyAlignment="1">
      <alignment horizontal="left" vertical="center" indent="1"/>
    </xf>
    <xf numFmtId="0" fontId="0" fillId="32" borderId="22" xfId="0" applyFill="1" applyBorder="1" applyAlignment="1">
      <alignment horizontal="left" vertical="center" indent="1"/>
    </xf>
    <xf numFmtId="0" fontId="0" fillId="32" borderId="23" xfId="0" applyFill="1" applyBorder="1" applyAlignment="1">
      <alignment wrapText="1"/>
    </xf>
    <xf numFmtId="0" fontId="0" fillId="0" borderId="21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0" fillId="0" borderId="24" xfId="0" applyBorder="1" applyAlignment="1">
      <alignment/>
    </xf>
    <xf numFmtId="0" fontId="16" fillId="0" borderId="21" xfId="0" applyFont="1" applyBorder="1" applyAlignment="1">
      <alignment horizontal="left" vertical="center" inden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0" fontId="16" fillId="0" borderId="22" xfId="0" applyFont="1" applyBorder="1" applyAlignment="1">
      <alignment horizontal="left" vertical="center" indent="1"/>
    </xf>
    <xf numFmtId="0" fontId="16" fillId="0" borderId="23" xfId="0" applyFont="1" applyBorder="1" applyAlignment="1">
      <alignment horizontal="righ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16" fillId="0" borderId="23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indent="1"/>
    </xf>
    <xf numFmtId="49" fontId="0" fillId="0" borderId="23" xfId="0" applyNumberForma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16" fillId="33" borderId="0" xfId="0" applyFont="1" applyFill="1" applyAlignment="1" applyProtection="1">
      <alignment horizontal="left" vertical="center"/>
      <protection locked="0"/>
    </xf>
    <xf numFmtId="0" fontId="16" fillId="33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right" vertical="center"/>
    </xf>
    <xf numFmtId="0" fontId="0" fillId="0" borderId="26" xfId="0" applyBorder="1" applyAlignment="1">
      <alignment horizontal="left" vertical="top" indent="1"/>
    </xf>
    <xf numFmtId="0" fontId="0" fillId="0" borderId="27" xfId="0" applyBorder="1" applyAlignment="1">
      <alignment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16" fillId="0" borderId="29" xfId="0" applyFont="1" applyBorder="1" applyAlignment="1">
      <alignment horizontal="left" vertical="center" indent="1"/>
    </xf>
    <xf numFmtId="0" fontId="16" fillId="0" borderId="30" xfId="0" applyFont="1" applyBorder="1" applyAlignment="1">
      <alignment horizontal="left" vertical="center" wrapText="1"/>
    </xf>
    <xf numFmtId="0" fontId="16" fillId="0" borderId="30" xfId="0" applyFont="1" applyBorder="1" applyAlignment="1">
      <alignment wrapText="1"/>
    </xf>
    <xf numFmtId="0" fontId="0" fillId="0" borderId="29" xfId="0" applyBorder="1" applyAlignment="1">
      <alignment horizontal="left" indent="1"/>
    </xf>
    <xf numFmtId="1" fontId="16" fillId="0" borderId="30" xfId="0" applyNumberFormat="1" applyFont="1" applyBorder="1" applyAlignment="1">
      <alignment horizontal="right" vertical="center" wrapText="1"/>
    </xf>
    <xf numFmtId="0" fontId="0" fillId="0" borderId="30" xfId="0" applyBorder="1" applyAlignment="1">
      <alignment horizontal="left" vertical="center" indent="1"/>
    </xf>
    <xf numFmtId="0" fontId="16" fillId="0" borderId="30" xfId="0" applyFont="1" applyBorder="1" applyAlignment="1">
      <alignment vertical="center"/>
    </xf>
    <xf numFmtId="49" fontId="0" fillId="0" borderId="31" xfId="0" applyNumberFormat="1" applyBorder="1" applyAlignment="1">
      <alignment horizontal="left" vertical="center"/>
    </xf>
    <xf numFmtId="1" fontId="16" fillId="0" borderId="32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wrapText="1"/>
    </xf>
    <xf numFmtId="1" fontId="16" fillId="0" borderId="33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20" fillId="32" borderId="34" xfId="0" applyFont="1" applyFill="1" applyBorder="1" applyAlignment="1">
      <alignment horizontal="left" vertical="center" indent="1"/>
    </xf>
    <xf numFmtId="0" fontId="16" fillId="32" borderId="35" xfId="0" applyFont="1" applyFill="1" applyBorder="1" applyAlignment="1">
      <alignment horizontal="left" vertical="center" wrapText="1"/>
    </xf>
    <xf numFmtId="0" fontId="0" fillId="32" borderId="35" xfId="0" applyFill="1" applyBorder="1" applyAlignment="1">
      <alignment horizontal="left" vertical="center" wrapText="1"/>
    </xf>
    <xf numFmtId="4" fontId="20" fillId="32" borderId="35" xfId="0" applyNumberFormat="1" applyFont="1" applyFill="1" applyBorder="1" applyAlignment="1">
      <alignment horizontal="left" vertical="center"/>
    </xf>
    <xf numFmtId="0" fontId="0" fillId="32" borderId="35" xfId="0" applyFill="1" applyBorder="1" applyAlignment="1">
      <alignment wrapText="1"/>
    </xf>
    <xf numFmtId="0" fontId="0" fillId="32" borderId="35" xfId="0" applyFill="1" applyBorder="1" applyAlignment="1">
      <alignment/>
    </xf>
    <xf numFmtId="49" fontId="16" fillId="32" borderId="36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6" fillId="0" borderId="2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6" fillId="0" borderId="23" xfId="0" applyFont="1" applyBorder="1" applyAlignment="1">
      <alignment vertical="top"/>
    </xf>
    <xf numFmtId="14" fontId="16" fillId="0" borderId="23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/>
    </xf>
    <xf numFmtId="0" fontId="16" fillId="0" borderId="0" xfId="0" applyFont="1" applyAlignment="1">
      <alignment wrapText="1"/>
    </xf>
    <xf numFmtId="0" fontId="16" fillId="0" borderId="2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4" fontId="17" fillId="34" borderId="32" xfId="0" applyNumberFormat="1" applyFont="1" applyFill="1" applyBorder="1" applyAlignment="1">
      <alignment vertical="center"/>
    </xf>
    <xf numFmtId="4" fontId="17" fillId="34" borderId="30" xfId="0" applyNumberFormat="1" applyFont="1" applyFill="1" applyBorder="1" applyAlignment="1">
      <alignment vertical="center" wrapText="1"/>
    </xf>
    <xf numFmtId="4" fontId="22" fillId="34" borderId="19" xfId="0" applyNumberFormat="1" applyFont="1" applyFill="1" applyBorder="1" applyAlignment="1">
      <alignment horizontal="center" vertical="center" wrapText="1" shrinkToFit="1"/>
    </xf>
    <xf numFmtId="4" fontId="17" fillId="34" borderId="19" xfId="0" applyNumberFormat="1" applyFont="1" applyFill="1" applyBorder="1" applyAlignment="1">
      <alignment horizontal="center" vertical="center" wrapText="1" shrinkToFit="1"/>
    </xf>
    <xf numFmtId="3" fontId="17" fillId="34" borderId="19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17" fillId="0" borderId="19" xfId="0" applyNumberFormat="1" applyFont="1" applyBorder="1" applyAlignment="1">
      <alignment horizontal="right" vertical="center" wrapText="1" shrinkToFit="1"/>
    </xf>
    <xf numFmtId="4" fontId="17" fillId="0" borderId="19" xfId="0" applyNumberFormat="1" applyFont="1" applyBorder="1" applyAlignment="1">
      <alignment horizontal="right" vertical="center" shrinkToFit="1"/>
    </xf>
    <xf numFmtId="4" fontId="0" fillId="0" borderId="19" xfId="0" applyNumberFormat="1" applyBorder="1" applyAlignment="1">
      <alignment vertical="center" shrinkToFit="1"/>
    </xf>
    <xf numFmtId="3" fontId="0" fillId="0" borderId="19" xfId="0" applyNumberFormat="1" applyBorder="1" applyAlignment="1">
      <alignment vertical="center"/>
    </xf>
    <xf numFmtId="4" fontId="16" fillId="0" borderId="32" xfId="0" applyNumberFormat="1" applyFont="1" applyBorder="1" applyAlignment="1">
      <alignment vertical="center"/>
    </xf>
    <xf numFmtId="4" fontId="16" fillId="0" borderId="19" xfId="0" applyNumberFormat="1" applyFont="1" applyBorder="1" applyAlignment="1">
      <alignment vertical="center" wrapText="1" shrinkToFit="1"/>
    </xf>
    <xf numFmtId="4" fontId="16" fillId="0" borderId="19" xfId="0" applyNumberFormat="1" applyFont="1" applyBorder="1" applyAlignment="1">
      <alignment vertical="center" shrinkToFit="1"/>
    </xf>
    <xf numFmtId="3" fontId="16" fillId="0" borderId="19" xfId="0" applyNumberFormat="1" applyFont="1" applyBorder="1" applyAlignment="1">
      <alignment vertical="center"/>
    </xf>
    <xf numFmtId="3" fontId="0" fillId="32" borderId="19" xfId="0" applyNumberFormat="1" applyFill="1" applyBorder="1" applyAlignment="1">
      <alignment vertical="center"/>
    </xf>
    <xf numFmtId="43" fontId="9" fillId="0" borderId="19" xfId="0" applyNumberFormat="1" applyFont="1" applyBorder="1" applyAlignment="1">
      <alignment/>
    </xf>
    <xf numFmtId="4" fontId="17" fillId="0" borderId="32" xfId="0" applyNumberFormat="1" applyFont="1" applyBorder="1" applyAlignment="1">
      <alignment vertical="center"/>
    </xf>
    <xf numFmtId="4" fontId="17" fillId="0" borderId="19" xfId="0" applyNumberFormat="1" applyFont="1" applyBorder="1" applyAlignment="1">
      <alignment vertical="center" shrinkToFit="1"/>
    </xf>
    <xf numFmtId="4" fontId="17" fillId="32" borderId="19" xfId="0" applyNumberFormat="1" applyFont="1" applyFill="1" applyBorder="1" applyAlignment="1">
      <alignment vertical="center" shrinkToFit="1"/>
    </xf>
    <xf numFmtId="4" fontId="17" fillId="0" borderId="19" xfId="0" applyNumberFormat="1" applyFont="1" applyBorder="1" applyAlignment="1">
      <alignment vertical="center" wrapText="1" shrinkToFit="1"/>
    </xf>
    <xf numFmtId="0" fontId="0" fillId="0" borderId="0" xfId="0" applyBorder="1" applyAlignment="1">
      <alignment/>
    </xf>
    <xf numFmtId="175" fontId="11" fillId="35" borderId="19" xfId="0" applyNumberFormat="1" applyFont="1" applyFill="1" applyBorder="1" applyAlignment="1" applyProtection="1">
      <alignment horizontal="right" vertical="top" wrapText="1" indent="1"/>
      <protection locked="0"/>
    </xf>
    <xf numFmtId="0" fontId="17" fillId="36" borderId="0" xfId="0" applyFont="1" applyFill="1" applyAlignment="1">
      <alignment horizontal="left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6" fillId="0" borderId="2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6" fillId="33" borderId="27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Alignment="1" applyProtection="1">
      <alignment horizontal="left" vertical="center"/>
      <protection locked="0"/>
    </xf>
    <xf numFmtId="0" fontId="16" fillId="33" borderId="23" xfId="0" applyFont="1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1" fontId="0" fillId="0" borderId="23" xfId="0" applyNumberFormat="1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4" fontId="8" fillId="0" borderId="32" xfId="0" applyNumberFormat="1" applyFont="1" applyBorder="1" applyAlignment="1">
      <alignment horizontal="right" vertical="center" indent="1"/>
    </xf>
    <xf numFmtId="4" fontId="8" fillId="0" borderId="43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4" fontId="9" fillId="0" borderId="32" xfId="0" applyNumberFormat="1" applyFont="1" applyBorder="1" applyAlignment="1">
      <alignment horizontal="right" vertical="center" indent="1"/>
    </xf>
    <xf numFmtId="4" fontId="9" fillId="0" borderId="43" xfId="0" applyNumberFormat="1" applyFont="1" applyBorder="1" applyAlignment="1">
      <alignment horizontal="right" vertical="center" indent="1"/>
    </xf>
    <xf numFmtId="4" fontId="9" fillId="0" borderId="31" xfId="0" applyNumberFormat="1" applyFont="1" applyBorder="1" applyAlignment="1">
      <alignment horizontal="right" vertical="center" indent="1"/>
    </xf>
    <xf numFmtId="4" fontId="0" fillId="0" borderId="30" xfId="0" applyNumberFormat="1" applyFont="1" applyBorder="1" applyAlignment="1">
      <alignment vertical="center" wrapText="1"/>
    </xf>
    <xf numFmtId="4" fontId="9" fillId="0" borderId="32" xfId="0" applyNumberFormat="1" applyFont="1" applyBorder="1" applyAlignment="1">
      <alignment vertical="center"/>
    </xf>
    <xf numFmtId="4" fontId="9" fillId="0" borderId="30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33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4" fontId="21" fillId="32" borderId="35" xfId="0" applyNumberFormat="1" applyFont="1" applyFill="1" applyBorder="1" applyAlignment="1">
      <alignment horizontal="right" vertical="center"/>
    </xf>
    <xf numFmtId="2" fontId="21" fillId="32" borderId="35" xfId="0" applyNumberFormat="1" applyFont="1" applyFill="1" applyBorder="1" applyAlignment="1">
      <alignment horizontal="right" vertical="center"/>
    </xf>
    <xf numFmtId="4" fontId="0" fillId="32" borderId="32" xfId="0" applyNumberFormat="1" applyFill="1" applyBorder="1" applyAlignment="1">
      <alignment vertical="center"/>
    </xf>
    <xf numFmtId="4" fontId="0" fillId="32" borderId="30" xfId="0" applyNumberFormat="1" applyFill="1" applyBorder="1" applyAlignment="1">
      <alignment vertical="center"/>
    </xf>
    <xf numFmtId="4" fontId="0" fillId="32" borderId="43" xfId="0" applyNumberFormat="1" applyFill="1" applyBorder="1" applyAlignment="1">
      <alignment vertical="center"/>
    </xf>
    <xf numFmtId="49" fontId="20" fillId="32" borderId="27" xfId="0" applyNumberFormat="1" applyFont="1" applyFill="1" applyBorder="1" applyAlignment="1">
      <alignment horizontal="left" vertical="center" wrapText="1"/>
    </xf>
    <xf numFmtId="0" fontId="0" fillId="32" borderId="27" xfId="0" applyFill="1" applyBorder="1" applyAlignment="1">
      <alignment wrapText="1"/>
    </xf>
    <xf numFmtId="0" fontId="0" fillId="32" borderId="28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1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4" fontId="24" fillId="0" borderId="30" xfId="0" applyNumberFormat="1" applyFont="1" applyBorder="1" applyAlignment="1">
      <alignment vertical="center" wrapText="1"/>
    </xf>
    <xf numFmtId="4" fontId="17" fillId="0" borderId="30" xfId="0" applyNumberFormat="1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32" xfId="0" applyFont="1" applyFill="1" applyBorder="1" applyAlignment="1">
      <alignment horizontal="left" vertical="center" shrinkToFit="1"/>
    </xf>
    <xf numFmtId="0" fontId="0" fillId="0" borderId="30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view="pageBreakPreview" zoomScale="115" zoomScaleSheetLayoutView="115" zoomScalePageLayoutView="0" workbookViewId="0" topLeftCell="A1">
      <selection activeCell="F19" sqref="F19"/>
    </sheetView>
  </sheetViews>
  <sheetFormatPr defaultColWidth="9.00390625" defaultRowHeight="12.75"/>
  <sheetData>
    <row r="1" ht="12.75">
      <c r="A1" s="63" t="s">
        <v>59</v>
      </c>
    </row>
    <row r="2" spans="1:7" ht="54" customHeight="1">
      <c r="A2" s="167" t="s">
        <v>60</v>
      </c>
      <c r="B2" s="167"/>
      <c r="C2" s="167"/>
      <c r="D2" s="167"/>
      <c r="E2" s="167"/>
      <c r="F2" s="167"/>
      <c r="G2" s="167"/>
    </row>
  </sheetData>
  <sheetProtection password="85B3" sheet="1" objects="1" scenarios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workbookViewId="0" topLeftCell="A1">
      <selection activeCell="C5" sqref="C5:F5"/>
    </sheetView>
  </sheetViews>
  <sheetFormatPr defaultColWidth="9.00390625" defaultRowHeight="12.75"/>
  <cols>
    <col min="3" max="3" width="16.375" style="0" customWidth="1"/>
    <col min="4" max="4" width="14.25390625" style="0" customWidth="1"/>
    <col min="6" max="6" width="12.125" style="0" bestFit="1" customWidth="1"/>
    <col min="7" max="7" width="10.00390625" style="0" customWidth="1"/>
    <col min="8" max="8" width="11.375" style="0" customWidth="1"/>
    <col min="9" max="9" width="19.125" style="0" customWidth="1"/>
  </cols>
  <sheetData>
    <row r="1" spans="1:9" ht="18">
      <c r="A1" s="168" t="s">
        <v>61</v>
      </c>
      <c r="B1" s="169"/>
      <c r="C1" s="169"/>
      <c r="D1" s="169"/>
      <c r="E1" s="169"/>
      <c r="F1" s="169"/>
      <c r="G1" s="169"/>
      <c r="H1" s="169"/>
      <c r="I1" s="170"/>
    </row>
    <row r="2" spans="1:9" ht="15">
      <c r="A2" s="64" t="s">
        <v>62</v>
      </c>
      <c r="B2" s="65"/>
      <c r="C2" s="203" t="s">
        <v>63</v>
      </c>
      <c r="D2" s="203" t="s">
        <v>111</v>
      </c>
      <c r="E2" s="204"/>
      <c r="F2" s="204"/>
      <c r="G2" s="204"/>
      <c r="H2" s="204"/>
      <c r="I2" s="205"/>
    </row>
    <row r="3" spans="1:9" ht="12.75">
      <c r="A3" s="66"/>
      <c r="B3" s="65"/>
      <c r="C3" s="206"/>
      <c r="D3" s="206"/>
      <c r="E3" s="206"/>
      <c r="F3" s="206"/>
      <c r="G3" s="206"/>
      <c r="H3" s="206"/>
      <c r="I3" s="207"/>
    </row>
    <row r="4" spans="1:9" ht="12.75">
      <c r="A4" s="67"/>
      <c r="B4" s="68"/>
      <c r="C4" s="208"/>
      <c r="D4" s="208"/>
      <c r="E4" s="208"/>
      <c r="F4" s="208"/>
      <c r="G4" s="208"/>
      <c r="H4" s="208"/>
      <c r="I4" s="209"/>
    </row>
    <row r="5" spans="1:9" ht="12.75">
      <c r="A5" s="69" t="s">
        <v>64</v>
      </c>
      <c r="B5" s="70"/>
      <c r="C5" s="171" t="s">
        <v>109</v>
      </c>
      <c r="D5" s="172"/>
      <c r="E5" s="172"/>
      <c r="F5" s="172"/>
      <c r="G5" s="71" t="s">
        <v>65</v>
      </c>
      <c r="H5" s="72" t="s">
        <v>66</v>
      </c>
      <c r="I5" s="73"/>
    </row>
    <row r="6" spans="1:9" ht="12.75">
      <c r="A6" s="74"/>
      <c r="B6" s="75"/>
      <c r="C6" s="173" t="s">
        <v>108</v>
      </c>
      <c r="D6" s="174"/>
      <c r="E6" s="174"/>
      <c r="F6" s="174"/>
      <c r="G6" s="71" t="s">
        <v>67</v>
      </c>
      <c r="H6" s="72" t="s">
        <v>68</v>
      </c>
      <c r="I6" s="73"/>
    </row>
    <row r="7" spans="1:9" ht="12.75">
      <c r="A7" s="77"/>
      <c r="B7" s="78"/>
      <c r="C7" s="79" t="s">
        <v>69</v>
      </c>
      <c r="D7" s="175" t="s">
        <v>70</v>
      </c>
      <c r="E7" s="176"/>
      <c r="F7" s="176"/>
      <c r="G7" s="80"/>
      <c r="H7" s="81"/>
      <c r="I7" s="82"/>
    </row>
    <row r="8" spans="1:9" ht="25.5">
      <c r="A8" s="69" t="s">
        <v>71</v>
      </c>
      <c r="B8" s="70"/>
      <c r="C8" s="76" t="s">
        <v>72</v>
      </c>
      <c r="D8" s="70"/>
      <c r="G8" s="71" t="s">
        <v>65</v>
      </c>
      <c r="H8" s="72" t="s">
        <v>73</v>
      </c>
      <c r="I8" s="73"/>
    </row>
    <row r="9" spans="1:9" ht="12.75">
      <c r="A9" s="83"/>
      <c r="B9" s="70"/>
      <c r="C9" s="76" t="s">
        <v>74</v>
      </c>
      <c r="D9" s="70"/>
      <c r="G9" s="71" t="s">
        <v>67</v>
      </c>
      <c r="H9" s="72" t="s">
        <v>75</v>
      </c>
      <c r="I9" s="73"/>
    </row>
    <row r="10" spans="1:9" ht="25.5">
      <c r="A10" s="84"/>
      <c r="B10" s="78"/>
      <c r="C10" s="79" t="s">
        <v>69</v>
      </c>
      <c r="D10" s="85" t="s">
        <v>70</v>
      </c>
      <c r="E10" s="80"/>
      <c r="F10" s="86"/>
      <c r="G10" s="86"/>
      <c r="H10" s="87"/>
      <c r="I10" s="82"/>
    </row>
    <row r="11" spans="1:9" ht="12.75">
      <c r="A11" s="69" t="s">
        <v>76</v>
      </c>
      <c r="B11" s="70"/>
      <c r="C11" s="177"/>
      <c r="D11" s="177"/>
      <c r="E11" s="177"/>
      <c r="F11" s="177"/>
      <c r="G11" s="71" t="s">
        <v>65</v>
      </c>
      <c r="H11" s="88"/>
      <c r="I11" s="73"/>
    </row>
    <row r="12" spans="1:9" ht="12.75">
      <c r="A12" s="74"/>
      <c r="B12" s="75"/>
      <c r="C12" s="178"/>
      <c r="D12" s="178"/>
      <c r="E12" s="178"/>
      <c r="F12" s="178"/>
      <c r="G12" s="71" t="s">
        <v>67</v>
      </c>
      <c r="H12" s="88"/>
      <c r="I12" s="73"/>
    </row>
    <row r="13" spans="1:9" ht="12.75">
      <c r="A13" s="77"/>
      <c r="B13" s="78"/>
      <c r="C13" s="89"/>
      <c r="D13" s="179"/>
      <c r="E13" s="180"/>
      <c r="F13" s="180"/>
      <c r="G13" s="90"/>
      <c r="H13" s="81"/>
      <c r="I13" s="82"/>
    </row>
    <row r="14" spans="1:9" ht="19.5" customHeight="1">
      <c r="A14" s="91" t="s">
        <v>77</v>
      </c>
      <c r="B14" s="92"/>
      <c r="C14" s="93"/>
      <c r="D14" s="94"/>
      <c r="E14" s="95"/>
      <c r="F14" s="95"/>
      <c r="G14" s="96"/>
      <c r="H14" s="95"/>
      <c r="I14" s="97"/>
    </row>
    <row r="15" spans="1:9" ht="19.5" customHeight="1">
      <c r="A15" s="84" t="s">
        <v>78</v>
      </c>
      <c r="B15" s="98"/>
      <c r="C15" s="99"/>
      <c r="D15" s="181"/>
      <c r="E15" s="181"/>
      <c r="F15" s="182"/>
      <c r="G15" s="182"/>
      <c r="H15" s="182" t="s">
        <v>79</v>
      </c>
      <c r="I15" s="183"/>
    </row>
    <row r="16" spans="1:9" ht="19.5" customHeight="1">
      <c r="A16" s="100" t="s">
        <v>80</v>
      </c>
      <c r="B16" s="101"/>
      <c r="C16" s="102"/>
      <c r="D16" s="184"/>
      <c r="E16" s="185"/>
      <c r="F16" s="184"/>
      <c r="G16" s="185"/>
      <c r="H16" s="184"/>
      <c r="I16" s="186"/>
    </row>
    <row r="17" spans="1:9" ht="19.5" customHeight="1">
      <c r="A17" s="100" t="s">
        <v>81</v>
      </c>
      <c r="B17" s="101"/>
      <c r="C17" s="102"/>
      <c r="D17" s="184"/>
      <c r="E17" s="185"/>
      <c r="F17" s="184"/>
      <c r="G17" s="185"/>
      <c r="H17" s="184"/>
      <c r="I17" s="186"/>
    </row>
    <row r="18" spans="1:9" ht="19.5" customHeight="1">
      <c r="A18" s="100" t="s">
        <v>82</v>
      </c>
      <c r="B18" s="101"/>
      <c r="C18" s="102"/>
      <c r="D18" s="184"/>
      <c r="E18" s="185"/>
      <c r="F18" s="184"/>
      <c r="G18" s="185"/>
      <c r="H18" s="184"/>
      <c r="I18" s="186"/>
    </row>
    <row r="19" spans="1:9" ht="19.5" customHeight="1">
      <c r="A19" s="100" t="s">
        <v>83</v>
      </c>
      <c r="B19" s="101"/>
      <c r="C19" s="102"/>
      <c r="D19" s="184"/>
      <c r="E19" s="185"/>
      <c r="F19" s="184"/>
      <c r="G19" s="185"/>
      <c r="H19" s="184"/>
      <c r="I19" s="186"/>
    </row>
    <row r="20" spans="1:9" ht="19.5" customHeight="1">
      <c r="A20" s="100" t="s">
        <v>84</v>
      </c>
      <c r="B20" s="101"/>
      <c r="C20" s="102"/>
      <c r="D20" s="184"/>
      <c r="E20" s="185"/>
      <c r="F20" s="184"/>
      <c r="G20" s="185"/>
      <c r="H20" s="184"/>
      <c r="I20" s="186"/>
    </row>
    <row r="21" spans="1:9" ht="19.5" customHeight="1">
      <c r="A21" s="103" t="s">
        <v>79</v>
      </c>
      <c r="B21" s="104"/>
      <c r="C21" s="105"/>
      <c r="D21" s="187"/>
      <c r="E21" s="188"/>
      <c r="F21" s="187"/>
      <c r="G21" s="188"/>
      <c r="H21" s="187"/>
      <c r="I21" s="189"/>
    </row>
    <row r="22" spans="1:9" ht="19.5" customHeight="1">
      <c r="A22" s="106" t="s">
        <v>85</v>
      </c>
      <c r="B22" s="101"/>
      <c r="C22" s="102"/>
      <c r="D22" s="107"/>
      <c r="E22" s="108"/>
      <c r="F22" s="109"/>
      <c r="G22" s="109"/>
      <c r="H22" s="109"/>
      <c r="I22" s="110"/>
    </row>
    <row r="23" spans="1:9" ht="19.5" customHeight="1">
      <c r="A23" s="100" t="s">
        <v>86</v>
      </c>
      <c r="B23" s="101"/>
      <c r="C23" s="102"/>
      <c r="D23" s="111">
        <v>15</v>
      </c>
      <c r="E23" s="108" t="s">
        <v>87</v>
      </c>
      <c r="F23" s="191">
        <f>E42</f>
        <v>0</v>
      </c>
      <c r="G23" s="192"/>
      <c r="H23" s="192"/>
      <c r="I23" s="110" t="s">
        <v>107</v>
      </c>
    </row>
    <row r="24" spans="1:9" ht="19.5" customHeight="1">
      <c r="A24" s="100" t="s">
        <v>88</v>
      </c>
      <c r="B24" s="101"/>
      <c r="C24" s="102"/>
      <c r="D24" s="111" t="str">
        <f>SazbaDPH1</f>
        <v>%</v>
      </c>
      <c r="E24" s="108" t="s">
        <v>87</v>
      </c>
      <c r="F24" s="193">
        <f>E42</f>
        <v>0</v>
      </c>
      <c r="G24" s="194"/>
      <c r="H24" s="194"/>
      <c r="I24" s="110" t="s">
        <v>107</v>
      </c>
    </row>
    <row r="25" spans="1:9" ht="19.5" customHeight="1">
      <c r="A25" s="100" t="s">
        <v>89</v>
      </c>
      <c r="B25" s="101"/>
      <c r="C25" s="102"/>
      <c r="D25" s="111">
        <v>21</v>
      </c>
      <c r="E25" s="108" t="s">
        <v>87</v>
      </c>
      <c r="F25" s="191">
        <f>ZakladDPHSniVypocet</f>
        <v>0</v>
      </c>
      <c r="G25" s="192"/>
      <c r="H25" s="192"/>
      <c r="I25" s="110" t="s">
        <v>107</v>
      </c>
    </row>
    <row r="26" spans="1:9" ht="19.5" customHeight="1">
      <c r="A26" s="112" t="s">
        <v>90</v>
      </c>
      <c r="B26" s="113"/>
      <c r="C26" s="99"/>
      <c r="D26" s="114" t="str">
        <f>SazbaDPH2</f>
        <v>%</v>
      </c>
      <c r="E26" s="115" t="s">
        <v>87</v>
      </c>
      <c r="F26" s="195">
        <f>ZakladDPHZaklVypocet</f>
        <v>0</v>
      </c>
      <c r="G26" s="196"/>
      <c r="H26" s="196"/>
      <c r="I26" s="110" t="s">
        <v>107</v>
      </c>
    </row>
    <row r="27" spans="1:9" ht="19.5" customHeight="1" thickBot="1">
      <c r="A27" s="69" t="s">
        <v>91</v>
      </c>
      <c r="B27" s="116"/>
      <c r="C27" s="117"/>
      <c r="D27" s="116"/>
      <c r="E27" s="118"/>
      <c r="F27" s="197">
        <f>F29-(F25+F26)</f>
        <v>0</v>
      </c>
      <c r="G27" s="197"/>
      <c r="H27" s="197"/>
      <c r="I27" s="110" t="s">
        <v>107</v>
      </c>
    </row>
    <row r="28" spans="1:9" ht="19.5" customHeight="1" thickBot="1">
      <c r="A28" s="119" t="s">
        <v>92</v>
      </c>
      <c r="B28" s="120"/>
      <c r="C28" s="120"/>
      <c r="D28" s="121"/>
      <c r="E28" s="122"/>
      <c r="F28" s="198">
        <f>F25</f>
        <v>0</v>
      </c>
      <c r="G28" s="199"/>
      <c r="H28" s="199"/>
      <c r="I28" s="125" t="s">
        <v>107</v>
      </c>
    </row>
    <row r="29" spans="1:9" ht="19.5" customHeight="1" thickBot="1">
      <c r="A29" s="119" t="s">
        <v>93</v>
      </c>
      <c r="B29" s="123"/>
      <c r="C29" s="123"/>
      <c r="D29" s="123"/>
      <c r="E29" s="124"/>
      <c r="F29" s="198">
        <f>ROUND(H42,0)</f>
        <v>0</v>
      </c>
      <c r="G29" s="198"/>
      <c r="H29" s="198"/>
      <c r="I29" s="125" t="s">
        <v>107</v>
      </c>
    </row>
    <row r="30" spans="1:9" ht="12.75">
      <c r="A30" s="83"/>
      <c r="B30" s="70"/>
      <c r="C30" s="70"/>
      <c r="D30" s="70"/>
      <c r="I30" s="126"/>
    </row>
    <row r="31" spans="1:9" ht="12.75">
      <c r="A31" s="83"/>
      <c r="B31" s="70"/>
      <c r="C31" s="70"/>
      <c r="D31" s="70"/>
      <c r="I31" s="126"/>
    </row>
    <row r="32" spans="1:9" ht="12.75">
      <c r="A32" s="127"/>
      <c r="B32" s="128" t="s">
        <v>94</v>
      </c>
      <c r="C32" s="129"/>
      <c r="D32" s="129"/>
      <c r="E32" s="130" t="s">
        <v>95</v>
      </c>
      <c r="F32" s="131"/>
      <c r="G32" s="132"/>
      <c r="H32" s="131"/>
      <c r="I32" s="126"/>
    </row>
    <row r="33" spans="1:9" ht="12.75">
      <c r="A33" s="83"/>
      <c r="B33" s="70"/>
      <c r="C33" s="70"/>
      <c r="D33" s="70"/>
      <c r="I33" s="126"/>
    </row>
    <row r="34" spans="1:9" ht="12.75">
      <c r="A34" s="133"/>
      <c r="B34" s="134"/>
      <c r="C34" s="210"/>
      <c r="D34" s="211"/>
      <c r="E34" s="63"/>
      <c r="F34" s="212"/>
      <c r="G34" s="213"/>
      <c r="H34" s="213"/>
      <c r="I34" s="135"/>
    </row>
    <row r="35" spans="1:9" ht="12.75">
      <c r="A35" s="83"/>
      <c r="B35" s="70"/>
      <c r="C35" s="214" t="s">
        <v>96</v>
      </c>
      <c r="D35" s="214"/>
      <c r="G35" s="136" t="s">
        <v>97</v>
      </c>
      <c r="I35" s="126"/>
    </row>
    <row r="36" spans="1:9" ht="13.5" thickBot="1">
      <c r="A36" s="137"/>
      <c r="B36" s="138"/>
      <c r="C36" s="138"/>
      <c r="D36" s="138"/>
      <c r="E36" s="139"/>
      <c r="F36" s="139"/>
      <c r="G36" s="139"/>
      <c r="H36" s="139"/>
      <c r="I36" s="140"/>
    </row>
    <row r="37" spans="1:9" ht="18">
      <c r="A37" s="141" t="s">
        <v>98</v>
      </c>
      <c r="B37" s="142"/>
      <c r="C37" s="142"/>
      <c r="D37" s="142"/>
      <c r="E37" s="143"/>
      <c r="F37" s="143"/>
      <c r="G37" s="143"/>
      <c r="H37" s="143"/>
      <c r="I37" s="144"/>
    </row>
    <row r="38" spans="1:9" ht="29.25">
      <c r="A38" s="145" t="s">
        <v>99</v>
      </c>
      <c r="B38" s="146" t="s">
        <v>100</v>
      </c>
      <c r="C38" s="146"/>
      <c r="D38" s="146"/>
      <c r="E38" s="147" t="str">
        <f>A23</f>
        <v>Základ pro sníženou DPH</v>
      </c>
      <c r="F38" s="147" t="str">
        <f>A25</f>
        <v>Základ pro základní DPH</v>
      </c>
      <c r="G38" s="148" t="s">
        <v>101</v>
      </c>
      <c r="H38" s="148" t="s">
        <v>102</v>
      </c>
      <c r="I38" s="149" t="s">
        <v>87</v>
      </c>
    </row>
    <row r="39" spans="1:9" ht="25.5" customHeight="1">
      <c r="A39" s="150" t="s">
        <v>104</v>
      </c>
      <c r="B39" s="215" t="s">
        <v>110</v>
      </c>
      <c r="C39" s="215"/>
      <c r="D39" s="215"/>
      <c r="E39" s="151"/>
      <c r="F39" s="152"/>
      <c r="G39" s="153"/>
      <c r="H39" s="153"/>
      <c r="I39" s="154">
        <f>IF(CenaCelkemVypocet=0,"",H39/CenaCelkemVypocet*100)</f>
      </c>
    </row>
    <row r="40" spans="1:16" ht="19.5" customHeight="1">
      <c r="A40" s="155"/>
      <c r="B40" s="190" t="s">
        <v>105</v>
      </c>
      <c r="C40" s="190"/>
      <c r="D40" s="190"/>
      <c r="E40" s="156"/>
      <c r="F40" s="157"/>
      <c r="G40" s="157"/>
      <c r="H40" s="157"/>
      <c r="I40" s="158"/>
      <c r="N40" s="165"/>
      <c r="O40" s="165"/>
      <c r="P40" s="165"/>
    </row>
    <row r="41" spans="1:9" ht="19.5" customHeight="1">
      <c r="A41" s="161" t="s">
        <v>106</v>
      </c>
      <c r="B41" s="216" t="s">
        <v>30</v>
      </c>
      <c r="C41" s="216"/>
      <c r="D41" s="216"/>
      <c r="E41" s="164">
        <v>0</v>
      </c>
      <c r="F41" s="162">
        <f>Položky!P5</f>
        <v>0</v>
      </c>
      <c r="G41" s="162">
        <f>F41*0.21</f>
        <v>0</v>
      </c>
      <c r="H41" s="162">
        <f>F41+G41</f>
        <v>0</v>
      </c>
      <c r="I41" s="154"/>
    </row>
    <row r="42" spans="1:9" ht="19.5" customHeight="1">
      <c r="A42" s="200" t="s">
        <v>103</v>
      </c>
      <c r="B42" s="201"/>
      <c r="C42" s="201"/>
      <c r="D42" s="202"/>
      <c r="E42" s="163">
        <f>SUM(E41:E41)</f>
        <v>0</v>
      </c>
      <c r="F42" s="163">
        <f>SUM(F41:F41)</f>
        <v>0</v>
      </c>
      <c r="G42" s="163">
        <f>SUM(G41:G41)</f>
        <v>0</v>
      </c>
      <c r="H42" s="163">
        <f>SUM(H41:H41)</f>
        <v>0</v>
      </c>
      <c r="I42" s="159"/>
    </row>
  </sheetData>
  <sheetProtection password="85B3" sheet="1" objects="1" scenarios="1"/>
  <mergeCells count="44">
    <mergeCell ref="A42:D42"/>
    <mergeCell ref="D2:I4"/>
    <mergeCell ref="C2:C4"/>
    <mergeCell ref="F29:H29"/>
    <mergeCell ref="C34:D34"/>
    <mergeCell ref="F34:H34"/>
    <mergeCell ref="C35:D35"/>
    <mergeCell ref="B39:D39"/>
    <mergeCell ref="B41:D41"/>
    <mergeCell ref="D21:E21"/>
    <mergeCell ref="F21:G21"/>
    <mergeCell ref="H21:I21"/>
    <mergeCell ref="B40:D40"/>
    <mergeCell ref="F23:H23"/>
    <mergeCell ref="F24:H24"/>
    <mergeCell ref="F25:H25"/>
    <mergeCell ref="F26:H26"/>
    <mergeCell ref="F27:H27"/>
    <mergeCell ref="F28:H28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3:F13"/>
    <mergeCell ref="D15:E15"/>
    <mergeCell ref="F15:G15"/>
    <mergeCell ref="H15:I15"/>
    <mergeCell ref="D16:E16"/>
    <mergeCell ref="F16:G16"/>
    <mergeCell ref="H16:I16"/>
    <mergeCell ref="A1:I1"/>
    <mergeCell ref="C5:F5"/>
    <mergeCell ref="C6:F6"/>
    <mergeCell ref="D7:F7"/>
    <mergeCell ref="C11:F11"/>
    <mergeCell ref="C12:F12"/>
  </mergeCells>
  <printOptions/>
  <pageMargins left="0.7" right="0.7" top="0.787401575" bottom="0.787401575" header="0.3" footer="0.3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97"/>
  <sheetViews>
    <sheetView view="pageBreakPreview" zoomScale="70" zoomScaleSheetLayoutView="70" workbookViewId="0" topLeftCell="A1">
      <selection activeCell="U12" sqref="U12"/>
    </sheetView>
  </sheetViews>
  <sheetFormatPr defaultColWidth="9.00390625" defaultRowHeight="12.75"/>
  <cols>
    <col min="1" max="1" width="11.375" style="10" customWidth="1"/>
    <col min="2" max="2" width="16.00390625" style="3" customWidth="1"/>
    <col min="3" max="3" width="18.375" style="3" hidden="1" customWidth="1"/>
    <col min="4" max="4" width="80.625" style="6" customWidth="1"/>
    <col min="5" max="7" width="10.75390625" style="2" hidden="1" customWidth="1"/>
    <col min="8" max="8" width="7.75390625" style="10" customWidth="1"/>
    <col min="9" max="9" width="9.25390625" style="9" customWidth="1"/>
    <col min="10" max="10" width="2.375" style="1" hidden="1" customWidth="1"/>
    <col min="11" max="11" width="3.625" style="1" hidden="1" customWidth="1"/>
    <col min="12" max="12" width="4.875" style="11" customWidth="1"/>
    <col min="13" max="13" width="3.625" style="12" customWidth="1"/>
    <col min="14" max="14" width="54.00390625" style="15" customWidth="1"/>
    <col min="15" max="15" width="18.625" style="1" customWidth="1"/>
    <col min="16" max="16" width="19.375" style="1" customWidth="1"/>
    <col min="17" max="16384" width="9.125" style="1" customWidth="1"/>
  </cols>
  <sheetData>
    <row r="1" ht="13.5" thickBot="1"/>
    <row r="2" spans="1:16" s="4" customFormat="1" ht="12.75" customHeight="1">
      <c r="A2" s="16"/>
      <c r="B2" s="17"/>
      <c r="C2" s="17"/>
      <c r="D2" s="18"/>
      <c r="E2" s="19"/>
      <c r="F2" s="19"/>
      <c r="G2" s="19"/>
      <c r="H2" s="19"/>
      <c r="I2" s="20"/>
      <c r="J2" s="217"/>
      <c r="K2" s="218"/>
      <c r="L2" s="33"/>
      <c r="M2" s="34"/>
      <c r="N2" s="21"/>
      <c r="O2" s="18"/>
      <c r="P2" s="22"/>
    </row>
    <row r="3" spans="1:16" s="4" customFormat="1" ht="14.25" customHeight="1">
      <c r="A3" s="23" t="s">
        <v>2</v>
      </c>
      <c r="B3" s="24" t="s">
        <v>13</v>
      </c>
      <c r="C3" s="25"/>
      <c r="D3" s="26" t="s">
        <v>4</v>
      </c>
      <c r="E3" s="27"/>
      <c r="F3" s="27"/>
      <c r="G3" s="27" t="s">
        <v>9</v>
      </c>
      <c r="H3" s="35" t="s">
        <v>5</v>
      </c>
      <c r="I3" s="36" t="s">
        <v>12</v>
      </c>
      <c r="J3" s="219"/>
      <c r="K3" s="220"/>
      <c r="L3" s="223" t="s">
        <v>19</v>
      </c>
      <c r="M3" s="224"/>
      <c r="N3" s="37" t="s">
        <v>18</v>
      </c>
      <c r="O3" s="28" t="s">
        <v>15</v>
      </c>
      <c r="P3" s="29" t="s">
        <v>16</v>
      </c>
    </row>
    <row r="4" spans="1:16" s="4" customFormat="1" ht="14.25">
      <c r="A4" s="23" t="s">
        <v>3</v>
      </c>
      <c r="B4" s="38" t="s">
        <v>0</v>
      </c>
      <c r="C4" s="38"/>
      <c r="D4" s="26"/>
      <c r="E4" s="27" t="s">
        <v>7</v>
      </c>
      <c r="F4" s="27" t="s">
        <v>8</v>
      </c>
      <c r="G4" s="27" t="s">
        <v>10</v>
      </c>
      <c r="H4" s="27"/>
      <c r="I4" s="28"/>
      <c r="J4" s="221" t="s">
        <v>11</v>
      </c>
      <c r="K4" s="222"/>
      <c r="L4" s="39"/>
      <c r="M4" s="40"/>
      <c r="N4" s="41"/>
      <c r="O4" s="26" t="s">
        <v>17</v>
      </c>
      <c r="P4" s="42" t="s">
        <v>6</v>
      </c>
    </row>
    <row r="5" spans="1:16" s="5" customFormat="1" ht="19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160"/>
    </row>
    <row r="6" spans="1:35" ht="70.5" customHeight="1">
      <c r="A6" s="50" t="s">
        <v>31</v>
      </c>
      <c r="B6" s="44"/>
      <c r="C6" s="51"/>
      <c r="D6" s="49" t="s">
        <v>50</v>
      </c>
      <c r="E6" s="52"/>
      <c r="F6" s="50"/>
      <c r="G6" s="50"/>
      <c r="H6" s="48" t="s">
        <v>1</v>
      </c>
      <c r="I6" s="53"/>
      <c r="J6" s="54"/>
      <c r="K6" s="54"/>
      <c r="L6" s="55">
        <v>200</v>
      </c>
      <c r="M6" s="56" t="s">
        <v>11</v>
      </c>
      <c r="N6" s="57"/>
      <c r="O6" s="166"/>
      <c r="P6" s="58">
        <f>L6*O6</f>
        <v>0</v>
      </c>
      <c r="AF6" s="4"/>
      <c r="AG6" s="4"/>
      <c r="AH6" s="4"/>
      <c r="AI6" s="4"/>
    </row>
    <row r="7" spans="1:35" ht="70.5" customHeight="1">
      <c r="A7" s="50" t="s">
        <v>32</v>
      </c>
      <c r="B7" s="44"/>
      <c r="C7" s="51"/>
      <c r="D7" s="49" t="s">
        <v>51</v>
      </c>
      <c r="E7" s="52"/>
      <c r="F7" s="50"/>
      <c r="G7" s="50"/>
      <c r="H7" s="48" t="s">
        <v>1</v>
      </c>
      <c r="I7" s="53"/>
      <c r="J7" s="54"/>
      <c r="K7" s="54"/>
      <c r="L7" s="55">
        <v>200</v>
      </c>
      <c r="M7" s="56" t="s">
        <v>11</v>
      </c>
      <c r="N7" s="57"/>
      <c r="O7" s="166"/>
      <c r="P7" s="58">
        <f>L7*O7</f>
        <v>0</v>
      </c>
      <c r="AF7" s="4"/>
      <c r="AG7" s="4"/>
      <c r="AH7" s="4"/>
      <c r="AI7" s="4"/>
    </row>
    <row r="8" spans="1:35" ht="70.5" customHeight="1">
      <c r="A8" s="50" t="s">
        <v>33</v>
      </c>
      <c r="B8" s="44"/>
      <c r="C8" s="44"/>
      <c r="D8" s="49" t="s">
        <v>24</v>
      </c>
      <c r="E8" s="52"/>
      <c r="F8" s="50"/>
      <c r="G8" s="50"/>
      <c r="H8" s="48" t="s">
        <v>1</v>
      </c>
      <c r="I8" s="53"/>
      <c r="J8" s="54"/>
      <c r="K8" s="54"/>
      <c r="L8" s="55">
        <v>200</v>
      </c>
      <c r="M8" s="56" t="s">
        <v>11</v>
      </c>
      <c r="N8" s="57"/>
      <c r="O8" s="166"/>
      <c r="P8" s="58">
        <f aca="true" t="shared" si="0" ref="P8:P24">L8*O8</f>
        <v>0</v>
      </c>
      <c r="AF8" s="4"/>
      <c r="AG8" s="4"/>
      <c r="AH8" s="4"/>
      <c r="AI8" s="4"/>
    </row>
    <row r="9" spans="1:35" ht="49.5" customHeight="1">
      <c r="A9" s="50" t="s">
        <v>34</v>
      </c>
      <c r="B9" s="44"/>
      <c r="C9" s="51"/>
      <c r="D9" s="49" t="s">
        <v>52</v>
      </c>
      <c r="E9" s="52"/>
      <c r="F9" s="50"/>
      <c r="G9" s="50"/>
      <c r="H9" s="48" t="s">
        <v>1</v>
      </c>
      <c r="I9" s="53"/>
      <c r="J9" s="54"/>
      <c r="K9" s="54"/>
      <c r="L9" s="55">
        <v>200</v>
      </c>
      <c r="M9" s="56" t="s">
        <v>11</v>
      </c>
      <c r="N9" s="57"/>
      <c r="O9" s="166"/>
      <c r="P9" s="58">
        <f t="shared" si="0"/>
        <v>0</v>
      </c>
      <c r="AF9" s="4"/>
      <c r="AG9" s="4"/>
      <c r="AH9" s="4"/>
      <c r="AI9" s="4"/>
    </row>
    <row r="10" spans="1:35" ht="49.5" customHeight="1">
      <c r="A10" s="50" t="s">
        <v>35</v>
      </c>
      <c r="B10" s="44"/>
      <c r="C10" s="51"/>
      <c r="D10" s="49" t="s">
        <v>53</v>
      </c>
      <c r="E10" s="52"/>
      <c r="F10" s="50"/>
      <c r="G10" s="50"/>
      <c r="H10" s="48" t="s">
        <v>1</v>
      </c>
      <c r="I10" s="53"/>
      <c r="J10" s="54"/>
      <c r="K10" s="54"/>
      <c r="L10" s="55">
        <v>1</v>
      </c>
      <c r="M10" s="56" t="s">
        <v>11</v>
      </c>
      <c r="N10" s="57"/>
      <c r="O10" s="166"/>
      <c r="P10" s="58">
        <f t="shared" si="0"/>
        <v>0</v>
      </c>
      <c r="AF10" s="4"/>
      <c r="AG10" s="4"/>
      <c r="AH10" s="4"/>
      <c r="AI10" s="4"/>
    </row>
    <row r="11" spans="1:35" ht="49.5" customHeight="1">
      <c r="A11" s="50" t="s">
        <v>36</v>
      </c>
      <c r="B11" s="44"/>
      <c r="C11" s="51"/>
      <c r="D11" s="49" t="s">
        <v>54</v>
      </c>
      <c r="E11" s="52"/>
      <c r="F11" s="50"/>
      <c r="G11" s="50"/>
      <c r="H11" s="48" t="s">
        <v>1</v>
      </c>
      <c r="I11" s="53"/>
      <c r="J11" s="54"/>
      <c r="K11" s="54"/>
      <c r="L11" s="55">
        <v>1</v>
      </c>
      <c r="M11" s="56" t="s">
        <v>11</v>
      </c>
      <c r="N11" s="57"/>
      <c r="O11" s="166"/>
      <c r="P11" s="58">
        <f t="shared" si="0"/>
        <v>0</v>
      </c>
      <c r="AF11" s="4"/>
      <c r="AG11" s="4"/>
      <c r="AH11" s="4"/>
      <c r="AI11" s="4"/>
    </row>
    <row r="12" spans="1:35" ht="49.5" customHeight="1">
      <c r="A12" s="50" t="s">
        <v>37</v>
      </c>
      <c r="B12" s="44"/>
      <c r="C12" s="51"/>
      <c r="D12" s="49" t="s">
        <v>25</v>
      </c>
      <c r="E12" s="52"/>
      <c r="F12" s="50"/>
      <c r="G12" s="50"/>
      <c r="H12" s="48" t="s">
        <v>1</v>
      </c>
      <c r="I12" s="53"/>
      <c r="J12" s="54"/>
      <c r="K12" s="54"/>
      <c r="L12" s="55">
        <v>1</v>
      </c>
      <c r="M12" s="56" t="s">
        <v>11</v>
      </c>
      <c r="N12" s="57"/>
      <c r="O12" s="166"/>
      <c r="P12" s="58">
        <f t="shared" si="0"/>
        <v>0</v>
      </c>
      <c r="AF12" s="4"/>
      <c r="AG12" s="4"/>
      <c r="AH12" s="4"/>
      <c r="AI12" s="4"/>
    </row>
    <row r="13" spans="1:35" ht="49.5" customHeight="1">
      <c r="A13" s="50" t="s">
        <v>38</v>
      </c>
      <c r="B13" s="44"/>
      <c r="C13" s="51"/>
      <c r="D13" s="49" t="s">
        <v>26</v>
      </c>
      <c r="E13" s="52"/>
      <c r="F13" s="50"/>
      <c r="G13" s="50"/>
      <c r="H13" s="48" t="s">
        <v>1</v>
      </c>
      <c r="I13" s="53"/>
      <c r="J13" s="54"/>
      <c r="K13" s="54"/>
      <c r="L13" s="55">
        <v>1</v>
      </c>
      <c r="M13" s="56" t="s">
        <v>11</v>
      </c>
      <c r="N13" s="57"/>
      <c r="O13" s="166"/>
      <c r="P13" s="58">
        <f t="shared" si="0"/>
        <v>0</v>
      </c>
      <c r="AF13" s="4"/>
      <c r="AG13" s="4"/>
      <c r="AH13" s="4"/>
      <c r="AI13" s="4"/>
    </row>
    <row r="14" spans="1:35" ht="49.5" customHeight="1">
      <c r="A14" s="50" t="s">
        <v>39</v>
      </c>
      <c r="B14" s="44"/>
      <c r="C14" s="51"/>
      <c r="D14" s="49" t="s">
        <v>27</v>
      </c>
      <c r="E14" s="59"/>
      <c r="F14" s="60"/>
      <c r="G14" s="60"/>
      <c r="H14" s="48" t="s">
        <v>1</v>
      </c>
      <c r="I14" s="61"/>
      <c r="J14" s="62"/>
      <c r="K14" s="62"/>
      <c r="L14" s="55">
        <v>1</v>
      </c>
      <c r="M14" s="56" t="s">
        <v>11</v>
      </c>
      <c r="N14" s="57"/>
      <c r="O14" s="166"/>
      <c r="P14" s="58">
        <f t="shared" si="0"/>
        <v>0</v>
      </c>
      <c r="AF14" s="4"/>
      <c r="AG14" s="4"/>
      <c r="AH14" s="4"/>
      <c r="AI14" s="4"/>
    </row>
    <row r="15" spans="1:35" ht="49.5" customHeight="1">
      <c r="A15" s="50" t="s">
        <v>40</v>
      </c>
      <c r="B15" s="44"/>
      <c r="C15" s="51"/>
      <c r="D15" s="49" t="s">
        <v>20</v>
      </c>
      <c r="E15" s="59"/>
      <c r="F15" s="60"/>
      <c r="G15" s="60"/>
      <c r="H15" s="48" t="s">
        <v>1</v>
      </c>
      <c r="I15" s="61"/>
      <c r="J15" s="62"/>
      <c r="K15" s="62"/>
      <c r="L15" s="55">
        <v>20</v>
      </c>
      <c r="M15" s="56" t="s">
        <v>11</v>
      </c>
      <c r="N15" s="57"/>
      <c r="O15" s="166"/>
      <c r="P15" s="58">
        <f t="shared" si="0"/>
        <v>0</v>
      </c>
      <c r="AF15" s="4"/>
      <c r="AG15" s="4"/>
      <c r="AH15" s="4"/>
      <c r="AI15" s="4"/>
    </row>
    <row r="16" spans="1:35" ht="76.5" customHeight="1">
      <c r="A16" s="50" t="s">
        <v>41</v>
      </c>
      <c r="B16" s="44"/>
      <c r="C16" s="51"/>
      <c r="D16" s="49" t="s">
        <v>56</v>
      </c>
      <c r="E16" s="59"/>
      <c r="F16" s="60"/>
      <c r="G16" s="60"/>
      <c r="H16" s="48" t="s">
        <v>1</v>
      </c>
      <c r="I16" s="61"/>
      <c r="J16" s="62"/>
      <c r="K16" s="62"/>
      <c r="L16" s="55">
        <v>1</v>
      </c>
      <c r="M16" s="56" t="s">
        <v>11</v>
      </c>
      <c r="N16" s="57"/>
      <c r="O16" s="166"/>
      <c r="P16" s="58">
        <f t="shared" si="0"/>
        <v>0</v>
      </c>
      <c r="AF16" s="4"/>
      <c r="AG16" s="4"/>
      <c r="AH16" s="4"/>
      <c r="AI16" s="4"/>
    </row>
    <row r="17" spans="1:35" ht="49.5" customHeight="1">
      <c r="A17" s="50" t="s">
        <v>42</v>
      </c>
      <c r="B17" s="44"/>
      <c r="C17" s="51"/>
      <c r="D17" s="49" t="s">
        <v>28</v>
      </c>
      <c r="E17" s="59"/>
      <c r="F17" s="60"/>
      <c r="G17" s="60"/>
      <c r="H17" s="48" t="s">
        <v>1</v>
      </c>
      <c r="I17" s="61"/>
      <c r="J17" s="62"/>
      <c r="K17" s="62"/>
      <c r="L17" s="55">
        <v>200</v>
      </c>
      <c r="M17" s="56" t="s">
        <v>11</v>
      </c>
      <c r="N17" s="57"/>
      <c r="O17" s="166"/>
      <c r="P17" s="58">
        <f t="shared" si="0"/>
        <v>0</v>
      </c>
      <c r="AF17" s="4"/>
      <c r="AG17" s="4"/>
      <c r="AH17" s="4"/>
      <c r="AI17" s="4"/>
    </row>
    <row r="18" spans="1:35" ht="75" customHeight="1">
      <c r="A18" s="50" t="s">
        <v>43</v>
      </c>
      <c r="B18" s="44"/>
      <c r="C18" s="51"/>
      <c r="D18" s="49" t="s">
        <v>55</v>
      </c>
      <c r="E18" s="59"/>
      <c r="F18" s="60"/>
      <c r="G18" s="60"/>
      <c r="H18" s="48" t="s">
        <v>1</v>
      </c>
      <c r="I18" s="61"/>
      <c r="J18" s="62"/>
      <c r="K18" s="62"/>
      <c r="L18" s="55">
        <v>1</v>
      </c>
      <c r="M18" s="56" t="s">
        <v>14</v>
      </c>
      <c r="N18" s="57"/>
      <c r="O18" s="166"/>
      <c r="P18" s="58">
        <f t="shared" si="0"/>
        <v>0</v>
      </c>
      <c r="AF18" s="4"/>
      <c r="AG18" s="4"/>
      <c r="AH18" s="4"/>
      <c r="AI18" s="4"/>
    </row>
    <row r="19" spans="1:35" ht="66.75" customHeight="1">
      <c r="A19" s="50" t="s">
        <v>44</v>
      </c>
      <c r="B19" s="44"/>
      <c r="C19" s="51"/>
      <c r="D19" s="49" t="s">
        <v>21</v>
      </c>
      <c r="E19" s="59"/>
      <c r="F19" s="60"/>
      <c r="G19" s="60"/>
      <c r="H19" s="48" t="s">
        <v>1</v>
      </c>
      <c r="I19" s="61"/>
      <c r="J19" s="62"/>
      <c r="K19" s="62"/>
      <c r="L19" s="55">
        <v>3</v>
      </c>
      <c r="M19" s="56" t="s">
        <v>11</v>
      </c>
      <c r="N19" s="57"/>
      <c r="O19" s="166"/>
      <c r="P19" s="58">
        <f>L19*O19</f>
        <v>0</v>
      </c>
      <c r="AF19" s="4"/>
      <c r="AG19" s="4"/>
      <c r="AH19" s="4"/>
      <c r="AI19" s="4"/>
    </row>
    <row r="20" spans="1:35" ht="49.5" customHeight="1">
      <c r="A20" s="50" t="s">
        <v>45</v>
      </c>
      <c r="B20" s="44"/>
      <c r="C20" s="51"/>
      <c r="D20" s="49" t="s">
        <v>22</v>
      </c>
      <c r="E20" s="59"/>
      <c r="F20" s="60"/>
      <c r="G20" s="60"/>
      <c r="H20" s="48" t="s">
        <v>1</v>
      </c>
      <c r="I20" s="61"/>
      <c r="J20" s="62"/>
      <c r="K20" s="62"/>
      <c r="L20" s="55">
        <v>1</v>
      </c>
      <c r="M20" s="56" t="s">
        <v>11</v>
      </c>
      <c r="N20" s="57"/>
      <c r="O20" s="166"/>
      <c r="P20" s="58">
        <f t="shared" si="0"/>
        <v>0</v>
      </c>
      <c r="AF20" s="4"/>
      <c r="AG20" s="4"/>
      <c r="AH20" s="4"/>
      <c r="AI20" s="4"/>
    </row>
    <row r="21" spans="1:35" ht="49.5" customHeight="1">
      <c r="A21" s="50" t="s">
        <v>46</v>
      </c>
      <c r="B21" s="44"/>
      <c r="C21" s="51"/>
      <c r="D21" s="49" t="s">
        <v>23</v>
      </c>
      <c r="E21" s="59"/>
      <c r="F21" s="60"/>
      <c r="G21" s="60"/>
      <c r="H21" s="48" t="s">
        <v>1</v>
      </c>
      <c r="I21" s="61"/>
      <c r="J21" s="62"/>
      <c r="K21" s="62"/>
      <c r="L21" s="55">
        <v>3</v>
      </c>
      <c r="M21" s="56" t="s">
        <v>11</v>
      </c>
      <c r="N21" s="57"/>
      <c r="O21" s="166"/>
      <c r="P21" s="58">
        <f t="shared" si="0"/>
        <v>0</v>
      </c>
      <c r="AF21" s="4"/>
      <c r="AG21" s="4"/>
      <c r="AH21" s="4"/>
      <c r="AI21" s="4"/>
    </row>
    <row r="22" spans="1:35" ht="49.5" customHeight="1">
      <c r="A22" s="50" t="s">
        <v>47</v>
      </c>
      <c r="B22" s="44"/>
      <c r="C22" s="44"/>
      <c r="D22" s="49" t="s">
        <v>29</v>
      </c>
      <c r="E22" s="59"/>
      <c r="F22" s="60"/>
      <c r="G22" s="60"/>
      <c r="H22" s="48" t="s">
        <v>1</v>
      </c>
      <c r="I22" s="61"/>
      <c r="J22" s="62"/>
      <c r="K22" s="62"/>
      <c r="L22" s="55">
        <v>3</v>
      </c>
      <c r="M22" s="56" t="s">
        <v>11</v>
      </c>
      <c r="N22" s="57"/>
      <c r="O22" s="166"/>
      <c r="P22" s="58">
        <f t="shared" si="0"/>
        <v>0</v>
      </c>
      <c r="AF22" s="4"/>
      <c r="AG22" s="4"/>
      <c r="AH22" s="4"/>
      <c r="AI22" s="4"/>
    </row>
    <row r="23" spans="1:35" ht="49.5" customHeight="1">
      <c r="A23" s="50" t="s">
        <v>48</v>
      </c>
      <c r="B23" s="44"/>
      <c r="C23" s="51"/>
      <c r="D23" s="49" t="s">
        <v>57</v>
      </c>
      <c r="E23" s="59"/>
      <c r="F23" s="60"/>
      <c r="G23" s="60"/>
      <c r="H23" s="48" t="s">
        <v>1</v>
      </c>
      <c r="I23" s="61"/>
      <c r="J23" s="62"/>
      <c r="K23" s="62"/>
      <c r="L23" s="55">
        <v>200</v>
      </c>
      <c r="M23" s="56" t="s">
        <v>11</v>
      </c>
      <c r="N23" s="57"/>
      <c r="O23" s="166"/>
      <c r="P23" s="58">
        <f t="shared" si="0"/>
        <v>0</v>
      </c>
      <c r="AF23" s="4"/>
      <c r="AG23" s="4"/>
      <c r="AH23" s="4"/>
      <c r="AI23" s="4"/>
    </row>
    <row r="24" spans="1:35" ht="49.5" customHeight="1">
      <c r="A24" s="50" t="s">
        <v>49</v>
      </c>
      <c r="B24" s="31"/>
      <c r="C24" s="31"/>
      <c r="D24" s="49" t="s">
        <v>58</v>
      </c>
      <c r="E24" s="45"/>
      <c r="F24" s="32"/>
      <c r="G24" s="32"/>
      <c r="H24" s="48" t="s">
        <v>1</v>
      </c>
      <c r="I24" s="46"/>
      <c r="J24" s="47"/>
      <c r="K24" s="47"/>
      <c r="L24" s="55">
        <v>1</v>
      </c>
      <c r="M24" s="30" t="s">
        <v>14</v>
      </c>
      <c r="N24" s="43"/>
      <c r="O24" s="166"/>
      <c r="P24" s="58">
        <f t="shared" si="0"/>
        <v>0</v>
      </c>
      <c r="AF24" s="4"/>
      <c r="AG24" s="4"/>
      <c r="AH24" s="4"/>
      <c r="AI24" s="4"/>
    </row>
    <row r="25" spans="2:35" ht="12.75">
      <c r="B25" s="8"/>
      <c r="D25" s="4"/>
      <c r="E25" s="4"/>
      <c r="F25" s="4"/>
      <c r="G25" s="4"/>
      <c r="AF25" s="4"/>
      <c r="AG25" s="4"/>
      <c r="AH25" s="4"/>
      <c r="AI25" s="4"/>
    </row>
    <row r="26" spans="2:35" ht="12" customHeight="1">
      <c r="B26" s="8"/>
      <c r="D26" s="4"/>
      <c r="E26" s="4"/>
      <c r="F26" s="4"/>
      <c r="G26" s="4"/>
      <c r="AF26" s="4"/>
      <c r="AG26" s="4"/>
      <c r="AH26" s="4"/>
      <c r="AI26" s="4"/>
    </row>
    <row r="27" spans="4:35" ht="12.75">
      <c r="D27" s="4"/>
      <c r="E27" s="4"/>
      <c r="F27" s="4"/>
      <c r="G27" s="4"/>
      <c r="AF27" s="4"/>
      <c r="AG27" s="4"/>
      <c r="AH27" s="4"/>
      <c r="AI27" s="4"/>
    </row>
    <row r="28" spans="4:35" ht="12.75">
      <c r="D28" s="4"/>
      <c r="E28" s="4"/>
      <c r="F28" s="4"/>
      <c r="G28" s="4"/>
      <c r="AF28" s="4"/>
      <c r="AG28" s="4"/>
      <c r="AH28" s="4"/>
      <c r="AI28" s="4"/>
    </row>
    <row r="29" spans="4:35" ht="12.75">
      <c r="D29" s="4"/>
      <c r="E29" s="4"/>
      <c r="F29" s="4"/>
      <c r="G29" s="4"/>
      <c r="AF29" s="4"/>
      <c r="AG29" s="4"/>
      <c r="AH29" s="4"/>
      <c r="AI29" s="4"/>
    </row>
    <row r="30" spans="4:35" ht="12.75">
      <c r="D30" s="4"/>
      <c r="E30" s="4"/>
      <c r="F30" s="4"/>
      <c r="G30" s="4"/>
      <c r="AF30" s="4"/>
      <c r="AG30" s="4"/>
      <c r="AH30" s="4"/>
      <c r="AI30" s="4"/>
    </row>
    <row r="31" spans="4:35" ht="12.75">
      <c r="D31" s="4"/>
      <c r="E31" s="4"/>
      <c r="F31" s="4"/>
      <c r="G31" s="4"/>
      <c r="AF31" s="4"/>
      <c r="AG31" s="4"/>
      <c r="AH31" s="4"/>
      <c r="AI31" s="4"/>
    </row>
    <row r="32" spans="4:35" ht="12.75">
      <c r="D32" s="4"/>
      <c r="E32" s="4"/>
      <c r="F32" s="4"/>
      <c r="G32" s="4"/>
      <c r="AF32" s="4"/>
      <c r="AG32" s="4"/>
      <c r="AH32" s="4"/>
      <c r="AI32" s="4"/>
    </row>
    <row r="33" spans="4:35" ht="12.75">
      <c r="D33" s="4"/>
      <c r="E33" s="4"/>
      <c r="F33" s="4"/>
      <c r="G33" s="4"/>
      <c r="AF33" s="4"/>
      <c r="AG33" s="4"/>
      <c r="AH33" s="4"/>
      <c r="AI33" s="4"/>
    </row>
    <row r="34" spans="4:35" ht="12.75">
      <c r="D34" s="4"/>
      <c r="E34" s="4"/>
      <c r="F34" s="4"/>
      <c r="G34" s="4"/>
      <c r="AF34" s="4"/>
      <c r="AG34" s="4"/>
      <c r="AH34" s="4"/>
      <c r="AI34" s="4"/>
    </row>
    <row r="35" spans="4:35" ht="12.75">
      <c r="D35" s="4"/>
      <c r="E35" s="4"/>
      <c r="F35" s="4"/>
      <c r="G35" s="4"/>
      <c r="AF35" s="4"/>
      <c r="AG35" s="4"/>
      <c r="AH35" s="4"/>
      <c r="AI35" s="4"/>
    </row>
    <row r="36" spans="4:35" ht="12.75">
      <c r="D36" s="5"/>
      <c r="E36" s="5"/>
      <c r="F36" s="5"/>
      <c r="G36" s="5"/>
      <c r="AF36" s="5"/>
      <c r="AG36" s="5"/>
      <c r="AH36" s="5"/>
      <c r="AI36" s="5"/>
    </row>
    <row r="37" spans="4:35" ht="12.75">
      <c r="D37" s="4"/>
      <c r="E37" s="4"/>
      <c r="F37" s="4"/>
      <c r="G37" s="4"/>
      <c r="AF37" s="4"/>
      <c r="AG37" s="4"/>
      <c r="AH37" s="4"/>
      <c r="AI37" s="4"/>
    </row>
    <row r="38" spans="4:35" ht="12.75">
      <c r="D38" s="4"/>
      <c r="E38" s="4"/>
      <c r="F38" s="4"/>
      <c r="G38" s="4"/>
      <c r="AF38" s="4"/>
      <c r="AG38" s="4"/>
      <c r="AH38" s="4"/>
      <c r="AI38" s="4"/>
    </row>
    <row r="39" spans="4:35" ht="12.75">
      <c r="D39" s="7"/>
      <c r="E39" s="7"/>
      <c r="F39" s="7"/>
      <c r="G39" s="7"/>
      <c r="AF39" s="7"/>
      <c r="AG39" s="7"/>
      <c r="AH39" s="7"/>
      <c r="AI39" s="7"/>
    </row>
    <row r="40" spans="4:35" ht="12.75">
      <c r="D40" s="7"/>
      <c r="E40" s="7"/>
      <c r="F40" s="7"/>
      <c r="G40" s="7"/>
      <c r="AF40" s="7"/>
      <c r="AG40" s="7"/>
      <c r="AH40" s="7"/>
      <c r="AI40" s="7"/>
    </row>
    <row r="41" spans="4:35" ht="12.75">
      <c r="D41" s="4"/>
      <c r="E41" s="4"/>
      <c r="F41" s="4"/>
      <c r="G41" s="4"/>
      <c r="AF41" s="4"/>
      <c r="AG41" s="4"/>
      <c r="AH41" s="4"/>
      <c r="AI41" s="4"/>
    </row>
    <row r="42" spans="4:35" ht="12.75">
      <c r="D42" s="4"/>
      <c r="E42" s="4"/>
      <c r="F42" s="4"/>
      <c r="G42" s="4"/>
      <c r="AF42" s="4"/>
      <c r="AG42" s="4"/>
      <c r="AH42" s="4"/>
      <c r="AI42" s="4"/>
    </row>
    <row r="43" spans="4:35" ht="12.75">
      <c r="D43" s="4"/>
      <c r="E43" s="4"/>
      <c r="F43" s="4"/>
      <c r="G43" s="4"/>
      <c r="AF43" s="4"/>
      <c r="AG43" s="4"/>
      <c r="AH43" s="4"/>
      <c r="AI43" s="4"/>
    </row>
    <row r="44" spans="4:35" ht="12.75">
      <c r="D44" s="4"/>
      <c r="E44" s="4"/>
      <c r="F44" s="4"/>
      <c r="G44" s="4"/>
      <c r="AF44" s="4"/>
      <c r="AG44" s="4"/>
      <c r="AH44" s="4"/>
      <c r="AI44" s="4"/>
    </row>
    <row r="45" spans="4:35" ht="12.75">
      <c r="D45" s="4"/>
      <c r="E45" s="4"/>
      <c r="F45" s="4"/>
      <c r="G45" s="4"/>
      <c r="AF45" s="4"/>
      <c r="AG45" s="4"/>
      <c r="AH45" s="4"/>
      <c r="AI45" s="4"/>
    </row>
    <row r="46" spans="4:35" ht="12.75">
      <c r="D46" s="4"/>
      <c r="E46" s="4"/>
      <c r="F46" s="4"/>
      <c r="G46" s="4"/>
      <c r="AF46" s="4"/>
      <c r="AG46" s="4"/>
      <c r="AH46" s="4"/>
      <c r="AI46" s="4"/>
    </row>
    <row r="47" spans="4:35" ht="12.75">
      <c r="D47" s="4"/>
      <c r="E47" s="4"/>
      <c r="F47" s="4"/>
      <c r="G47" s="4"/>
      <c r="AF47" s="4"/>
      <c r="AG47" s="4"/>
      <c r="AH47" s="4"/>
      <c r="AI47" s="4"/>
    </row>
    <row r="48" spans="4:35" ht="12.75">
      <c r="D48" s="4"/>
      <c r="E48" s="4"/>
      <c r="F48" s="4"/>
      <c r="G48" s="4"/>
      <c r="AF48" s="4"/>
      <c r="AG48" s="4"/>
      <c r="AH48" s="4"/>
      <c r="AI48" s="4"/>
    </row>
    <row r="49" spans="4:35" ht="12.75">
      <c r="D49" s="4"/>
      <c r="E49" s="4"/>
      <c r="F49" s="4"/>
      <c r="G49" s="4"/>
      <c r="AF49" s="4"/>
      <c r="AG49" s="4"/>
      <c r="AH49" s="4"/>
      <c r="AI49" s="4"/>
    </row>
    <row r="50" spans="4:35" ht="12.75">
      <c r="D50" s="5"/>
      <c r="E50" s="5"/>
      <c r="F50" s="5"/>
      <c r="G50" s="5"/>
      <c r="AF50" s="5"/>
      <c r="AG50" s="5"/>
      <c r="AH50" s="5"/>
      <c r="AI50" s="5"/>
    </row>
    <row r="51" spans="4:35" ht="12.75">
      <c r="D51" s="4"/>
      <c r="E51" s="4"/>
      <c r="F51" s="4"/>
      <c r="G51" s="4"/>
      <c r="AF51" s="4"/>
      <c r="AG51" s="4"/>
      <c r="AH51" s="4"/>
      <c r="AI51" s="4"/>
    </row>
    <row r="52" spans="4:35" ht="12.75">
      <c r="D52" s="4"/>
      <c r="E52" s="4"/>
      <c r="F52" s="4"/>
      <c r="G52" s="4"/>
      <c r="AF52" s="4"/>
      <c r="AG52" s="4"/>
      <c r="AH52" s="4"/>
      <c r="AI52" s="4"/>
    </row>
    <row r="53" spans="4:35" ht="12.75">
      <c r="D53" s="4"/>
      <c r="E53" s="4"/>
      <c r="F53" s="4"/>
      <c r="G53" s="4"/>
      <c r="AF53" s="4"/>
      <c r="AG53" s="4"/>
      <c r="AH53" s="4"/>
      <c r="AI53" s="4"/>
    </row>
    <row r="54" spans="4:35" ht="12.75">
      <c r="D54" s="4"/>
      <c r="E54" s="4"/>
      <c r="F54" s="4"/>
      <c r="G54" s="4"/>
      <c r="AF54" s="4"/>
      <c r="AG54" s="4"/>
      <c r="AH54" s="4"/>
      <c r="AI54" s="4"/>
    </row>
    <row r="55" spans="4:35" ht="12.75">
      <c r="D55" s="13"/>
      <c r="E55" s="14"/>
      <c r="F55" s="14"/>
      <c r="G55" s="4"/>
      <c r="AF55" s="13"/>
      <c r="AG55" s="14"/>
      <c r="AH55" s="14"/>
      <c r="AI55" s="4"/>
    </row>
    <row r="56" spans="4:35" ht="12.75">
      <c r="D56" s="13"/>
      <c r="E56" s="14"/>
      <c r="F56" s="14"/>
      <c r="G56" s="4"/>
      <c r="AF56" s="13"/>
      <c r="AG56" s="14"/>
      <c r="AH56" s="14"/>
      <c r="AI56" s="4"/>
    </row>
    <row r="57" spans="4:35" ht="12.75">
      <c r="D57" s="14"/>
      <c r="E57" s="4"/>
      <c r="F57" s="4"/>
      <c r="G57" s="4"/>
      <c r="AF57" s="14"/>
      <c r="AG57" s="4"/>
      <c r="AH57" s="4"/>
      <c r="AI57" s="4"/>
    </row>
    <row r="58" spans="4:35" ht="12.75">
      <c r="D58" s="4"/>
      <c r="E58" s="4"/>
      <c r="F58" s="4"/>
      <c r="G58" s="4"/>
      <c r="AF58" s="4"/>
      <c r="AG58" s="4"/>
      <c r="AH58" s="4"/>
      <c r="AI58" s="4"/>
    </row>
    <row r="59" spans="4:35" ht="12.75">
      <c r="D59" s="4"/>
      <c r="E59" s="4"/>
      <c r="F59" s="4"/>
      <c r="G59" s="4"/>
      <c r="AF59" s="4"/>
      <c r="AG59" s="4"/>
      <c r="AH59" s="4"/>
      <c r="AI59" s="4"/>
    </row>
    <row r="60" spans="4:35" ht="12.75">
      <c r="D60" s="4"/>
      <c r="E60" s="4"/>
      <c r="F60" s="4"/>
      <c r="G60" s="4"/>
      <c r="AF60" s="4"/>
      <c r="AG60" s="4"/>
      <c r="AH60" s="4"/>
      <c r="AI60" s="4"/>
    </row>
    <row r="61" spans="4:35" ht="12.75">
      <c r="D61" s="4"/>
      <c r="E61" s="4"/>
      <c r="F61" s="4"/>
      <c r="G61" s="4"/>
      <c r="AF61" s="4"/>
      <c r="AG61" s="4"/>
      <c r="AH61" s="4"/>
      <c r="AI61" s="4"/>
    </row>
    <row r="62" spans="4:35" ht="12.75">
      <c r="D62" s="4"/>
      <c r="E62" s="4"/>
      <c r="F62" s="4"/>
      <c r="G62" s="4"/>
      <c r="AF62" s="4"/>
      <c r="AG62" s="4"/>
      <c r="AH62" s="4"/>
      <c r="AI62" s="4"/>
    </row>
    <row r="63" spans="4:35" ht="12.75">
      <c r="D63" s="4"/>
      <c r="E63" s="4"/>
      <c r="F63" s="4"/>
      <c r="G63" s="4"/>
      <c r="AF63" s="4"/>
      <c r="AG63" s="4"/>
      <c r="AH63" s="4"/>
      <c r="AI63" s="4"/>
    </row>
    <row r="64" spans="4:35" ht="12.75">
      <c r="D64" s="4"/>
      <c r="E64" s="4"/>
      <c r="F64" s="4"/>
      <c r="G64" s="4"/>
      <c r="AF64" s="4"/>
      <c r="AG64" s="4"/>
      <c r="AH64" s="4"/>
      <c r="AI64" s="4"/>
    </row>
    <row r="65" spans="4:35" ht="12.75">
      <c r="D65" s="5"/>
      <c r="E65" s="5"/>
      <c r="F65" s="5"/>
      <c r="G65" s="5"/>
      <c r="AF65" s="5"/>
      <c r="AG65" s="5"/>
      <c r="AH65" s="5"/>
      <c r="AI65" s="5"/>
    </row>
    <row r="66" spans="4:35" ht="12.75">
      <c r="D66" s="4"/>
      <c r="E66" s="4"/>
      <c r="F66" s="4"/>
      <c r="G66" s="4"/>
      <c r="AF66" s="4"/>
      <c r="AG66" s="4"/>
      <c r="AH66" s="4"/>
      <c r="AI66" s="4"/>
    </row>
    <row r="67" spans="4:35" ht="12.75">
      <c r="D67" s="4"/>
      <c r="E67" s="4"/>
      <c r="F67" s="4"/>
      <c r="G67" s="4"/>
      <c r="AF67" s="4"/>
      <c r="AG67" s="4"/>
      <c r="AH67" s="4"/>
      <c r="AI67" s="4"/>
    </row>
    <row r="68" spans="4:35" ht="12.75">
      <c r="D68" s="4"/>
      <c r="E68" s="4"/>
      <c r="F68" s="4"/>
      <c r="G68" s="4"/>
      <c r="AF68" s="4"/>
      <c r="AG68" s="4"/>
      <c r="AH68" s="4"/>
      <c r="AI68" s="4"/>
    </row>
    <row r="69" spans="4:35" ht="12.75">
      <c r="D69" s="4"/>
      <c r="E69" s="4"/>
      <c r="F69" s="4"/>
      <c r="G69" s="4"/>
      <c r="AF69" s="4"/>
      <c r="AG69" s="4"/>
      <c r="AH69" s="4"/>
      <c r="AI69" s="4"/>
    </row>
    <row r="70" spans="4:35" ht="12.75">
      <c r="D70" s="4"/>
      <c r="E70" s="4"/>
      <c r="F70" s="4"/>
      <c r="G70" s="4"/>
      <c r="AF70" s="4"/>
      <c r="AG70" s="4"/>
      <c r="AH70" s="4"/>
      <c r="AI70" s="4"/>
    </row>
    <row r="71" spans="4:35" ht="12.75">
      <c r="D71" s="4"/>
      <c r="E71" s="4"/>
      <c r="F71" s="4"/>
      <c r="G71" s="4"/>
      <c r="AF71" s="4"/>
      <c r="AG71" s="4"/>
      <c r="AH71" s="4"/>
      <c r="AI71" s="4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</sheetData>
  <sheetProtection password="85B3" sheet="1" objects="1" scenarios="1"/>
  <mergeCells count="5">
    <mergeCell ref="J2:K2"/>
    <mergeCell ref="J3:K3"/>
    <mergeCell ref="J4:K4"/>
    <mergeCell ref="L3:M3"/>
    <mergeCell ref="A5:O5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63" r:id="rId1"/>
  <headerFooter alignWithMargins="0">
    <oddFooter>&amp;L&amp;8SPORTOVNÍ A REKREAČNÍ AREÁL KRAVÍ HORA V BRNĚ - III. ETAPA -  vnitřní vybavení -  zadávací dokumentace&amp;C&amp;8&amp;P / &amp;N&amp;R&amp;"Arial CE,Tučné"&amp;8D1.2.1.M1 VÝPIS MOBILIÁŘE</oddFooter>
  </headerFooter>
  <rowBreaks count="1" manualBreakCount="1">
    <brk id="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D.R.N.H.,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arch. Antonín Novák</dc:creator>
  <cp:keywords/>
  <dc:description/>
  <cp:lastModifiedBy>dell</cp:lastModifiedBy>
  <cp:lastPrinted>2022-03-04T14:49:20Z</cp:lastPrinted>
  <dcterms:created xsi:type="dcterms:W3CDTF">2002-02-05T12:22:16Z</dcterms:created>
  <dcterms:modified xsi:type="dcterms:W3CDTF">2022-04-04T14:44:26Z</dcterms:modified>
  <cp:category/>
  <cp:version/>
  <cp:contentType/>
  <cp:contentStatus/>
</cp:coreProperties>
</file>