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.30 - Zahradníkova 15, byt č.2 (úprava odevzdaného rozpočtu)/Rozpočet/"/>
    </mc:Choice>
  </mc:AlternateContent>
  <xr:revisionPtr revIDLastSave="0" documentId="8_{62A7578F-69B5-499C-84C9-6A3833F461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30 22.3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'22.30 22.30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'22.30 22.30 Pol'!$A$1:$X$558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16" i="1" s="1"/>
  <c r="G41" i="1"/>
  <c r="F41" i="1"/>
  <c r="G40" i="1"/>
  <c r="F40" i="1"/>
  <c r="G39" i="1"/>
  <c r="H39" i="1" s="1"/>
  <c r="I39" i="1" s="1"/>
  <c r="I42" i="1" s="1"/>
  <c r="F39" i="1"/>
  <c r="G548" i="12"/>
  <c r="BA544" i="12"/>
  <c r="BA539" i="12"/>
  <c r="BA529" i="12"/>
  <c r="BA526" i="12"/>
  <c r="BA523" i="12"/>
  <c r="BA149" i="12"/>
  <c r="BA146" i="12"/>
  <c r="BA143" i="12"/>
  <c r="BA68" i="12"/>
  <c r="BA27" i="12"/>
  <c r="BA15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V13" i="12"/>
  <c r="G14" i="12"/>
  <c r="I14" i="12"/>
  <c r="I13" i="12" s="1"/>
  <c r="K14" i="12"/>
  <c r="M14" i="12"/>
  <c r="O14" i="12"/>
  <c r="Q14" i="12"/>
  <c r="Q13" i="12" s="1"/>
  <c r="V14" i="12"/>
  <c r="G26" i="12"/>
  <c r="G13" i="12" s="1"/>
  <c r="I26" i="12"/>
  <c r="K26" i="12"/>
  <c r="K13" i="12" s="1"/>
  <c r="O26" i="12"/>
  <c r="O13" i="12" s="1"/>
  <c r="Q26" i="12"/>
  <c r="V26" i="12"/>
  <c r="G38" i="12"/>
  <c r="I38" i="12"/>
  <c r="K38" i="12"/>
  <c r="M38" i="12"/>
  <c r="O38" i="12"/>
  <c r="Q38" i="12"/>
  <c r="V38" i="12"/>
  <c r="G44" i="12"/>
  <c r="M44" i="12" s="1"/>
  <c r="I44" i="12"/>
  <c r="K44" i="12"/>
  <c r="O44" i="12"/>
  <c r="Q44" i="12"/>
  <c r="V44" i="12"/>
  <c r="G50" i="12"/>
  <c r="G49" i="12" s="1"/>
  <c r="I50" i="12"/>
  <c r="K50" i="12"/>
  <c r="K49" i="12" s="1"/>
  <c r="O50" i="12"/>
  <c r="O49" i="12" s="1"/>
  <c r="Q50" i="12"/>
  <c r="V50" i="12"/>
  <c r="V49" i="12" s="1"/>
  <c r="G54" i="12"/>
  <c r="I54" i="12"/>
  <c r="I49" i="12" s="1"/>
  <c r="K54" i="12"/>
  <c r="M54" i="12"/>
  <c r="O54" i="12"/>
  <c r="Q54" i="12"/>
  <c r="Q49" i="12" s="1"/>
  <c r="V54" i="12"/>
  <c r="G58" i="12"/>
  <c r="K58" i="12"/>
  <c r="O58" i="12"/>
  <c r="V58" i="12"/>
  <c r="G59" i="12"/>
  <c r="I59" i="12"/>
  <c r="I58" i="12" s="1"/>
  <c r="K59" i="12"/>
  <c r="M59" i="12"/>
  <c r="M58" i="12" s="1"/>
  <c r="O59" i="12"/>
  <c r="Q59" i="12"/>
  <c r="Q58" i="12" s="1"/>
  <c r="V59" i="12"/>
  <c r="G66" i="12"/>
  <c r="G67" i="12"/>
  <c r="I67" i="12"/>
  <c r="I66" i="12" s="1"/>
  <c r="K67" i="12"/>
  <c r="M67" i="12"/>
  <c r="O67" i="12"/>
  <c r="Q67" i="12"/>
  <c r="Q66" i="12" s="1"/>
  <c r="V67" i="12"/>
  <c r="G78" i="12"/>
  <c r="M78" i="12" s="1"/>
  <c r="I78" i="12"/>
  <c r="K78" i="12"/>
  <c r="K66" i="12" s="1"/>
  <c r="O78" i="12"/>
  <c r="O66" i="12" s="1"/>
  <c r="Q78" i="12"/>
  <c r="V78" i="12"/>
  <c r="V66" i="12" s="1"/>
  <c r="G88" i="12"/>
  <c r="I88" i="12"/>
  <c r="K88" i="12"/>
  <c r="M88" i="12"/>
  <c r="O88" i="12"/>
  <c r="Q88" i="12"/>
  <c r="V88" i="12"/>
  <c r="G99" i="12"/>
  <c r="M99" i="12" s="1"/>
  <c r="I99" i="12"/>
  <c r="K99" i="12"/>
  <c r="O99" i="12"/>
  <c r="Q99" i="12"/>
  <c r="V99" i="12"/>
  <c r="Q103" i="12"/>
  <c r="G104" i="12"/>
  <c r="G103" i="12" s="1"/>
  <c r="I104" i="12"/>
  <c r="K104" i="12"/>
  <c r="K103" i="12" s="1"/>
  <c r="O104" i="12"/>
  <c r="O103" i="12" s="1"/>
  <c r="Q104" i="12"/>
  <c r="V104" i="12"/>
  <c r="V103" i="12" s="1"/>
  <c r="G108" i="12"/>
  <c r="I108" i="12"/>
  <c r="I103" i="12" s="1"/>
  <c r="K108" i="12"/>
  <c r="M108" i="12"/>
  <c r="O108" i="12"/>
  <c r="Q108" i="12"/>
  <c r="V108" i="12"/>
  <c r="G113" i="12"/>
  <c r="M113" i="12" s="1"/>
  <c r="I113" i="12"/>
  <c r="K113" i="12"/>
  <c r="O113" i="12"/>
  <c r="Q113" i="12"/>
  <c r="V113" i="12"/>
  <c r="I117" i="12"/>
  <c r="Q117" i="12"/>
  <c r="G118" i="12"/>
  <c r="M118" i="12" s="1"/>
  <c r="M117" i="12" s="1"/>
  <c r="I118" i="12"/>
  <c r="K118" i="12"/>
  <c r="K117" i="12" s="1"/>
  <c r="O118" i="12"/>
  <c r="O117" i="12" s="1"/>
  <c r="Q118" i="12"/>
  <c r="V118" i="12"/>
  <c r="V117" i="12" s="1"/>
  <c r="G120" i="12"/>
  <c r="G119" i="12" s="1"/>
  <c r="I120" i="12"/>
  <c r="K120" i="12"/>
  <c r="K119" i="12" s="1"/>
  <c r="O120" i="12"/>
  <c r="O119" i="12" s="1"/>
  <c r="Q120" i="12"/>
  <c r="V120" i="12"/>
  <c r="V119" i="12" s="1"/>
  <c r="G124" i="12"/>
  <c r="I124" i="12"/>
  <c r="I119" i="12" s="1"/>
  <c r="K124" i="12"/>
  <c r="M124" i="12"/>
  <c r="O124" i="12"/>
  <c r="Q124" i="12"/>
  <c r="Q119" i="12" s="1"/>
  <c r="V124" i="12"/>
  <c r="G128" i="12"/>
  <c r="M128" i="12" s="1"/>
  <c r="I128" i="12"/>
  <c r="K128" i="12"/>
  <c r="O128" i="12"/>
  <c r="Q128" i="12"/>
  <c r="V128" i="12"/>
  <c r="G132" i="12"/>
  <c r="I132" i="12"/>
  <c r="K132" i="12"/>
  <c r="M132" i="12"/>
  <c r="O132" i="12"/>
  <c r="Q132" i="12"/>
  <c r="V132" i="12"/>
  <c r="G136" i="12"/>
  <c r="M136" i="12" s="1"/>
  <c r="I136" i="12"/>
  <c r="K136" i="12"/>
  <c r="O136" i="12"/>
  <c r="Q136" i="12"/>
  <c r="V136" i="12"/>
  <c r="G140" i="12"/>
  <c r="I140" i="12"/>
  <c r="K140" i="12"/>
  <c r="M140" i="12"/>
  <c r="O140" i="12"/>
  <c r="Q140" i="12"/>
  <c r="V140" i="12"/>
  <c r="G141" i="12"/>
  <c r="K141" i="12"/>
  <c r="O141" i="12"/>
  <c r="V141" i="12"/>
  <c r="G142" i="12"/>
  <c r="I142" i="12"/>
  <c r="I141" i="12" s="1"/>
  <c r="K142" i="12"/>
  <c r="M142" i="12"/>
  <c r="M141" i="12" s="1"/>
  <c r="O142" i="12"/>
  <c r="Q142" i="12"/>
  <c r="Q141" i="12" s="1"/>
  <c r="V142" i="12"/>
  <c r="G144" i="12"/>
  <c r="K144" i="12"/>
  <c r="O144" i="12"/>
  <c r="V144" i="12"/>
  <c r="G145" i="12"/>
  <c r="I145" i="12"/>
  <c r="I144" i="12" s="1"/>
  <c r="K145" i="12"/>
  <c r="M145" i="12"/>
  <c r="M144" i="12" s="1"/>
  <c r="O145" i="12"/>
  <c r="Q145" i="12"/>
  <c r="Q144" i="12" s="1"/>
  <c r="V145" i="12"/>
  <c r="G147" i="12"/>
  <c r="K147" i="12"/>
  <c r="O147" i="12"/>
  <c r="V147" i="12"/>
  <c r="G148" i="12"/>
  <c r="I148" i="12"/>
  <c r="I147" i="12" s="1"/>
  <c r="K148" i="12"/>
  <c r="M148" i="12"/>
  <c r="M147" i="12" s="1"/>
  <c r="O148" i="12"/>
  <c r="Q148" i="12"/>
  <c r="Q147" i="12" s="1"/>
  <c r="V148" i="12"/>
  <c r="G153" i="12"/>
  <c r="G154" i="12"/>
  <c r="I154" i="12"/>
  <c r="I153" i="12" s="1"/>
  <c r="K154" i="12"/>
  <c r="M154" i="12"/>
  <c r="O154" i="12"/>
  <c r="Q154" i="12"/>
  <c r="Q153" i="12" s="1"/>
  <c r="V154" i="12"/>
  <c r="G158" i="12"/>
  <c r="M158" i="12" s="1"/>
  <c r="I158" i="12"/>
  <c r="K158" i="12"/>
  <c r="K153" i="12" s="1"/>
  <c r="O158" i="12"/>
  <c r="O153" i="12" s="1"/>
  <c r="Q158" i="12"/>
  <c r="V158" i="12"/>
  <c r="V153" i="12" s="1"/>
  <c r="G162" i="12"/>
  <c r="I162" i="12"/>
  <c r="K162" i="12"/>
  <c r="M162" i="12"/>
  <c r="O162" i="12"/>
  <c r="Q162" i="12"/>
  <c r="V162" i="12"/>
  <c r="G166" i="12"/>
  <c r="M166" i="12" s="1"/>
  <c r="I166" i="12"/>
  <c r="K166" i="12"/>
  <c r="O166" i="12"/>
  <c r="Q166" i="12"/>
  <c r="V166" i="12"/>
  <c r="G170" i="12"/>
  <c r="I170" i="12"/>
  <c r="K170" i="12"/>
  <c r="M170" i="12"/>
  <c r="O170" i="12"/>
  <c r="Q170" i="12"/>
  <c r="V170" i="12"/>
  <c r="G174" i="12"/>
  <c r="M174" i="12" s="1"/>
  <c r="I174" i="12"/>
  <c r="K174" i="12"/>
  <c r="O174" i="12"/>
  <c r="Q174" i="12"/>
  <c r="V174" i="12"/>
  <c r="G178" i="12"/>
  <c r="I178" i="12"/>
  <c r="K178" i="12"/>
  <c r="M178" i="12"/>
  <c r="O178" i="12"/>
  <c r="Q178" i="12"/>
  <c r="V178" i="12"/>
  <c r="G183" i="12"/>
  <c r="M183" i="12" s="1"/>
  <c r="I183" i="12"/>
  <c r="K183" i="12"/>
  <c r="O183" i="12"/>
  <c r="Q183" i="12"/>
  <c r="V183" i="12"/>
  <c r="G187" i="12"/>
  <c r="I187" i="12"/>
  <c r="K187" i="12"/>
  <c r="M187" i="12"/>
  <c r="O187" i="12"/>
  <c r="Q187" i="12"/>
  <c r="V187" i="12"/>
  <c r="G191" i="12"/>
  <c r="M191" i="12" s="1"/>
  <c r="I191" i="12"/>
  <c r="K191" i="12"/>
  <c r="O191" i="12"/>
  <c r="Q191" i="12"/>
  <c r="V191" i="12"/>
  <c r="G195" i="12"/>
  <c r="I195" i="12"/>
  <c r="K195" i="12"/>
  <c r="M195" i="12"/>
  <c r="O195" i="12"/>
  <c r="Q195" i="12"/>
  <c r="V195" i="12"/>
  <c r="G199" i="12"/>
  <c r="M199" i="12" s="1"/>
  <c r="I199" i="12"/>
  <c r="K199" i="12"/>
  <c r="O199" i="12"/>
  <c r="Q199" i="12"/>
  <c r="V199" i="12"/>
  <c r="G201" i="12"/>
  <c r="G200" i="12" s="1"/>
  <c r="I201" i="12"/>
  <c r="K201" i="12"/>
  <c r="K200" i="12" s="1"/>
  <c r="O201" i="12"/>
  <c r="O200" i="12" s="1"/>
  <c r="Q201" i="12"/>
  <c r="V201" i="12"/>
  <c r="V200" i="12" s="1"/>
  <c r="G205" i="12"/>
  <c r="I205" i="12"/>
  <c r="I200" i="12" s="1"/>
  <c r="K205" i="12"/>
  <c r="M205" i="12"/>
  <c r="O205" i="12"/>
  <c r="Q205" i="12"/>
  <c r="V205" i="12"/>
  <c r="G209" i="12"/>
  <c r="M209" i="12" s="1"/>
  <c r="I209" i="12"/>
  <c r="K209" i="12"/>
  <c r="O209" i="12"/>
  <c r="Q209" i="12"/>
  <c r="V209" i="12"/>
  <c r="G213" i="12"/>
  <c r="I213" i="12"/>
  <c r="K213" i="12"/>
  <c r="M213" i="12"/>
  <c r="O213" i="12"/>
  <c r="Q213" i="12"/>
  <c r="V213" i="12"/>
  <c r="G217" i="12"/>
  <c r="M217" i="12" s="1"/>
  <c r="I217" i="12"/>
  <c r="K217" i="12"/>
  <c r="O217" i="12"/>
  <c r="Q217" i="12"/>
  <c r="V217" i="12"/>
  <c r="G221" i="12"/>
  <c r="I221" i="12"/>
  <c r="K221" i="12"/>
  <c r="M221" i="12"/>
  <c r="O221" i="12"/>
  <c r="Q221" i="12"/>
  <c r="V221" i="12"/>
  <c r="G225" i="12"/>
  <c r="M225" i="12" s="1"/>
  <c r="I225" i="12"/>
  <c r="K225" i="12"/>
  <c r="O225" i="12"/>
  <c r="Q225" i="12"/>
  <c r="V225" i="12"/>
  <c r="G229" i="12"/>
  <c r="I229" i="12"/>
  <c r="K229" i="12"/>
  <c r="M229" i="12"/>
  <c r="O229" i="12"/>
  <c r="Q229" i="12"/>
  <c r="Q200" i="12" s="1"/>
  <c r="V229" i="12"/>
  <c r="G236" i="12"/>
  <c r="M236" i="12" s="1"/>
  <c r="I236" i="12"/>
  <c r="K236" i="12"/>
  <c r="O236" i="12"/>
  <c r="Q236" i="12"/>
  <c r="V236" i="12"/>
  <c r="G240" i="12"/>
  <c r="I240" i="12"/>
  <c r="K240" i="12"/>
  <c r="M240" i="12"/>
  <c r="O240" i="12"/>
  <c r="Q240" i="12"/>
  <c r="V240" i="12"/>
  <c r="G244" i="12"/>
  <c r="M244" i="12" s="1"/>
  <c r="I244" i="12"/>
  <c r="K244" i="12"/>
  <c r="O244" i="12"/>
  <c r="Q244" i="12"/>
  <c r="V244" i="12"/>
  <c r="G248" i="12"/>
  <c r="I248" i="12"/>
  <c r="K248" i="12"/>
  <c r="M248" i="12"/>
  <c r="O248" i="12"/>
  <c r="Q248" i="12"/>
  <c r="V248" i="12"/>
  <c r="G252" i="12"/>
  <c r="M252" i="12" s="1"/>
  <c r="I252" i="12"/>
  <c r="K252" i="12"/>
  <c r="O252" i="12"/>
  <c r="Q252" i="12"/>
  <c r="V252" i="12"/>
  <c r="G254" i="12"/>
  <c r="G253" i="12" s="1"/>
  <c r="I254" i="12"/>
  <c r="K254" i="12"/>
  <c r="K253" i="12" s="1"/>
  <c r="O254" i="12"/>
  <c r="O253" i="12" s="1"/>
  <c r="Q254" i="12"/>
  <c r="V254" i="12"/>
  <c r="V253" i="12" s="1"/>
  <c r="G258" i="12"/>
  <c r="I258" i="12"/>
  <c r="I253" i="12" s="1"/>
  <c r="K258" i="12"/>
  <c r="M258" i="12"/>
  <c r="O258" i="12"/>
  <c r="Q258" i="12"/>
  <c r="Q253" i="12" s="1"/>
  <c r="V258" i="12"/>
  <c r="G263" i="12"/>
  <c r="M263" i="12" s="1"/>
  <c r="I263" i="12"/>
  <c r="K263" i="12"/>
  <c r="O263" i="12"/>
  <c r="Q263" i="12"/>
  <c r="V263" i="12"/>
  <c r="G265" i="12"/>
  <c r="G264" i="12" s="1"/>
  <c r="I265" i="12"/>
  <c r="K265" i="12"/>
  <c r="K264" i="12" s="1"/>
  <c r="O265" i="12"/>
  <c r="O264" i="12" s="1"/>
  <c r="Q265" i="12"/>
  <c r="V265" i="12"/>
  <c r="V264" i="12" s="1"/>
  <c r="G271" i="12"/>
  <c r="I271" i="12"/>
  <c r="I264" i="12" s="1"/>
  <c r="K271" i="12"/>
  <c r="M271" i="12"/>
  <c r="O271" i="12"/>
  <c r="Q271" i="12"/>
  <c r="Q264" i="12" s="1"/>
  <c r="V271" i="12"/>
  <c r="G277" i="12"/>
  <c r="M277" i="12" s="1"/>
  <c r="I277" i="12"/>
  <c r="K277" i="12"/>
  <c r="O277" i="12"/>
  <c r="Q277" i="12"/>
  <c r="V277" i="12"/>
  <c r="G283" i="12"/>
  <c r="I283" i="12"/>
  <c r="K283" i="12"/>
  <c r="M283" i="12"/>
  <c r="O283" i="12"/>
  <c r="Q283" i="12"/>
  <c r="V283" i="12"/>
  <c r="G289" i="12"/>
  <c r="M289" i="12" s="1"/>
  <c r="I289" i="12"/>
  <c r="K289" i="12"/>
  <c r="O289" i="12"/>
  <c r="Q289" i="12"/>
  <c r="V289" i="12"/>
  <c r="G296" i="12"/>
  <c r="I296" i="12"/>
  <c r="K296" i="12"/>
  <c r="M296" i="12"/>
  <c r="O296" i="12"/>
  <c r="Q296" i="12"/>
  <c r="V296" i="12"/>
  <c r="G303" i="12"/>
  <c r="M303" i="12" s="1"/>
  <c r="I303" i="12"/>
  <c r="K303" i="12"/>
  <c r="O303" i="12"/>
  <c r="Q303" i="12"/>
  <c r="V303" i="12"/>
  <c r="G305" i="12"/>
  <c r="G304" i="12" s="1"/>
  <c r="I305" i="12"/>
  <c r="K305" i="12"/>
  <c r="K304" i="12" s="1"/>
  <c r="O305" i="12"/>
  <c r="O304" i="12" s="1"/>
  <c r="Q305" i="12"/>
  <c r="V305" i="12"/>
  <c r="V304" i="12" s="1"/>
  <c r="G309" i="12"/>
  <c r="I309" i="12"/>
  <c r="I304" i="12" s="1"/>
  <c r="K309" i="12"/>
  <c r="M309" i="12"/>
  <c r="O309" i="12"/>
  <c r="Q309" i="12"/>
  <c r="Q304" i="12" s="1"/>
  <c r="V309" i="12"/>
  <c r="G313" i="12"/>
  <c r="M313" i="12" s="1"/>
  <c r="I313" i="12"/>
  <c r="K313" i="12"/>
  <c r="O313" i="12"/>
  <c r="Q313" i="12"/>
  <c r="V313" i="12"/>
  <c r="G317" i="12"/>
  <c r="I317" i="12"/>
  <c r="K317" i="12"/>
  <c r="M317" i="12"/>
  <c r="O317" i="12"/>
  <c r="Q317" i="12"/>
  <c r="V317" i="12"/>
  <c r="G321" i="12"/>
  <c r="M321" i="12" s="1"/>
  <c r="I321" i="12"/>
  <c r="K321" i="12"/>
  <c r="O321" i="12"/>
  <c r="Q321" i="12"/>
  <c r="V321" i="12"/>
  <c r="G326" i="12"/>
  <c r="I326" i="12"/>
  <c r="K326" i="12"/>
  <c r="M326" i="12"/>
  <c r="O326" i="12"/>
  <c r="Q326" i="12"/>
  <c r="V326" i="12"/>
  <c r="G330" i="12"/>
  <c r="M330" i="12" s="1"/>
  <c r="I330" i="12"/>
  <c r="K330" i="12"/>
  <c r="O330" i="12"/>
  <c r="Q330" i="12"/>
  <c r="V330" i="12"/>
  <c r="G335" i="12"/>
  <c r="I335" i="12"/>
  <c r="K335" i="12"/>
  <c r="M335" i="12"/>
  <c r="O335" i="12"/>
  <c r="Q335" i="12"/>
  <c r="V335" i="12"/>
  <c r="G336" i="12"/>
  <c r="G337" i="12"/>
  <c r="I337" i="12"/>
  <c r="I336" i="12" s="1"/>
  <c r="K337" i="12"/>
  <c r="M337" i="12"/>
  <c r="O337" i="12"/>
  <c r="Q337" i="12"/>
  <c r="Q336" i="12" s="1"/>
  <c r="V337" i="12"/>
  <c r="G343" i="12"/>
  <c r="M343" i="12" s="1"/>
  <c r="I343" i="12"/>
  <c r="K343" i="12"/>
  <c r="K336" i="12" s="1"/>
  <c r="O343" i="12"/>
  <c r="O336" i="12" s="1"/>
  <c r="Q343" i="12"/>
  <c r="V343" i="12"/>
  <c r="V336" i="12" s="1"/>
  <c r="G348" i="12"/>
  <c r="I348" i="12"/>
  <c r="K348" i="12"/>
  <c r="M348" i="12"/>
  <c r="O348" i="12"/>
  <c r="Q348" i="12"/>
  <c r="V348" i="12"/>
  <c r="G354" i="12"/>
  <c r="M354" i="12" s="1"/>
  <c r="I354" i="12"/>
  <c r="K354" i="12"/>
  <c r="O354" i="12"/>
  <c r="Q354" i="12"/>
  <c r="V354" i="12"/>
  <c r="G360" i="12"/>
  <c r="I360" i="12"/>
  <c r="K360" i="12"/>
  <c r="M360" i="12"/>
  <c r="O360" i="12"/>
  <c r="Q360" i="12"/>
  <c r="V360" i="12"/>
  <c r="G366" i="12"/>
  <c r="M366" i="12" s="1"/>
  <c r="I366" i="12"/>
  <c r="K366" i="12"/>
  <c r="O366" i="12"/>
  <c r="Q366" i="12"/>
  <c r="V366" i="12"/>
  <c r="G372" i="12"/>
  <c r="I372" i="12"/>
  <c r="K372" i="12"/>
  <c r="M372" i="12"/>
  <c r="O372" i="12"/>
  <c r="Q372" i="12"/>
  <c r="V372" i="12"/>
  <c r="G373" i="12"/>
  <c r="O373" i="12"/>
  <c r="G374" i="12"/>
  <c r="I374" i="12"/>
  <c r="I373" i="12" s="1"/>
  <c r="K374" i="12"/>
  <c r="M374" i="12"/>
  <c r="O374" i="12"/>
  <c r="Q374" i="12"/>
  <c r="Q373" i="12" s="1"/>
  <c r="V374" i="12"/>
  <c r="G380" i="12"/>
  <c r="M380" i="12" s="1"/>
  <c r="I380" i="12"/>
  <c r="K380" i="12"/>
  <c r="K373" i="12" s="1"/>
  <c r="O380" i="12"/>
  <c r="Q380" i="12"/>
  <c r="V380" i="12"/>
  <c r="V373" i="12" s="1"/>
  <c r="G385" i="12"/>
  <c r="I385" i="12"/>
  <c r="K385" i="12"/>
  <c r="M385" i="12"/>
  <c r="O385" i="12"/>
  <c r="Q385" i="12"/>
  <c r="V385" i="12"/>
  <c r="O392" i="12"/>
  <c r="G393" i="12"/>
  <c r="I393" i="12"/>
  <c r="I392" i="12" s="1"/>
  <c r="K393" i="12"/>
  <c r="M393" i="12"/>
  <c r="O393" i="12"/>
  <c r="Q393" i="12"/>
  <c r="Q392" i="12" s="1"/>
  <c r="V393" i="12"/>
  <c r="G403" i="12"/>
  <c r="M403" i="12" s="1"/>
  <c r="I403" i="12"/>
  <c r="K403" i="12"/>
  <c r="K392" i="12" s="1"/>
  <c r="O403" i="12"/>
  <c r="Q403" i="12"/>
  <c r="V403" i="12"/>
  <c r="V392" i="12" s="1"/>
  <c r="G408" i="12"/>
  <c r="I408" i="12"/>
  <c r="K408" i="12"/>
  <c r="M408" i="12"/>
  <c r="O408" i="12"/>
  <c r="Q408" i="12"/>
  <c r="V408" i="12"/>
  <c r="G445" i="12"/>
  <c r="M445" i="12" s="1"/>
  <c r="I445" i="12"/>
  <c r="K445" i="12"/>
  <c r="O445" i="12"/>
  <c r="Q445" i="12"/>
  <c r="V445" i="12"/>
  <c r="G483" i="12"/>
  <c r="I483" i="12"/>
  <c r="K483" i="12"/>
  <c r="M483" i="12"/>
  <c r="O483" i="12"/>
  <c r="Q483" i="12"/>
  <c r="V483" i="12"/>
  <c r="K521" i="12"/>
  <c r="V521" i="12"/>
  <c r="G522" i="12"/>
  <c r="I522" i="12"/>
  <c r="I521" i="12" s="1"/>
  <c r="K522" i="12"/>
  <c r="M522" i="12"/>
  <c r="O522" i="12"/>
  <c r="Q522" i="12"/>
  <c r="Q521" i="12" s="1"/>
  <c r="V522" i="12"/>
  <c r="G528" i="12"/>
  <c r="G521" i="12" s="1"/>
  <c r="I528" i="12"/>
  <c r="K528" i="12"/>
  <c r="O528" i="12"/>
  <c r="O521" i="12" s="1"/>
  <c r="Q528" i="12"/>
  <c r="V528" i="12"/>
  <c r="Q533" i="12"/>
  <c r="G534" i="12"/>
  <c r="G533" i="12" s="1"/>
  <c r="I534" i="12"/>
  <c r="K534" i="12"/>
  <c r="K533" i="12" s="1"/>
  <c r="O534" i="12"/>
  <c r="O533" i="12" s="1"/>
  <c r="Q534" i="12"/>
  <c r="V534" i="12"/>
  <c r="V533" i="12" s="1"/>
  <c r="G535" i="12"/>
  <c r="I535" i="12"/>
  <c r="K535" i="12"/>
  <c r="M535" i="12"/>
  <c r="O535" i="12"/>
  <c r="Q535" i="12"/>
  <c r="V535" i="12"/>
  <c r="G537" i="12"/>
  <c r="M537" i="12" s="1"/>
  <c r="I537" i="12"/>
  <c r="K537" i="12"/>
  <c r="O537" i="12"/>
  <c r="Q537" i="12"/>
  <c r="V537" i="12"/>
  <c r="G538" i="12"/>
  <c r="I538" i="12"/>
  <c r="I533" i="12" s="1"/>
  <c r="K538" i="12"/>
  <c r="M538" i="12"/>
  <c r="O538" i="12"/>
  <c r="Q538" i="12"/>
  <c r="V538" i="12"/>
  <c r="G540" i="12"/>
  <c r="M540" i="12" s="1"/>
  <c r="I540" i="12"/>
  <c r="K540" i="12"/>
  <c r="O540" i="12"/>
  <c r="Q540" i="12"/>
  <c r="V540" i="12"/>
  <c r="G541" i="12"/>
  <c r="I541" i="12"/>
  <c r="K541" i="12"/>
  <c r="M541" i="12"/>
  <c r="O541" i="12"/>
  <c r="Q541" i="12"/>
  <c r="V541" i="12"/>
  <c r="G542" i="12"/>
  <c r="K542" i="12"/>
  <c r="O542" i="12"/>
  <c r="V542" i="12"/>
  <c r="G543" i="12"/>
  <c r="I543" i="12"/>
  <c r="I542" i="12" s="1"/>
  <c r="K543" i="12"/>
  <c r="M543" i="12"/>
  <c r="M542" i="12" s="1"/>
  <c r="O543" i="12"/>
  <c r="Q543" i="12"/>
  <c r="Q542" i="12" s="1"/>
  <c r="V543" i="12"/>
  <c r="AE548" i="12"/>
  <c r="AF548" i="12"/>
  <c r="I20" i="1"/>
  <c r="I19" i="1"/>
  <c r="I18" i="1"/>
  <c r="I17" i="1"/>
  <c r="AZ52" i="1"/>
  <c r="AZ50" i="1"/>
  <c r="AZ48" i="1"/>
  <c r="AZ46" i="1"/>
  <c r="AZ45" i="1"/>
  <c r="F42" i="1"/>
  <c r="G42" i="1"/>
  <c r="G25" i="1" s="1"/>
  <c r="A25" i="1" s="1"/>
  <c r="G26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80" i="1" l="1"/>
  <c r="J79" i="1" s="1"/>
  <c r="G28" i="1"/>
  <c r="A26" i="1"/>
  <c r="G23" i="1"/>
  <c r="M66" i="12"/>
  <c r="M153" i="12"/>
  <c r="M373" i="12"/>
  <c r="M336" i="12"/>
  <c r="M13" i="12"/>
  <c r="M392" i="12"/>
  <c r="M528" i="12"/>
  <c r="M521" i="12" s="1"/>
  <c r="M254" i="12"/>
  <c r="M253" i="12" s="1"/>
  <c r="M120" i="12"/>
  <c r="M119" i="12" s="1"/>
  <c r="G117" i="12"/>
  <c r="M50" i="12"/>
  <c r="M49" i="12" s="1"/>
  <c r="M534" i="12"/>
  <c r="M533" i="12" s="1"/>
  <c r="M201" i="12"/>
  <c r="M200" i="12" s="1"/>
  <c r="M104" i="12"/>
  <c r="M103" i="12" s="1"/>
  <c r="G392" i="12"/>
  <c r="M305" i="12"/>
  <c r="M304" i="12" s="1"/>
  <c r="M265" i="12"/>
  <c r="M264" i="12" s="1"/>
  <c r="M26" i="12"/>
  <c r="I21" i="1"/>
  <c r="J39" i="1"/>
  <c r="J42" i="1" s="1"/>
  <c r="J41" i="1"/>
  <c r="J40" i="1"/>
  <c r="H42" i="1"/>
  <c r="J62" i="1" l="1"/>
  <c r="J75" i="1"/>
  <c r="J76" i="1"/>
  <c r="J71" i="1"/>
  <c r="J68" i="1"/>
  <c r="J59" i="1"/>
  <c r="J61" i="1"/>
  <c r="J58" i="1"/>
  <c r="J77" i="1"/>
  <c r="J67" i="1"/>
  <c r="J64" i="1"/>
  <c r="J73" i="1"/>
  <c r="J60" i="1"/>
  <c r="J78" i="1"/>
  <c r="J65" i="1"/>
  <c r="J74" i="1"/>
  <c r="J72" i="1"/>
  <c r="J70" i="1"/>
  <c r="J66" i="1"/>
  <c r="J69" i="1"/>
  <c r="J63" i="1"/>
  <c r="A23" i="1"/>
  <c r="J8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A4CB1BEE-8AB1-4DC5-9B82-AE2BF07607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0657BF-811E-4180-9363-EC9530E817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<sst xmlns="http://schemas.openxmlformats.org/spreadsheetml/2006/main" count="1786" uniqueCount="465">
  <si>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</si>
  <si>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</si>
  <si>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</si>
  <si>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</si>
  <si>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</si>
  <si>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</si>
  <si>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</si>
  <si>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</si>
  <si>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</si>
  <si>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</si>
  <si>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</si>
  <si>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</si>
  <si>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</si>
  <si>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</si>
  <si>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</si>
  <si>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</si>
  <si>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</si>
  <si>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</si>
  <si>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</si>
  <si>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</si>
  <si>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</si>
  <si>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</si>
  <si>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</si>
  <si>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</si>
  <si>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</si>
  <si>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</si>
  <si>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</si>
  <si>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</si>
  <si>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</si>
  <si>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</si>
  <si>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</si>
  <si>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</si>
  <si>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</si>
  <si>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</si>
  <si>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</si>
  <si>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</si>
  <si>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</si>
  <si>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</si>
  <si>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</si>
  <si>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</si>
  <si>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</si>
  <si>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</si>
  <si>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</si>
  <si>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22.30</t>
  </si>
  <si>
    <t>Stavební úpravy</t>
  </si>
  <si>
    <t xml:space="preserve">Zahradníkova 15, byt č.2 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</si>
  <si>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</si>
  <si>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</si>
  <si>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</si>
  <si>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</si>
  <si>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</si>
  <si>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</si>
  <si>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</si>
  <si>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</si>
  <si>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</si>
  <si>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</si>
  <si>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</si>
  <si>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</si>
  <si>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</si>
  <si>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</si>
  <si>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</si>
  <si>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</si>
  <si>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</si>
  <si>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</si>
  <si>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</si>
  <si>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</si>
  <si>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</si>
  <si>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</si>
  <si>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</si>
  <si>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</si>
  <si>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</si>
  <si>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</si>
  <si>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</si>
  <si>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</si>
  <si>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</si>
  <si>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</si>
  <si>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</si>
  <si>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</si>
  <si>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</si>
  <si>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</si>
  <si>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</si>
  <si>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</si>
  <si>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</si>
  <si>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</si>
  <si>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</si>
  <si>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</si>
  <si>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</si>
  <si>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</si>
  <si>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</si>
  <si>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</si>
  <si>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</si>
  <si>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</si>
  <si>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</si>
  <si>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</si>
  <si>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</si>
  <si>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</si>
  <si>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</si>
  <si>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</si>
  <si>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</si>
  <si>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</si>
  <si>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</si>
  <si>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</si>
  <si>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</si>
  <si>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</si>
  <si>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</si>
  <si>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</si>
  <si>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</si>
  <si>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</si>
  <si>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</si>
  <si>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</si>
  <si>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</si>
  <si>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</si>
  <si>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</si>
  <si>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</si>
  <si>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</si>
  <si>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</si>
  <si>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</si>
  <si>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</si>
  <si>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</si>
  <si>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</si>
  <si>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</si>
  <si>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</si>
  <si>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</si>
  <si>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</si>
  <si>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</si>
  <si>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</si>
  <si>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</si>
  <si>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</si>
  <si>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</si>
  <si>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</si>
  <si>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</si>
  <si>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</si>
  <si>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</si>
  <si>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</si>
  <si>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346275111R00</t>
  </si>
  <si>
    <t>Přizdívky z desek porobetonových tl. 50 mm</t>
  </si>
  <si>
    <t>m2</t>
  </si>
  <si>
    <t>RTS 22/ I</t>
  </si>
  <si>
    <t>Práce</t>
  </si>
  <si>
    <t>POL1_</t>
  </si>
  <si>
    <t xml:space="preserve">Zahradníkova 15, byt č. 2 : </t>
  </si>
  <si>
    <t>VV</t>
  </si>
  <si>
    <t>1.001.02 - Koupelna : (2*0,80+2*1,70)*0,65</t>
  </si>
  <si>
    <t>Mezisoučet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</si>
  <si>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</si>
  <si>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</si>
  <si>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</si>
  <si>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</si>
  <si>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</si>
  <si>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>O1 : 0,56*1,43*2</t>
  </si>
  <si>
    <t>O2 : 1,34*1,46*2</t>
  </si>
  <si>
    <t>O3 : 1,33*1,41*1</t>
  </si>
  <si>
    <t>O4 : 2,08*1,41*1</t>
  </si>
  <si>
    <t xml:space="preserve">dveře : </t>
  </si>
  <si>
    <t>0,80*1,97*6*2</t>
  </si>
  <si>
    <t>0,65*1,97*2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</si>
  <si>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</si>
  <si>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</si>
  <si>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</si>
  <si>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</si>
  <si>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 xml:space="preserve">po hmoždinkách, drážky, rýhy : </t>
  </si>
  <si>
    <t>1.001.01 - Zádveří : 5</t>
  </si>
  <si>
    <t>1.001.02 - Koupelna : 5</t>
  </si>
  <si>
    <t>1.001.03 - WC : 5</t>
  </si>
  <si>
    <t>1.001.04 - Kuchyň : 5</t>
  </si>
  <si>
    <t>1.001.05 - Pokoj : 5</t>
  </si>
  <si>
    <t>1.001.06 - Pokoj : 5</t>
  </si>
  <si>
    <t>1.001.07 - Pokoj : 5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</si>
  <si>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</si>
  <si>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</si>
  <si>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</si>
  <si>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zapravení po vybourané skříni : </t>
  </si>
  <si>
    <t>1.001.01 - Zádveří : (1,25+0,25+0,25)*3</t>
  </si>
  <si>
    <t>612421626R00</t>
  </si>
  <si>
    <t>Omítka vnitřní zdiva, MVC, hladká položka obsahuje cementový postřik, jádrovou hladkou omítku</t>
  </si>
  <si>
    <t xml:space="preserve">zapravení pod odsekaných obkladech : </t>
  </si>
  <si>
    <t>1.001.02 - Koupelna : (6,00)*1,80</t>
  </si>
  <si>
    <t>632411105R00</t>
  </si>
  <si>
    <t>Samonivelační stěrka, ruč.zpracování tl.5 mm</t>
  </si>
  <si>
    <t>1.001.04 - Kuchyň : 10,20</t>
  </si>
  <si>
    <t>771315111R00</t>
  </si>
  <si>
    <t>Penetrace cement.a anhydrit.podkladu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</si>
  <si>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</si>
  <si>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</si>
  <si>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</si>
  <si>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</si>
  <si>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</si>
  <si>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bourací práce, demontáže : 1</t>
  </si>
  <si>
    <t>montáže : 1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</si>
  <si>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</si>
  <si>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</si>
  <si>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</si>
  <si>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1.001.01 - Zádveří  : 7,50</t>
  </si>
  <si>
    <t>1.001.02 - Koupelna : 2,70</t>
  </si>
  <si>
    <t>1.001.03 - WC : 1,40</t>
  </si>
  <si>
    <t>1.001.05 - Pokoj : 11,40</t>
  </si>
  <si>
    <t>1.001.06 - Pokoj : 14,70</t>
  </si>
  <si>
    <t>1.001.07 - Pokoj : 18,00</t>
  </si>
  <si>
    <t>952902110R00</t>
  </si>
  <si>
    <t>Čištění zametáním v místnostech a chodbách</t>
  </si>
  <si>
    <t>952901110R00</t>
  </si>
  <si>
    <t>Čištění mytím vnějších ploch oken a dveří</t>
  </si>
  <si>
    <t>952902000x01</t>
  </si>
  <si>
    <t>Vytištění klozetu chemickými přípravky</t>
  </si>
  <si>
    <t>soubor</t>
  </si>
  <si>
    <t>Vlastní</t>
  </si>
  <si>
    <t>Indiv</t>
  </si>
  <si>
    <t>1.001.03 - WC : 1</t>
  </si>
  <si>
    <t>965048515R00</t>
  </si>
  <si>
    <t>Broušení betonových povrchů do tl. 5 mm</t>
  </si>
  <si>
    <t>978059531R00</t>
  </si>
  <si>
    <t>Odsekání vnitřních obkladů stěn nad 2 m2</t>
  </si>
  <si>
    <t>1.001.04 - Kuchyň : (3,00)*1,8</t>
  </si>
  <si>
    <t>968061125R00</t>
  </si>
  <si>
    <t>Vyvěšení dřevěných dveřních křídel pl. do 2 m2</t>
  </si>
  <si>
    <t>1.001.05 - Pokoj/1.001.06 - Pokoj : 1</t>
  </si>
  <si>
    <t>999281148R00</t>
  </si>
  <si>
    <t>Přesun hmot pro opravy a údržbu do v. 12 m,nošením</t>
  </si>
  <si>
    <t>t</t>
  </si>
  <si>
    <t>RTS 21/ I</t>
  </si>
  <si>
    <t>Přesun hmot</t>
  </si>
  <si>
    <t>POL7_</t>
  </si>
  <si>
    <t>715101812R00</t>
  </si>
  <si>
    <t>Odstranění izolace nad 1 m2, tmel stěrk.za studena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</si>
  <si>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</si>
  <si>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</si>
  <si>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</si>
  <si>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</si>
  <si>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</si>
  <si>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</si>
  <si>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m</t>
  </si>
  <si>
    <t>1.001.02 - Koupelna : 6,0</t>
  </si>
  <si>
    <t>711212611R00</t>
  </si>
  <si>
    <t>Těsnicí pás do svislých koutů</t>
  </si>
  <si>
    <t>1.001.02 - Koupelna : 4*1,80</t>
  </si>
  <si>
    <t>998711102R00</t>
  </si>
  <si>
    <t>Přesun hmot pro izolace proti vodě, výšky do 12 m</t>
  </si>
  <si>
    <t>721170000x01</t>
  </si>
  <si>
    <t>Příprava pro AP a myčku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</si>
  <si>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přípomocí.</t>
  </si>
  <si>
    <t>722131000x01</t>
  </si>
  <si>
    <t>723190000x01</t>
  </si>
  <si>
    <t>Zazátkování plynovodu</t>
  </si>
  <si>
    <t>Kompletní dodávka a montáž včetně uvedení do provozu, prostupů, zaškolení, seřízení, zkoušek dle příslušných ČSN a dalších pomocných prací a zednických přípomocí</t>
  </si>
  <si>
    <t>1</t>
  </si>
  <si>
    <t>725210912R00</t>
  </si>
  <si>
    <t>Demontáž a zpět.montáž umyvadla s 1stoj.ventilem</t>
  </si>
  <si>
    <t>1.001.02 - Koupelna : 1</t>
  </si>
  <si>
    <t>725820802R00</t>
  </si>
  <si>
    <t>Demontáž baterie stojánkové do 1otvoru</t>
  </si>
  <si>
    <t>725829301R00</t>
  </si>
  <si>
    <t>Montáž baterie umyv.a dřezové stojánkové</t>
  </si>
  <si>
    <t>725310823R00</t>
  </si>
  <si>
    <t>Demontáž dřezů 1dílných v kuchyňské sestavě</t>
  </si>
  <si>
    <t>1.001.04 - Kuchyň : 1</t>
  </si>
  <si>
    <t>725820801R00</t>
  </si>
  <si>
    <t>Demontáž baterie nástěnné</t>
  </si>
  <si>
    <t>725610810R00</t>
  </si>
  <si>
    <t>Demontáž plynového sporáku</t>
  </si>
  <si>
    <t>725224137R00x</t>
  </si>
  <si>
    <t>Vana ocelová se zápachovou uzávěrkou, dl. 1600 mm</t>
  </si>
  <si>
    <t>Včetně vany a přidružených prací.</t>
  </si>
  <si>
    <t>725220851R00</t>
  </si>
  <si>
    <t>Demontáž van včetně vybourání obezdezdívky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</si>
  <si>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</si>
  <si>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</si>
  <si>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</si>
  <si>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</si>
  <si>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</si>
  <si>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pákové; povrch chrom</t>
  </si>
  <si>
    <t>SPCM</t>
  </si>
  <si>
    <t>Specifikace</t>
  </si>
  <si>
    <t>POL3_</t>
  </si>
  <si>
    <t>998725102R00</t>
  </si>
  <si>
    <t>Přesun hmot pro zařizovací předměty, výšky do 12 m</t>
  </si>
  <si>
    <t>766662811R00</t>
  </si>
  <si>
    <t>Demontáž prahů dveří 1křídlových</t>
  </si>
  <si>
    <t>u každých dveří : 7</t>
  </si>
  <si>
    <t>766812840R00</t>
  </si>
  <si>
    <t>Demontáž kuchyňských linek do 2,1 m</t>
  </si>
  <si>
    <t>766825811R00</t>
  </si>
  <si>
    <t>Demontáž vestavěných skříní 1křídlových</t>
  </si>
  <si>
    <t>1.001.01 - Zádveří : 1</t>
  </si>
  <si>
    <t>766825821R00</t>
  </si>
  <si>
    <t>Demontáž vestavěných skříní 2křídlových</t>
  </si>
  <si>
    <t>766661112R00x</t>
  </si>
  <si>
    <t>Montáž dveří do zárubně,otevíravých 1kř.do 0,8 m upravení stávajcí zárubně dle nových dveří - převaření pantů</t>
  </si>
  <si>
    <t>611601213Rx</t>
  </si>
  <si>
    <t>Dveře vnitřní plné 1kř. 80x197 cm dveře nutno zaměřit a upravit dle skutečnosti</t>
  </si>
  <si>
    <t>766670021R00</t>
  </si>
  <si>
    <t>Montáž kliky a štítku</t>
  </si>
  <si>
    <t>54914591R</t>
  </si>
  <si>
    <t>Kliky se štítem dveřní</t>
  </si>
  <si>
    <t>vhodné pror dveře  tl. 40 - 45 mm</t>
  </si>
  <si>
    <t>stavební kování</t>
  </si>
  <si>
    <t>klika - klika</t>
  </si>
  <si>
    <t>766695213R00</t>
  </si>
  <si>
    <t>Montáž prahů dveří jednokřídlových š. nad 10 cm</t>
  </si>
  <si>
    <t>800 : 5</t>
  </si>
  <si>
    <t>61187158R</t>
  </si>
  <si>
    <t>Prah dubový délka 80 cm šířka 12 cm tl. 2 cm</t>
  </si>
  <si>
    <t>766695212R00</t>
  </si>
  <si>
    <t>Montáž prahů dveří jednokřídlových š. do 10 cm</t>
  </si>
  <si>
    <t>650 : 2</t>
  </si>
  <si>
    <t>61187136R</t>
  </si>
  <si>
    <t>Prah dubový délka 65 cm šířka 10 cm tl. 2 cm</t>
  </si>
  <si>
    <t>998766102R00</t>
  </si>
  <si>
    <t>Přesun hmot pro truhlářské konstr., výšky do 12 m</t>
  </si>
  <si>
    <t>767649195R00</t>
  </si>
  <si>
    <t>Montáž doplňků dveří, bezpečtnostní zámek</t>
  </si>
  <si>
    <t>Vstupní dveře : 1</t>
  </si>
  <si>
    <t>549146411R</t>
  </si>
  <si>
    <t>Bezpečnostní kování dle stávacích dveří - nutno zaměřit dle skutečnosti klika-madlo nerez mat</t>
  </si>
  <si>
    <t>kování bezpečnostní klika - madlo; povrch nerez-mat; bezpečnostní třída 3</t>
  </si>
  <si>
    <t>998767102R00</t>
  </si>
  <si>
    <t>Přesun hmot pro zámečnické konstr., výšky do 12 m</t>
  </si>
  <si>
    <t>775411810R00</t>
  </si>
  <si>
    <t>Demontáž lišt dřevěných, přibíjených</t>
  </si>
  <si>
    <t>1.001.05 - Pokoj : 15,00</t>
  </si>
  <si>
    <t>1.001.06 - Pokoj : 15,80</t>
  </si>
  <si>
    <t>1.001.07 - Pokoj : 17,10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</si>
  <si>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</si>
  <si>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</si>
  <si>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</si>
  <si>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</si>
  <si>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</si>
  <si>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</si>
  <si>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</si>
  <si>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</si>
  <si>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</si>
  <si>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61418053R</t>
  </si>
  <si>
    <t>lišta parketová, plochá; materiál dub; tl. 8,00 mm; š = 35,0 mm</t>
  </si>
  <si>
    <t>Koeficient ztratné: 0,1</t>
  </si>
  <si>
    <t>998775102R00</t>
  </si>
  <si>
    <t>Přesun hmot pro podlahy vlysové, výšky do 12 m</t>
  </si>
  <si>
    <t>776511820R00</t>
  </si>
  <si>
    <t>Odstranění PVC a koberců lepených s podložkou</t>
  </si>
  <si>
    <t>776401800RT1</t>
  </si>
  <si>
    <t>Demontáž soklíků nebo lišt, pryžových nebo z PVC odstranění a uložení na hromady</t>
  </si>
  <si>
    <t>1.001.04 - Kuchyň : 13,73</t>
  </si>
  <si>
    <t>776101101R00</t>
  </si>
  <si>
    <t>Vysávání podlah prům.vysavačem pod povlak.podlahy</t>
  </si>
  <si>
    <t>776421100R00</t>
  </si>
  <si>
    <t>Lepení podlahových soklíků z PVC a vinylu</t>
  </si>
  <si>
    <t>28342458R</t>
  </si>
  <si>
    <t xml:space="preserve">Lišta soklová měkké PVC </t>
  </si>
  <si>
    <t>POL3_0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</si>
  <si>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</si>
  <si>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</si>
  <si>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</si>
  <si>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</si>
  <si>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998776102R00</t>
  </si>
  <si>
    <t>Přesun hmot pro podlahy povlakové, výšky do 12 m</t>
  </si>
  <si>
    <t>781101210R00</t>
  </si>
  <si>
    <t>Penetrace podkladu pod obklady</t>
  </si>
  <si>
    <t>včetně dodávky materiálu.</t>
  </si>
  <si>
    <t>1.001.04 - Kuchyň : (3,00)*0,6</t>
  </si>
  <si>
    <t>781475124R00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</si>
  <si>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</si>
  <si>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</si>
  <si>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</si>
  <si>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</si>
  <si>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 k obkladům uzavřená obloučková lišta z PVC</t>
  </si>
  <si>
    <t>Včetně dodávky lišty.</t>
  </si>
  <si>
    <t>1.001.02 - Koupelna : (6,00)</t>
  </si>
  <si>
    <t>1.001.04 - Kuchyň : (3,00)*2</t>
  </si>
  <si>
    <t>781000000Rx02</t>
  </si>
  <si>
    <t>Lišta rohová k obkladům - vnější roh uzavřená obloučková lišta z PVC</t>
  </si>
  <si>
    <t>1.001.02 - Koupelna : 2*1,80</t>
  </si>
  <si>
    <t>1.001.04 - Kuchyň : 2*0,6</t>
  </si>
  <si>
    <t>781000000x03</t>
  </si>
  <si>
    <t>Lišta koutová k obkladům - vnitřní roh obloučková lišta z PVC</t>
  </si>
  <si>
    <t>1.001.04 - Kuchyň : 0</t>
  </si>
  <si>
    <t>998781102R00</t>
  </si>
  <si>
    <t>Přesun hmot pro obklady keramické, výšky do 12 m</t>
  </si>
  <si>
    <t>783225100R00</t>
  </si>
  <si>
    <t>Nátěr syntetický kovových konstrukcí 2x + 1x email</t>
  </si>
  <si>
    <t>včetně pomocného lešení.</t>
  </si>
  <si>
    <t xml:space="preserve">Zárubně : </t>
  </si>
  <si>
    <t>7*(2,0*2*0,15+0,8*0,15)</t>
  </si>
  <si>
    <t>783601815R00</t>
  </si>
  <si>
    <t>Odstranění nátěrů, truhlářské, oškrábáním</t>
  </si>
  <si>
    <t xml:space="preserve">repas vstupních dveří : </t>
  </si>
  <si>
    <t>0,8*2,0*2</t>
  </si>
  <si>
    <t>783624920R00</t>
  </si>
  <si>
    <t>Údržba, nátěr synt. truhl.výr. 2x +1x email +1x tm</t>
  </si>
  <si>
    <t xml:space="preserve">prahy : </t>
  </si>
  <si>
    <t>0,8*0,12*7</t>
  </si>
  <si>
    <t>784011222RT2</t>
  </si>
  <si>
    <t>Zakrytí podlah včetně papírové lepenky</t>
  </si>
  <si>
    <t>784011121R00</t>
  </si>
  <si>
    <t>Broušení štuků a nových omítek</t>
  </si>
  <si>
    <t xml:space="preserve">nové omítky : </t>
  </si>
  <si>
    <t>Odkaz na mn. položky pořadí 4 : 5,25000</t>
  </si>
  <si>
    <t>784011111R00</t>
  </si>
  <si>
    <t>Oprášení/ometení podkladu</t>
  </si>
  <si>
    <t xml:space="preserve">stropy : </t>
  </si>
  <si>
    <t xml:space="preserve">stěny : </t>
  </si>
  <si>
    <t>1.001.01 - Zádveří  : (16,50)*3,00</t>
  </si>
  <si>
    <t>1.001.02 - Koupelna : (6,60)*3,00</t>
  </si>
  <si>
    <t>1.001.03 - WC : (5,20)*3,00</t>
  </si>
  <si>
    <t>1.001.04 - Kuchyň : (13,73)*3,00</t>
  </si>
  <si>
    <t>1.001.05 - Pokoj : (15,00)*3,00</t>
  </si>
  <si>
    <t>1.001.06 - Pokoj : (15,80)*3,00</t>
  </si>
  <si>
    <t>1.001.07 - Pokoj : (17,10)*3,00</t>
  </si>
  <si>
    <t xml:space="preserve">špalety : </t>
  </si>
  <si>
    <t>O1 : (0,56+1,43*2)*2*0,2</t>
  </si>
  <si>
    <t>O2 : (1,34+1,46*2)*2*0,2</t>
  </si>
  <si>
    <t>O3 : (1,33+1,41*2)*1*0,2</t>
  </si>
  <si>
    <t>O4 : (2,08+1,41*2)*1*0,2</t>
  </si>
  <si>
    <t xml:space="preserve">- otvory : </t>
  </si>
  <si>
    <t>1.001.01 - Zádveří  : -1*((0,8*2*3)+(0,65*2*2)+(0,56*1,43))</t>
  </si>
  <si>
    <t>1.001.02 - Koupelna : -1*((0,65*2))</t>
  </si>
  <si>
    <t>1.001.03 - WC : -1*((0,65*2)+(0,56*1,43))</t>
  </si>
  <si>
    <t>1.001.04 - Kuchyň : -1*((0,8*2*2)+(1,34*1,43))</t>
  </si>
  <si>
    <t>1.001.05 - Pokoj : -1*((0,8*2*2)+(1,34*1,43))</t>
  </si>
  <si>
    <t>1.001.06 - Pokoj : -1*((0,8*2*2)+(1,33*1,41))</t>
  </si>
  <si>
    <t>1.001.07 - Pokoj : -1*((0,8*2*2)+(2,08*1,41))</t>
  </si>
  <si>
    <t xml:space="preserve">- keramické obklady : </t>
  </si>
  <si>
    <t>1.001.02 - Koupelna : -1*(6,00)*1,80</t>
  </si>
  <si>
    <t>1.001.03 - WC : -1*(4,80)*1,00</t>
  </si>
  <si>
    <t>1.001.04 - Kuchyň : -1*(3,00)*1,80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</si>
  <si>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</si>
  <si>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</si>
  <si>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</si>
  <si>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</si>
  <si>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</si>
  <si>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</si>
  <si>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210810000x01</t>
  </si>
  <si>
    <t>Nové elektroinstalace byt 3+1</t>
  </si>
  <si>
    <t/>
  </si>
  <si>
    <t>Nový rozvadeč včetně vystrojení a oživení.</t>
  </si>
  <si>
    <t>Odstranění stávajících, světel, vypínačů, zásuvek. Nové nové zásuvky, vypínače, příprava pro přisazená stropní svítidla.</t>
  </si>
  <si>
    <t>Nová svitidla do koupelny, 2 x chodby a WC - celkem 4 kusy dle standadu investora.</t>
  </si>
  <si>
    <t>210810000x07</t>
  </si>
  <si>
    <t>Revize stávajících rozvodů v kuchyni, nový přívod pro novou kuchyňskou linku sklokeramickou varnou desku, troubu</t>
  </si>
  <si>
    <t>2x 3 fáze pro novou sklokeramickou desku a troubu</t>
  </si>
  <si>
    <t>3x 2 fáze pro pracovní zásuvky, osvětlení, mikrovlnou trobu a další spotřebiče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</si>
  <si>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</si>
  <si>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</si>
  <si>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</si>
  <si>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</si>
  <si>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</si>
  <si>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</si>
  <si>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</si>
  <si>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</si>
  <si>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</si>
  <si>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</si>
  <si>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</si>
  <si>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</si>
  <si>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</si>
  <si>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</si>
  <si>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979990107R00</t>
  </si>
  <si>
    <t>Poplatek za uložení suti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</si>
  <si>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</si>
  <si>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</si>
  <si>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</si>
  <si>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</si>
  <si>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</si>
  <si>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</si>
  <si>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a zkoušky vodovodu, revize a zkoušky kanalizace.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</si>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</sst>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5655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SUMIF(F58:F79,A16,I58:I79)+SUMIF(F58:F79,"PSU",I58:I79)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SUMIF(F58:F79,A17,I58:I79)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SUMIF(F58:F79,A18,I58:I79)</f>
        <v>0</v>
      </c>
      <c r="J18" s="85"/>
    </row>
    <row r="19" spans="1:10" ht="23.25" customHeight="1" x14ac:dyDescent="0.2">
      <c r="A19" s="198" t="s">
        <v>106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SUMIF(F58:F79,A19,I58:I79)</f>
        <v>0</v>
      </c>
      <c r="J19" s="85"/>
    </row>
    <row r="20" spans="1:10" ht="23.25" customHeight="1" x14ac:dyDescent="0.2">
      <c r="A20" s="198" t="s">
        <v>105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SUMIF(F58:F79,A20,I58:I79)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'22.30 22.30 Pol'!AE548</f>
        <v>0</v>
      </c>
      <c r="G39" s="150">
        <f>'22.30 22.30 Pol'!AF548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'22.30 22.30 Pol'!AE548</f>
        <v>0</v>
      </c>
      <c r="G40" s="156">
        <f>'22.30 22.30 Pol'!AF548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'22.30 22.30 Pol'!AE548</f>
        <v>0</v>
      </c>
      <c r="G41" s="151">
        <f>'22.30 22.30 Pol'!AF548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60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61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62</v>
      </c>
      <c r="C58" s="187" t="s">
        <v>63</v>
      </c>
      <c r="D58" s="188"/>
      <c r="E58" s="188"/>
      <c r="F58" s="194" t="s">
        <v>26</v>
      </c>
      <c r="G58" s="195"/>
      <c r="H58" s="195"/>
      <c r="I58" s="195">
        <f>'22.30 22.30 Pol'!G8</f>
        <v>0</v>
      </c>
      <c r="J58" s="192" t="str">
        <f>IF(I80=0,"",I58/I80*100)</f>
        <v/>
      </c>
    </row>
    <row r="59" spans="1:52" ht="36.75" customHeight="1" x14ac:dyDescent="0.2">
      <c r="A59" s="181"/>
      <c r="B59" s="186" t="s">
        <v>64</v>
      </c>
      <c r="C59" s="187" t="s">
        <v>65</v>
      </c>
      <c r="D59" s="188"/>
      <c r="E59" s="188"/>
      <c r="F59" s="194" t="s">
        <v>26</v>
      </c>
      <c r="G59" s="195"/>
      <c r="H59" s="195"/>
      <c r="I59" s="195">
        <f>'22.30 22.30 Pol'!G13</f>
        <v>0</v>
      </c>
      <c r="J59" s="192" t="str">
        <f>IF(I80=0,"",I59/I80*100)</f>
        <v/>
      </c>
    </row>
    <row r="60" spans="1:52" ht="36.75" customHeight="1" x14ac:dyDescent="0.2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'22.30 22.30 Pol'!G49</f>
        <v>0</v>
      </c>
      <c r="J60" s="192" t="str">
        <f>IF(I80=0,"",I60/I80*100)</f>
        <v/>
      </c>
    </row>
    <row r="61" spans="1:52" ht="36.75" customHeight="1" x14ac:dyDescent="0.2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'22.30 22.30 Pol'!G58</f>
        <v>0</v>
      </c>
      <c r="J61" s="192" t="str">
        <f>IF(I80=0,"",I61/I80*100)</f>
        <v/>
      </c>
    </row>
    <row r="62" spans="1:52" ht="36.75" customHeight="1" x14ac:dyDescent="0.2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'22.30 22.30 Pol'!G66</f>
        <v>0</v>
      </c>
      <c r="J62" s="192" t="str">
        <f>IF(I80=0,"",I62/I80*100)</f>
        <v/>
      </c>
    </row>
    <row r="63" spans="1:52" ht="36.75" customHeight="1" x14ac:dyDescent="0.2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'22.30 22.30 Pol'!G103</f>
        <v>0</v>
      </c>
      <c r="J63" s="192" t="str">
        <f>IF(I80=0,"",I63/I80*100)</f>
        <v/>
      </c>
    </row>
    <row r="64" spans="1:52" ht="36.75" customHeight="1" x14ac:dyDescent="0.2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'22.30 22.30 Pol'!G117</f>
        <v>0</v>
      </c>
      <c r="J64" s="192" t="str">
        <f>IF(I80=0,"",I64/I80*100)</f>
        <v/>
      </c>
    </row>
    <row r="65" spans="1:10" ht="36.75" customHeight="1" x14ac:dyDescent="0.2">
      <c r="A65" s="181"/>
      <c r="B65" s="186" t="s">
        <v>76</v>
      </c>
      <c r="C65" s="187" t="s">
        <v>77</v>
      </c>
      <c r="D65" s="188"/>
      <c r="E65" s="188"/>
      <c r="F65" s="194" t="s">
        <v>27</v>
      </c>
      <c r="G65" s="195"/>
      <c r="H65" s="195"/>
      <c r="I65" s="195">
        <f>'22.30 22.30 Pol'!G119</f>
        <v>0</v>
      </c>
      <c r="J65" s="192" t="str">
        <f>IF(I80=0,"",I65/I80*100)</f>
        <v/>
      </c>
    </row>
    <row r="66" spans="1:10" ht="36.75" customHeight="1" x14ac:dyDescent="0.2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'22.30 22.30 Pol'!G141</f>
        <v>0</v>
      </c>
      <c r="J66" s="192" t="str">
        <f>IF(I80=0,"",I66/I80*100)</f>
        <v/>
      </c>
    </row>
    <row r="67" spans="1:10" ht="36.75" customHeight="1" x14ac:dyDescent="0.2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'22.30 22.30 Pol'!G144</f>
        <v>0</v>
      </c>
      <c r="J67" s="192" t="str">
        <f>IF(I80=0,"",I67/I80*100)</f>
        <v/>
      </c>
    </row>
    <row r="68" spans="1:10" ht="36.75" customHeight="1" x14ac:dyDescent="0.2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'22.30 22.30 Pol'!G147</f>
        <v>0</v>
      </c>
      <c r="J68" s="192" t="str">
        <f>IF(I80=0,"",I68/I80*100)</f>
        <v/>
      </c>
    </row>
    <row r="69" spans="1:10" ht="36.75" customHeight="1" x14ac:dyDescent="0.2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'22.30 22.30 Pol'!G153</f>
        <v>0</v>
      </c>
      <c r="J69" s="192" t="str">
        <f>IF(I80=0,"",I69/I80*100)</f>
        <v/>
      </c>
    </row>
    <row r="70" spans="1:10" ht="36.75" customHeight="1" x14ac:dyDescent="0.2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'22.30 22.30 Pol'!G200</f>
        <v>0</v>
      </c>
      <c r="J70" s="192" t="str">
        <f>IF(I80=0,"",I70/I80*100)</f>
        <v/>
      </c>
    </row>
    <row r="71" spans="1:10" ht="36.75" customHeight="1" x14ac:dyDescent="0.2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'22.30 22.30 Pol'!G253</f>
        <v>0</v>
      </c>
      <c r="J71" s="192" t="str">
        <f>IF(I80=0,"",I71/I80*100)</f>
        <v/>
      </c>
    </row>
    <row r="72" spans="1:10" ht="36.75" customHeight="1" x14ac:dyDescent="0.2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'22.30 22.30 Pol'!G264</f>
        <v>0</v>
      </c>
      <c r="J72" s="192" t="str">
        <f>IF(I80=0,"",I72/I80*100)</f>
        <v/>
      </c>
    </row>
    <row r="73" spans="1:10" ht="36.75" customHeight="1" x14ac:dyDescent="0.2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'22.30 22.30 Pol'!G304</f>
        <v>0</v>
      </c>
      <c r="J73" s="192" t="str">
        <f>IF(I80=0,"",I73/I80*100)</f>
        <v/>
      </c>
    </row>
    <row r="74" spans="1:10" ht="36.75" customHeight="1" x14ac:dyDescent="0.2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'22.30 22.30 Pol'!G336</f>
        <v>0</v>
      </c>
      <c r="J74" s="192" t="str">
        <f>IF(I80=0,"",I74/I80*100)</f>
        <v/>
      </c>
    </row>
    <row r="75" spans="1:10" ht="36.75" customHeight="1" x14ac:dyDescent="0.2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'22.30 22.30 Pol'!G373</f>
        <v>0</v>
      </c>
      <c r="J75" s="192" t="str">
        <f>IF(I80=0,"",I75/I80*100)</f>
        <v/>
      </c>
    </row>
    <row r="76" spans="1:10" ht="36.75" customHeight="1" x14ac:dyDescent="0.2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'22.30 22.30 Pol'!G392</f>
        <v>0</v>
      </c>
      <c r="J76" s="192" t="str">
        <f>IF(I80=0,"",I76/I80*100)</f>
        <v/>
      </c>
    </row>
    <row r="77" spans="1:10" ht="36.75" customHeight="1" x14ac:dyDescent="0.2">
      <c r="A77" s="181"/>
      <c r="B77" s="186" t="s">
        <v>100</v>
      </c>
      <c r="C77" s="187" t="s">
        <v>101</v>
      </c>
      <c r="D77" s="188"/>
      <c r="E77" s="188"/>
      <c r="F77" s="194" t="s">
        <v>28</v>
      </c>
      <c r="G77" s="195"/>
      <c r="H77" s="195"/>
      <c r="I77" s="195">
        <f>'22.30 22.30 Pol'!G521</f>
        <v>0</v>
      </c>
      <c r="J77" s="192" t="str">
        <f>IF(I80=0,"",I77/I80*100)</f>
        <v/>
      </c>
    </row>
    <row r="78" spans="1:10" ht="36.75" customHeight="1" x14ac:dyDescent="0.2">
      <c r="A78" s="181"/>
      <c r="B78" s="186" t="s">
        <v>102</v>
      </c>
      <c r="C78" s="187" t="s">
        <v>103</v>
      </c>
      <c r="D78" s="188"/>
      <c r="E78" s="188"/>
      <c r="F78" s="194" t="s">
        <v>104</v>
      </c>
      <c r="G78" s="195"/>
      <c r="H78" s="195"/>
      <c r="I78" s="195">
        <f>'22.30 22.30 Pol'!G533</f>
        <v>0</v>
      </c>
      <c r="J78" s="192" t="str">
        <f>IF(I80=0,"",I78/I80*100)</f>
        <v/>
      </c>
    </row>
    <row r="79" spans="1:10" ht="36.75" customHeight="1" x14ac:dyDescent="0.2">
      <c r="A79" s="181"/>
      <c r="B79" s="186" t="s">
        <v>105</v>
      </c>
      <c r="C79" s="187" t="s">
        <v>30</v>
      </c>
      <c r="D79" s="188"/>
      <c r="E79" s="188"/>
      <c r="F79" s="194" t="s">
        <v>105</v>
      </c>
      <c r="G79" s="195"/>
      <c r="H79" s="195"/>
      <c r="I79" s="195">
        <f>'22.30 22.30 Pol'!G542</f>
        <v>0</v>
      </c>
      <c r="J79" s="192" t="str">
        <f>IF(I80=0,"",I79/I80*100)</f>
        <v/>
      </c>
    </row>
    <row r="80" spans="1:10" ht="25.5" customHeight="1" x14ac:dyDescent="0.2">
      <c r="A80" s="182"/>
      <c r="B80" s="189" t="s">
        <v>1</v>
      </c>
      <c r="C80" s="190"/>
      <c r="D80" s="191"/>
      <c r="E80" s="191"/>
      <c r="F80" s="196"/>
      <c r="G80" s="197"/>
      <c r="H80" s="197"/>
      <c r="I80" s="197">
        <f>SUM(I58:I79)</f>
        <v>0</v>
      </c>
      <c r="J80" s="193">
        <f>SUM(J58:J79)</f>
        <v>0</v>
      </c>
    </row>
    <row r="81" spans="6:10" x14ac:dyDescent="0.2">
      <c r="F81" s="135"/>
      <c r="G81" s="135"/>
      <c r="H81" s="135"/>
      <c r="I81" s="135"/>
      <c r="J81" s="136"/>
    </row>
    <row r="82" spans="6:10" x14ac:dyDescent="0.2">
      <c r="F82" s="135"/>
      <c r="G82" s="135"/>
      <c r="H82" s="135"/>
      <c r="I82" s="135"/>
      <c r="J82" s="136"/>
    </row>
    <row r="83" spans="6:10" x14ac:dyDescent="0.2">
      <c r="F83" s="135"/>
      <c r="G83" s="135"/>
      <c r="H83" s="135"/>
      <c r="I83" s="135"/>
      <c r="J8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9:E79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C06B-B97B-4B0F-9B56-4393F38F3C2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107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108</v>
      </c>
    </row>
    <row r="3" spans="1:60" ht="24.95" customHeight="1" x14ac:dyDescent="0.2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108</v>
      </c>
      <c r="AG3" t="s">
        <v>109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110</v>
      </c>
    </row>
    <row r="5" spans="1:60" x14ac:dyDescent="0.2">
      <c r="D5" s="10"/>
    </row>
    <row r="6" spans="1:60" ht="38.25" x14ac:dyDescent="0.2">
      <c r="A6" s="210" t="s">
        <v>111</v>
      </c>
      <c r="B6" s="212" t="s">
        <v>112</v>
      </c>
      <c r="C6" s="212" t="s">
        <v>113</v>
      </c>
      <c r="D6" s="211" t="s">
        <v>114</v>
      </c>
      <c r="E6" s="210" t="s">
        <v>115</v>
      </c>
      <c r="F6" s="209" t="s">
        <v>116</v>
      </c>
      <c r="G6" s="210" t="s">
        <v>31</v>
      </c>
      <c r="H6" s="213" t="s">
        <v>32</v>
      </c>
      <c r="I6" s="213" t="s">
        <v>117</v>
      </c>
      <c r="J6" s="213" t="s">
        <v>33</v>
      </c>
      <c r="K6" s="213" t="s">
        <v>118</v>
      </c>
      <c r="L6" s="213" t="s">
        <v>119</v>
      </c>
      <c r="M6" s="213" t="s">
        <v>120</v>
      </c>
      <c r="N6" s="213" t="s">
        <v>121</v>
      </c>
      <c r="O6" s="213" t="s">
        <v>122</v>
      </c>
      <c r="P6" s="213" t="s">
        <v>123</v>
      </c>
      <c r="Q6" s="213" t="s">
        <v>124</v>
      </c>
      <c r="R6" s="213" t="s">
        <v>125</v>
      </c>
      <c r="S6" s="213" t="s">
        <v>126</v>
      </c>
      <c r="T6" s="213" t="s">
        <v>127</v>
      </c>
      <c r="U6" s="213" t="s">
        <v>128</v>
      </c>
      <c r="V6" s="213" t="s">
        <v>129</v>
      </c>
      <c r="W6" s="213" t="s">
        <v>130</v>
      </c>
      <c r="X6" s="213" t="s">
        <v>131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132</v>
      </c>
      <c r="B8" s="245" t="s">
        <v>62</v>
      </c>
      <c r="C8" s="268" t="s">
        <v>63</v>
      </c>
      <c r="D8" s="246"/>
      <c r="E8" s="247"/>
      <c r="F8" s="248"/>
      <c r="G8" s="248">
        <f>SUMIF(AG9:AG12,"&lt;&gt;NOR",G9:G12)</f>
        <v>0</v>
      </c>
      <c r="H8" s="248"/>
      <c r="I8" s="248">
        <f>SUM(I9:I12)</f>
        <v>0</v>
      </c>
      <c r="J8" s="248"/>
      <c r="K8" s="248">
        <f>SUM(K9:K12)</f>
        <v>0</v>
      </c>
      <c r="L8" s="248"/>
      <c r="M8" s="248">
        <f>SUM(M9:M12)</f>
        <v>0</v>
      </c>
      <c r="N8" s="248"/>
      <c r="O8" s="248">
        <f>SUM(O9:O12)</f>
        <v>0.3</v>
      </c>
      <c r="P8" s="248"/>
      <c r="Q8" s="248">
        <f>SUM(Q9:Q12)</f>
        <v>0</v>
      </c>
      <c r="R8" s="248"/>
      <c r="S8" s="248"/>
      <c r="T8" s="249"/>
      <c r="U8" s="243"/>
      <c r="V8" s="243">
        <f>SUM(V9:V12)</f>
        <v>2.1800000000000002</v>
      </c>
      <c r="W8" s="243"/>
      <c r="X8" s="243"/>
      <c r="AG8" t="s">
        <v>133</v>
      </c>
    </row>
    <row r="9" spans="1:60" outlineLevel="1" x14ac:dyDescent="0.2">
      <c r="A9" s="250">
        <v>1</v>
      </c>
      <c r="B9" s="251" t="s">
        <v>134</v>
      </c>
      <c r="C9" s="269" t="s">
        <v>135</v>
      </c>
      <c r="D9" s="252" t="s">
        <v>136</v>
      </c>
      <c r="E9" s="253">
        <v>3.25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9.3579999999999997E-2</v>
      </c>
      <c r="O9" s="255">
        <f>ROUND(E9*N9,2)</f>
        <v>0.3</v>
      </c>
      <c r="P9" s="255">
        <v>0</v>
      </c>
      <c r="Q9" s="255">
        <f>ROUND(E9*P9,2)</f>
        <v>0</v>
      </c>
      <c r="R9" s="255"/>
      <c r="S9" s="255" t="s">
        <v>137</v>
      </c>
      <c r="T9" s="256" t="s">
        <v>137</v>
      </c>
      <c r="U9" s="233">
        <v>0.67</v>
      </c>
      <c r="V9" s="233">
        <f>ROUND(E9*U9,2)</f>
        <v>2.1800000000000002</v>
      </c>
      <c r="W9" s="233"/>
      <c r="X9" s="233" t="s">
        <v>138</v>
      </c>
      <c r="Y9" s="214"/>
      <c r="Z9" s="214"/>
      <c r="AA9" s="214"/>
      <c r="AB9" s="214"/>
      <c r="AC9" s="214"/>
      <c r="AD9" s="214"/>
      <c r="AE9" s="214"/>
      <c r="AF9" s="214"/>
      <c r="AG9" s="214" t="s">
        <v>139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140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0" t="s">
        <v>142</v>
      </c>
      <c r="D11" s="234"/>
      <c r="E11" s="235">
        <v>3.25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143</v>
      </c>
      <c r="D12" s="236"/>
      <c r="E12" s="237">
        <v>3.25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141</v>
      </c>
      <c r="AH12" s="214">
        <v>1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44" t="s">
        <v>132</v>
      </c>
      <c r="B13" s="245" t="s">
        <v>64</v>
      </c>
      <c r="C13" s="268" t="s">
        <v>65</v>
      </c>
      <c r="D13" s="246"/>
      <c r="E13" s="247"/>
      <c r="F13" s="248"/>
      <c r="G13" s="248">
        <f>SUMIF(AG14:AG48,"&lt;&gt;NOR",G14:G48)</f>
        <v>0</v>
      </c>
      <c r="H13" s="248"/>
      <c r="I13" s="248">
        <f>SUM(I14:I48)</f>
        <v>0</v>
      </c>
      <c r="J13" s="248"/>
      <c r="K13" s="248">
        <f>SUM(K14:K48)</f>
        <v>0</v>
      </c>
      <c r="L13" s="248"/>
      <c r="M13" s="248">
        <f>SUM(M14:M48)</f>
        <v>0</v>
      </c>
      <c r="N13" s="248"/>
      <c r="O13" s="248">
        <f>SUM(O14:O48)</f>
        <v>0.82</v>
      </c>
      <c r="P13" s="248"/>
      <c r="Q13" s="248">
        <f>SUM(Q14:Q48)</f>
        <v>0</v>
      </c>
      <c r="R13" s="248"/>
      <c r="S13" s="248"/>
      <c r="T13" s="249"/>
      <c r="U13" s="243"/>
      <c r="V13" s="243">
        <f>SUM(V14:V48)</f>
        <v>18.450000000000003</v>
      </c>
      <c r="W13" s="243"/>
      <c r="X13" s="243"/>
      <c r="AG13" t="s">
        <v>133</v>
      </c>
    </row>
    <row r="14" spans="1:60" outlineLevel="1" x14ac:dyDescent="0.2">
      <c r="A14" s="250">
        <v>2</v>
      </c>
      <c r="B14" s="251" t="s">
        <v>144</v>
      </c>
      <c r="C14" s="269" t="s">
        <v>145</v>
      </c>
      <c r="D14" s="252" t="s">
        <v>136</v>
      </c>
      <c r="E14" s="253">
        <v>31.795500000000001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15</v>
      </c>
      <c r="M14" s="255">
        <f>G14*(1+L14/100)</f>
        <v>0</v>
      </c>
      <c r="N14" s="255">
        <v>4.0000000000000003E-5</v>
      </c>
      <c r="O14" s="255">
        <f>ROUND(E14*N14,2)</f>
        <v>0</v>
      </c>
      <c r="P14" s="255">
        <v>0</v>
      </c>
      <c r="Q14" s="255">
        <f>ROUND(E14*P14,2)</f>
        <v>0</v>
      </c>
      <c r="R14" s="255"/>
      <c r="S14" s="255" t="s">
        <v>137</v>
      </c>
      <c r="T14" s="256" t="s">
        <v>137</v>
      </c>
      <c r="U14" s="233">
        <v>7.8E-2</v>
      </c>
      <c r="V14" s="233">
        <f>ROUND(E14*U14,2)</f>
        <v>2.48</v>
      </c>
      <c r="W14" s="233"/>
      <c r="X14" s="233" t="s">
        <v>138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146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31"/>
      <c r="B15" s="232"/>
      <c r="C15" s="272" t="s">
        <v>147</v>
      </c>
      <c r="D15" s="258"/>
      <c r="E15" s="258"/>
      <c r="F15" s="258"/>
      <c r="G15" s="258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148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57" t="str">
        <f>C15</f>
        <v>fólií Pe 0,05-0,2 mm, které se zřizují před úpravami povrchu, a obalení osazených dveřních zárubní před znečištěním při úpravách povrchu nástřikem plastických maltovin včetně pozdějšího odkrytí</v>
      </c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0" t="s">
        <v>140</v>
      </c>
      <c r="D16" s="234"/>
      <c r="E16" s="235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141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0" t="s">
        <v>149</v>
      </c>
      <c r="D17" s="234"/>
      <c r="E17" s="235">
        <v>1.6015999999999999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1"/>
      <c r="B18" s="232"/>
      <c r="C18" s="270" t="s">
        <v>150</v>
      </c>
      <c r="D18" s="234"/>
      <c r="E18" s="235">
        <v>3.9127999999999998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141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0" t="s">
        <v>151</v>
      </c>
      <c r="D19" s="234"/>
      <c r="E19" s="235">
        <v>1.8753</v>
      </c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141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70" t="s">
        <v>152</v>
      </c>
      <c r="D20" s="234"/>
      <c r="E20" s="235">
        <v>2.9327999999999999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141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1" t="s">
        <v>143</v>
      </c>
      <c r="D21" s="236"/>
      <c r="E21" s="237">
        <v>10.3225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141</v>
      </c>
      <c r="AH21" s="214">
        <v>1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0" t="s">
        <v>153</v>
      </c>
      <c r="D22" s="234"/>
      <c r="E22" s="23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141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0" t="s">
        <v>154</v>
      </c>
      <c r="D23" s="234"/>
      <c r="E23" s="235">
        <v>18.911999999999999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141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0" t="s">
        <v>155</v>
      </c>
      <c r="D24" s="234"/>
      <c r="E24" s="235">
        <v>2.5609999999999999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141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1" t="s">
        <v>143</v>
      </c>
      <c r="D25" s="236"/>
      <c r="E25" s="237">
        <v>21.472999999999999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141</v>
      </c>
      <c r="AH25" s="214">
        <v>1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50">
        <v>3</v>
      </c>
      <c r="B26" s="251" t="s">
        <v>156</v>
      </c>
      <c r="C26" s="269" t="s">
        <v>157</v>
      </c>
      <c r="D26" s="252" t="s">
        <v>158</v>
      </c>
      <c r="E26" s="253">
        <v>35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15</v>
      </c>
      <c r="M26" s="255">
        <f>G26*(1+L26/100)</f>
        <v>0</v>
      </c>
      <c r="N26" s="255">
        <v>2.49E-3</v>
      </c>
      <c r="O26" s="255">
        <f>ROUND(E26*N26,2)</f>
        <v>0.09</v>
      </c>
      <c r="P26" s="255">
        <v>0</v>
      </c>
      <c r="Q26" s="255">
        <f>ROUND(E26*P26,2)</f>
        <v>0</v>
      </c>
      <c r="R26" s="255"/>
      <c r="S26" s="255" t="s">
        <v>137</v>
      </c>
      <c r="T26" s="256" t="s">
        <v>137</v>
      </c>
      <c r="U26" s="233">
        <v>0.14499999999999999</v>
      </c>
      <c r="V26" s="233">
        <f>ROUND(E26*U26,2)</f>
        <v>5.08</v>
      </c>
      <c r="W26" s="233"/>
      <c r="X26" s="233" t="s">
        <v>138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31"/>
      <c r="B27" s="232"/>
      <c r="C27" s="272" t="s">
        <v>159</v>
      </c>
      <c r="D27" s="258"/>
      <c r="E27" s="258"/>
      <c r="F27" s="258"/>
      <c r="G27" s="258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148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57" t="str">
        <f>C27</f>
        <v>V položce jsou zakalkulovány náklady na pomocné pracovní lešení o výšce podlahy do 1900 mm a pro zatížení do 1,5 kPa. Položka obsahuje penetraci podkladu a sádrovou omítku tl. 15 mm.</v>
      </c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0" t="s">
        <v>140</v>
      </c>
      <c r="D28" s="234"/>
      <c r="E28" s="235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141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0" t="s">
        <v>160</v>
      </c>
      <c r="D29" s="234"/>
      <c r="E29" s="235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141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0" t="s">
        <v>161</v>
      </c>
      <c r="D30" s="234"/>
      <c r="E30" s="235">
        <v>5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141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0" t="s">
        <v>162</v>
      </c>
      <c r="D31" s="234"/>
      <c r="E31" s="235">
        <v>5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141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0" t="s">
        <v>163</v>
      </c>
      <c r="D32" s="234"/>
      <c r="E32" s="235">
        <v>5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0" t="s">
        <v>164</v>
      </c>
      <c r="D33" s="234"/>
      <c r="E33" s="235">
        <v>5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141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0" t="s">
        <v>165</v>
      </c>
      <c r="D34" s="234"/>
      <c r="E34" s="235">
        <v>5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141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0" t="s">
        <v>166</v>
      </c>
      <c r="D35" s="234"/>
      <c r="E35" s="235">
        <v>5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141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0" t="s">
        <v>167</v>
      </c>
      <c r="D36" s="234"/>
      <c r="E36" s="235">
        <v>5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141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1" t="s">
        <v>143</v>
      </c>
      <c r="D37" s="236"/>
      <c r="E37" s="237">
        <v>35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141</v>
      </c>
      <c r="AH37" s="214">
        <v>1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33.75" outlineLevel="1" x14ac:dyDescent="0.2">
      <c r="A38" s="250">
        <v>4</v>
      </c>
      <c r="B38" s="251" t="s">
        <v>168</v>
      </c>
      <c r="C38" s="269" t="s">
        <v>169</v>
      </c>
      <c r="D38" s="252" t="s">
        <v>136</v>
      </c>
      <c r="E38" s="253">
        <v>5.25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15</v>
      </c>
      <c r="M38" s="255">
        <f>G38*(1+L38/100)</f>
        <v>0</v>
      </c>
      <c r="N38" s="255">
        <v>4.7660000000000001E-2</v>
      </c>
      <c r="O38" s="255">
        <f>ROUND(E38*N38,2)</f>
        <v>0.25</v>
      </c>
      <c r="P38" s="255">
        <v>0</v>
      </c>
      <c r="Q38" s="255">
        <f>ROUND(E38*P38,2)</f>
        <v>0</v>
      </c>
      <c r="R38" s="255"/>
      <c r="S38" s="255" t="s">
        <v>137</v>
      </c>
      <c r="T38" s="256" t="s">
        <v>137</v>
      </c>
      <c r="U38" s="233">
        <v>0.84</v>
      </c>
      <c r="V38" s="233">
        <f>ROUND(E38*U38,2)</f>
        <v>4.41</v>
      </c>
      <c r="W38" s="233"/>
      <c r="X38" s="233" t="s">
        <v>138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139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2" t="s">
        <v>170</v>
      </c>
      <c r="D39" s="258"/>
      <c r="E39" s="258"/>
      <c r="F39" s="258"/>
      <c r="G39" s="258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0" t="s">
        <v>140</v>
      </c>
      <c r="D40" s="234"/>
      <c r="E40" s="235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141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0" t="s">
        <v>171</v>
      </c>
      <c r="D41" s="234"/>
      <c r="E41" s="235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141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0" t="s">
        <v>172</v>
      </c>
      <c r="D42" s="234"/>
      <c r="E42" s="235">
        <v>5.25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141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1" t="s">
        <v>143</v>
      </c>
      <c r="D43" s="236"/>
      <c r="E43" s="237">
        <v>5.25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141</v>
      </c>
      <c r="AH43" s="214">
        <v>1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 x14ac:dyDescent="0.2">
      <c r="A44" s="250">
        <v>5</v>
      </c>
      <c r="B44" s="251" t="s">
        <v>173</v>
      </c>
      <c r="C44" s="269" t="s">
        <v>174</v>
      </c>
      <c r="D44" s="252" t="s">
        <v>136</v>
      </c>
      <c r="E44" s="253">
        <v>10.8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15</v>
      </c>
      <c r="M44" s="255">
        <f>G44*(1+L44/100)</f>
        <v>0</v>
      </c>
      <c r="N44" s="255">
        <v>4.4139999999999999E-2</v>
      </c>
      <c r="O44" s="255">
        <f>ROUND(E44*N44,2)</f>
        <v>0.48</v>
      </c>
      <c r="P44" s="255">
        <v>0</v>
      </c>
      <c r="Q44" s="255">
        <f>ROUND(E44*P44,2)</f>
        <v>0</v>
      </c>
      <c r="R44" s="255"/>
      <c r="S44" s="255" t="s">
        <v>137</v>
      </c>
      <c r="T44" s="256" t="s">
        <v>137</v>
      </c>
      <c r="U44" s="233">
        <v>0.6</v>
      </c>
      <c r="V44" s="233">
        <f>ROUND(E44*U44,2)</f>
        <v>6.48</v>
      </c>
      <c r="W44" s="233"/>
      <c r="X44" s="233" t="s">
        <v>138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139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0" t="s">
        <v>140</v>
      </c>
      <c r="D45" s="234"/>
      <c r="E45" s="235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141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0" t="s">
        <v>175</v>
      </c>
      <c r="D46" s="234"/>
      <c r="E46" s="235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141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0" t="s">
        <v>176</v>
      </c>
      <c r="D47" s="234"/>
      <c r="E47" s="235">
        <v>10.8</v>
      </c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141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1" t="s">
        <v>143</v>
      </c>
      <c r="D48" s="236"/>
      <c r="E48" s="237">
        <v>10.8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141</v>
      </c>
      <c r="AH48" s="214">
        <v>1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x14ac:dyDescent="0.2">
      <c r="A49" s="244" t="s">
        <v>132</v>
      </c>
      <c r="B49" s="245" t="s">
        <v>66</v>
      </c>
      <c r="C49" s="268" t="s">
        <v>67</v>
      </c>
      <c r="D49" s="246"/>
      <c r="E49" s="247"/>
      <c r="F49" s="248"/>
      <c r="G49" s="248">
        <f>SUMIF(AG50:AG57,"&lt;&gt;NOR",G50:G57)</f>
        <v>0</v>
      </c>
      <c r="H49" s="248"/>
      <c r="I49" s="248">
        <f>SUM(I50:I57)</f>
        <v>0</v>
      </c>
      <c r="J49" s="248"/>
      <c r="K49" s="248">
        <f>SUM(K50:K57)</f>
        <v>0</v>
      </c>
      <c r="L49" s="248"/>
      <c r="M49" s="248">
        <f>SUM(M50:M57)</f>
        <v>0</v>
      </c>
      <c r="N49" s="248"/>
      <c r="O49" s="248">
        <f>SUM(O50:O57)</f>
        <v>0.09</v>
      </c>
      <c r="P49" s="248"/>
      <c r="Q49" s="248">
        <f>SUM(Q50:Q57)</f>
        <v>0</v>
      </c>
      <c r="R49" s="248"/>
      <c r="S49" s="248"/>
      <c r="T49" s="249"/>
      <c r="U49" s="243"/>
      <c r="V49" s="243">
        <f>SUM(V50:V57)</f>
        <v>3.1399999999999997</v>
      </c>
      <c r="W49" s="243"/>
      <c r="X49" s="243"/>
      <c r="AG49" t="s">
        <v>133</v>
      </c>
    </row>
    <row r="50" spans="1:60" outlineLevel="1" x14ac:dyDescent="0.2">
      <c r="A50" s="250">
        <v>6</v>
      </c>
      <c r="B50" s="251" t="s">
        <v>177</v>
      </c>
      <c r="C50" s="269" t="s">
        <v>178</v>
      </c>
      <c r="D50" s="252" t="s">
        <v>136</v>
      </c>
      <c r="E50" s="253">
        <v>10.199999999999999</v>
      </c>
      <c r="F50" s="254"/>
      <c r="G50" s="255">
        <f>ROUND(E50*F50,2)</f>
        <v>0</v>
      </c>
      <c r="H50" s="254"/>
      <c r="I50" s="255">
        <f>ROUND(E50*H50,2)</f>
        <v>0</v>
      </c>
      <c r="J50" s="254"/>
      <c r="K50" s="255">
        <f>ROUND(E50*J50,2)</f>
        <v>0</v>
      </c>
      <c r="L50" s="255">
        <v>15</v>
      </c>
      <c r="M50" s="255">
        <f>G50*(1+L50/100)</f>
        <v>0</v>
      </c>
      <c r="N50" s="255">
        <v>8.9200000000000008E-3</v>
      </c>
      <c r="O50" s="255">
        <f>ROUND(E50*N50,2)</f>
        <v>0.09</v>
      </c>
      <c r="P50" s="255">
        <v>0</v>
      </c>
      <c r="Q50" s="255">
        <f>ROUND(E50*P50,2)</f>
        <v>0</v>
      </c>
      <c r="R50" s="255"/>
      <c r="S50" s="255" t="s">
        <v>137</v>
      </c>
      <c r="T50" s="256" t="s">
        <v>137</v>
      </c>
      <c r="U50" s="233">
        <v>0.25800000000000001</v>
      </c>
      <c r="V50" s="233">
        <f>ROUND(E50*U50,2)</f>
        <v>2.63</v>
      </c>
      <c r="W50" s="233"/>
      <c r="X50" s="233" t="s">
        <v>138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139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0" t="s">
        <v>140</v>
      </c>
      <c r="D51" s="234"/>
      <c r="E51" s="235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141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70" t="s">
        <v>179</v>
      </c>
      <c r="D52" s="234"/>
      <c r="E52" s="235">
        <v>10.199999999999999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141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1" t="s">
        <v>143</v>
      </c>
      <c r="D53" s="236"/>
      <c r="E53" s="237">
        <v>10.199999999999999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141</v>
      </c>
      <c r="AH53" s="214">
        <v>1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50">
        <v>7</v>
      </c>
      <c r="B54" s="251" t="s">
        <v>180</v>
      </c>
      <c r="C54" s="269" t="s">
        <v>181</v>
      </c>
      <c r="D54" s="252" t="s">
        <v>136</v>
      </c>
      <c r="E54" s="253">
        <v>10.199999999999999</v>
      </c>
      <c r="F54" s="254"/>
      <c r="G54" s="255">
        <f>ROUND(E54*F54,2)</f>
        <v>0</v>
      </c>
      <c r="H54" s="254"/>
      <c r="I54" s="255">
        <f>ROUND(E54*H54,2)</f>
        <v>0</v>
      </c>
      <c r="J54" s="254"/>
      <c r="K54" s="255">
        <f>ROUND(E54*J54,2)</f>
        <v>0</v>
      </c>
      <c r="L54" s="255">
        <v>15</v>
      </c>
      <c r="M54" s="255">
        <f>G54*(1+L54/100)</f>
        <v>0</v>
      </c>
      <c r="N54" s="255">
        <v>2.5000000000000001E-4</v>
      </c>
      <c r="O54" s="255">
        <f>ROUND(E54*N54,2)</f>
        <v>0</v>
      </c>
      <c r="P54" s="255">
        <v>0</v>
      </c>
      <c r="Q54" s="255">
        <f>ROUND(E54*P54,2)</f>
        <v>0</v>
      </c>
      <c r="R54" s="255"/>
      <c r="S54" s="255" t="s">
        <v>137</v>
      </c>
      <c r="T54" s="256" t="s">
        <v>137</v>
      </c>
      <c r="U54" s="233">
        <v>0.05</v>
      </c>
      <c r="V54" s="233">
        <f>ROUND(E54*U54,2)</f>
        <v>0.51</v>
      </c>
      <c r="W54" s="233"/>
      <c r="X54" s="233" t="s">
        <v>138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139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0" t="s">
        <v>140</v>
      </c>
      <c r="D55" s="234"/>
      <c r="E55" s="235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141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0" t="s">
        <v>179</v>
      </c>
      <c r="D56" s="234"/>
      <c r="E56" s="235">
        <v>10.199999999999999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141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1" t="s">
        <v>143</v>
      </c>
      <c r="D57" s="236"/>
      <c r="E57" s="237">
        <v>10.199999999999999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141</v>
      </c>
      <c r="AH57" s="214">
        <v>1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x14ac:dyDescent="0.2">
      <c r="A58" s="244" t="s">
        <v>132</v>
      </c>
      <c r="B58" s="245" t="s">
        <v>68</v>
      </c>
      <c r="C58" s="268" t="s">
        <v>69</v>
      </c>
      <c r="D58" s="246"/>
      <c r="E58" s="247"/>
      <c r="F58" s="248"/>
      <c r="G58" s="248">
        <f>SUMIF(AG59:AG65,"&lt;&gt;NOR",G59:G65)</f>
        <v>0</v>
      </c>
      <c r="H58" s="248"/>
      <c r="I58" s="248">
        <f>SUM(I59:I65)</f>
        <v>0</v>
      </c>
      <c r="J58" s="248"/>
      <c r="K58" s="248">
        <f>SUM(K59:K65)</f>
        <v>0</v>
      </c>
      <c r="L58" s="248"/>
      <c r="M58" s="248">
        <f>SUM(M59:M65)</f>
        <v>0</v>
      </c>
      <c r="N58" s="248"/>
      <c r="O58" s="248">
        <f>SUM(O59:O65)</f>
        <v>0</v>
      </c>
      <c r="P58" s="248"/>
      <c r="Q58" s="248">
        <f>SUM(Q59:Q65)</f>
        <v>0</v>
      </c>
      <c r="R58" s="248"/>
      <c r="S58" s="248"/>
      <c r="T58" s="249"/>
      <c r="U58" s="243"/>
      <c r="V58" s="243">
        <f>SUM(V59:V65)</f>
        <v>2</v>
      </c>
      <c r="W58" s="243"/>
      <c r="X58" s="243"/>
      <c r="AG58" t="s">
        <v>133</v>
      </c>
    </row>
    <row r="59" spans="1:60" outlineLevel="1" x14ac:dyDescent="0.2">
      <c r="A59" s="250">
        <v>8</v>
      </c>
      <c r="B59" s="251" t="s">
        <v>182</v>
      </c>
      <c r="C59" s="269" t="s">
        <v>183</v>
      </c>
      <c r="D59" s="252" t="s">
        <v>184</v>
      </c>
      <c r="E59" s="253">
        <v>2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15</v>
      </c>
      <c r="M59" s="255">
        <f>G59*(1+L59/100)</f>
        <v>0</v>
      </c>
      <c r="N59" s="255">
        <v>0</v>
      </c>
      <c r="O59" s="255">
        <f>ROUND(E59*N59,2)</f>
        <v>0</v>
      </c>
      <c r="P59" s="255">
        <v>0</v>
      </c>
      <c r="Q59" s="255">
        <f>ROUND(E59*P59,2)</f>
        <v>0</v>
      </c>
      <c r="R59" s="255"/>
      <c r="S59" s="255" t="s">
        <v>137</v>
      </c>
      <c r="T59" s="256" t="s">
        <v>137</v>
      </c>
      <c r="U59" s="233">
        <v>1</v>
      </c>
      <c r="V59" s="233">
        <f>ROUND(E59*U59,2)</f>
        <v>2</v>
      </c>
      <c r="W59" s="233"/>
      <c r="X59" s="233" t="s">
        <v>138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139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2" t="s">
        <v>185</v>
      </c>
      <c r="D60" s="258"/>
      <c r="E60" s="258"/>
      <c r="F60" s="258"/>
      <c r="G60" s="258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148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3" t="s">
        <v>186</v>
      </c>
      <c r="D61" s="259"/>
      <c r="E61" s="259"/>
      <c r="F61" s="259"/>
      <c r="G61" s="259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148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70" t="s">
        <v>140</v>
      </c>
      <c r="D62" s="234"/>
      <c r="E62" s="235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141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0" t="s">
        <v>187</v>
      </c>
      <c r="D63" s="234"/>
      <c r="E63" s="235">
        <v>1</v>
      </c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141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0" t="s">
        <v>188</v>
      </c>
      <c r="D64" s="234"/>
      <c r="E64" s="235">
        <v>1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141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1" t="s">
        <v>143</v>
      </c>
      <c r="D65" s="236"/>
      <c r="E65" s="237">
        <v>2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141</v>
      </c>
      <c r="AH65" s="214">
        <v>1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5.5" x14ac:dyDescent="0.2">
      <c r="A66" s="244" t="s">
        <v>132</v>
      </c>
      <c r="B66" s="245" t="s">
        <v>70</v>
      </c>
      <c r="C66" s="268" t="s">
        <v>71</v>
      </c>
      <c r="D66" s="246"/>
      <c r="E66" s="247"/>
      <c r="F66" s="248"/>
      <c r="G66" s="248">
        <f>SUMIF(AG67:AG102,"&lt;&gt;NOR",G67:G102)</f>
        <v>0</v>
      </c>
      <c r="H66" s="248"/>
      <c r="I66" s="248">
        <f>SUM(I67:I102)</f>
        <v>0</v>
      </c>
      <c r="J66" s="248"/>
      <c r="K66" s="248">
        <f>SUM(K67:K102)</f>
        <v>0</v>
      </c>
      <c r="L66" s="248"/>
      <c r="M66" s="248">
        <f>SUM(M67:M102)</f>
        <v>0</v>
      </c>
      <c r="N66" s="248"/>
      <c r="O66" s="248">
        <f>SUM(O67:O102)</f>
        <v>0</v>
      </c>
      <c r="P66" s="248"/>
      <c r="Q66" s="248">
        <f>SUM(Q67:Q102)</f>
        <v>0</v>
      </c>
      <c r="R66" s="248"/>
      <c r="S66" s="248"/>
      <c r="T66" s="249"/>
      <c r="U66" s="243"/>
      <c r="V66" s="243">
        <f>SUM(V67:V102)</f>
        <v>25.499999999999996</v>
      </c>
      <c r="W66" s="243"/>
      <c r="X66" s="243"/>
      <c r="AG66" t="s">
        <v>133</v>
      </c>
    </row>
    <row r="67" spans="1:60" outlineLevel="1" x14ac:dyDescent="0.2">
      <c r="A67" s="250">
        <v>9</v>
      </c>
      <c r="B67" s="251" t="s">
        <v>189</v>
      </c>
      <c r="C67" s="269" t="s">
        <v>190</v>
      </c>
      <c r="D67" s="252" t="s">
        <v>136</v>
      </c>
      <c r="E67" s="253">
        <v>65.900000000000006</v>
      </c>
      <c r="F67" s="254"/>
      <c r="G67" s="255">
        <f>ROUND(E67*F67,2)</f>
        <v>0</v>
      </c>
      <c r="H67" s="254"/>
      <c r="I67" s="255">
        <f>ROUND(E67*H67,2)</f>
        <v>0</v>
      </c>
      <c r="J67" s="254"/>
      <c r="K67" s="255">
        <f>ROUND(E67*J67,2)</f>
        <v>0</v>
      </c>
      <c r="L67" s="255">
        <v>15</v>
      </c>
      <c r="M67" s="255">
        <f>G67*(1+L67/100)</f>
        <v>0</v>
      </c>
      <c r="N67" s="255">
        <v>4.0000000000000003E-5</v>
      </c>
      <c r="O67" s="255">
        <f>ROUND(E67*N67,2)</f>
        <v>0</v>
      </c>
      <c r="P67" s="255">
        <v>0</v>
      </c>
      <c r="Q67" s="255">
        <f>ROUND(E67*P67,2)</f>
        <v>0</v>
      </c>
      <c r="R67" s="255"/>
      <c r="S67" s="255" t="s">
        <v>137</v>
      </c>
      <c r="T67" s="256" t="s">
        <v>137</v>
      </c>
      <c r="U67" s="233">
        <v>0.308</v>
      </c>
      <c r="V67" s="233">
        <f>ROUND(E67*U67,2)</f>
        <v>20.3</v>
      </c>
      <c r="W67" s="233"/>
      <c r="X67" s="233" t="s">
        <v>138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146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33.75" outlineLevel="1" x14ac:dyDescent="0.2">
      <c r="A68" s="231"/>
      <c r="B68" s="232"/>
      <c r="C68" s="272" t="s">
        <v>191</v>
      </c>
      <c r="D68" s="258"/>
      <c r="E68" s="258"/>
      <c r="F68" s="258"/>
      <c r="G68" s="258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148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57" t="str">
        <f>C68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0" t="s">
        <v>140</v>
      </c>
      <c r="D69" s="234"/>
      <c r="E69" s="235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141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0" t="s">
        <v>192</v>
      </c>
      <c r="D70" s="234"/>
      <c r="E70" s="235">
        <v>7.5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141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0" t="s">
        <v>193</v>
      </c>
      <c r="D71" s="234"/>
      <c r="E71" s="235">
        <v>2.7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141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0" t="s">
        <v>194</v>
      </c>
      <c r="D72" s="234"/>
      <c r="E72" s="235">
        <v>1.4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141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0" t="s">
        <v>179</v>
      </c>
      <c r="D73" s="234"/>
      <c r="E73" s="235">
        <v>10.199999999999999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141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0" t="s">
        <v>195</v>
      </c>
      <c r="D74" s="234"/>
      <c r="E74" s="235">
        <v>11.4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141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0" t="s">
        <v>196</v>
      </c>
      <c r="D75" s="234"/>
      <c r="E75" s="235">
        <v>14.7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141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0" t="s">
        <v>197</v>
      </c>
      <c r="D76" s="234"/>
      <c r="E76" s="235">
        <v>18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141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1" t="s">
        <v>143</v>
      </c>
      <c r="D77" s="236"/>
      <c r="E77" s="237">
        <v>65.900000000000006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141</v>
      </c>
      <c r="AH77" s="214">
        <v>1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50">
        <v>10</v>
      </c>
      <c r="B78" s="251" t="s">
        <v>198</v>
      </c>
      <c r="C78" s="269" t="s">
        <v>199</v>
      </c>
      <c r="D78" s="252" t="s">
        <v>136</v>
      </c>
      <c r="E78" s="253">
        <v>65.900000000000006</v>
      </c>
      <c r="F78" s="254"/>
      <c r="G78" s="255">
        <f>ROUND(E78*F78,2)</f>
        <v>0</v>
      </c>
      <c r="H78" s="254"/>
      <c r="I78" s="255">
        <f>ROUND(E78*H78,2)</f>
        <v>0</v>
      </c>
      <c r="J78" s="254"/>
      <c r="K78" s="255">
        <f>ROUND(E78*J78,2)</f>
        <v>0</v>
      </c>
      <c r="L78" s="255">
        <v>15</v>
      </c>
      <c r="M78" s="255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5"/>
      <c r="S78" s="255" t="s">
        <v>137</v>
      </c>
      <c r="T78" s="256" t="s">
        <v>137</v>
      </c>
      <c r="U78" s="233">
        <v>1.4999999999999999E-2</v>
      </c>
      <c r="V78" s="233">
        <f>ROUND(E78*U78,2)</f>
        <v>0.99</v>
      </c>
      <c r="W78" s="233"/>
      <c r="X78" s="233" t="s">
        <v>138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139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0" t="s">
        <v>140</v>
      </c>
      <c r="D79" s="234"/>
      <c r="E79" s="235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141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0" t="s">
        <v>192</v>
      </c>
      <c r="D80" s="234"/>
      <c r="E80" s="235">
        <v>7.5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141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0" t="s">
        <v>193</v>
      </c>
      <c r="D81" s="234"/>
      <c r="E81" s="235">
        <v>2.7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0" t="s">
        <v>194</v>
      </c>
      <c r="D82" s="234"/>
      <c r="E82" s="235">
        <v>1.4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141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70" t="s">
        <v>179</v>
      </c>
      <c r="D83" s="234"/>
      <c r="E83" s="235">
        <v>10.199999999999999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141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0" t="s">
        <v>195</v>
      </c>
      <c r="D84" s="234"/>
      <c r="E84" s="235">
        <v>11.4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141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0" t="s">
        <v>196</v>
      </c>
      <c r="D85" s="234"/>
      <c r="E85" s="235">
        <v>14.7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141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0" t="s">
        <v>197</v>
      </c>
      <c r="D86" s="234"/>
      <c r="E86" s="235">
        <v>18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141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1" t="s">
        <v>143</v>
      </c>
      <c r="D87" s="236"/>
      <c r="E87" s="237">
        <v>65.900000000000006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141</v>
      </c>
      <c r="AH87" s="214">
        <v>1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50">
        <v>11</v>
      </c>
      <c r="B88" s="251" t="s">
        <v>200</v>
      </c>
      <c r="C88" s="269" t="s">
        <v>201</v>
      </c>
      <c r="D88" s="252" t="s">
        <v>136</v>
      </c>
      <c r="E88" s="253">
        <v>31.795500000000001</v>
      </c>
      <c r="F88" s="254"/>
      <c r="G88" s="255">
        <f>ROUND(E88*F88,2)</f>
        <v>0</v>
      </c>
      <c r="H88" s="254"/>
      <c r="I88" s="255">
        <f>ROUND(E88*H88,2)</f>
        <v>0</v>
      </c>
      <c r="J88" s="254"/>
      <c r="K88" s="255">
        <f>ROUND(E88*J88,2)</f>
        <v>0</v>
      </c>
      <c r="L88" s="255">
        <v>15</v>
      </c>
      <c r="M88" s="255">
        <f>G88*(1+L88/100)</f>
        <v>0</v>
      </c>
      <c r="N88" s="255">
        <v>1.0000000000000001E-5</v>
      </c>
      <c r="O88" s="255">
        <f>ROUND(E88*N88,2)</f>
        <v>0</v>
      </c>
      <c r="P88" s="255">
        <v>0</v>
      </c>
      <c r="Q88" s="255">
        <f>ROUND(E88*P88,2)</f>
        <v>0</v>
      </c>
      <c r="R88" s="255"/>
      <c r="S88" s="255" t="s">
        <v>137</v>
      </c>
      <c r="T88" s="256" t="s">
        <v>137</v>
      </c>
      <c r="U88" s="233">
        <v>0.13</v>
      </c>
      <c r="V88" s="233">
        <f>ROUND(E88*U88,2)</f>
        <v>4.13</v>
      </c>
      <c r="W88" s="233"/>
      <c r="X88" s="233" t="s">
        <v>138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139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0" t="s">
        <v>140</v>
      </c>
      <c r="D89" s="234"/>
      <c r="E89" s="235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141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0" t="s">
        <v>149</v>
      </c>
      <c r="D90" s="234"/>
      <c r="E90" s="235">
        <v>1.6015999999999999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141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0" t="s">
        <v>150</v>
      </c>
      <c r="D91" s="234"/>
      <c r="E91" s="235">
        <v>3.9127999999999998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141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0" t="s">
        <v>151</v>
      </c>
      <c r="D92" s="234"/>
      <c r="E92" s="235">
        <v>1.8753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141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0" t="s">
        <v>152</v>
      </c>
      <c r="D93" s="234"/>
      <c r="E93" s="235">
        <v>2.9327999999999999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141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1" t="s">
        <v>143</v>
      </c>
      <c r="D94" s="236"/>
      <c r="E94" s="237">
        <v>10.3225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141</v>
      </c>
      <c r="AH94" s="214">
        <v>1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0" t="s">
        <v>153</v>
      </c>
      <c r="D95" s="234"/>
      <c r="E95" s="235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141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0" t="s">
        <v>154</v>
      </c>
      <c r="D96" s="234"/>
      <c r="E96" s="235">
        <v>18.911999999999999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141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1"/>
      <c r="B97" s="232"/>
      <c r="C97" s="270" t="s">
        <v>155</v>
      </c>
      <c r="D97" s="234"/>
      <c r="E97" s="235">
        <v>2.5609999999999999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141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1" t="s">
        <v>143</v>
      </c>
      <c r="D98" s="236"/>
      <c r="E98" s="237">
        <v>21.472999999999999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141</v>
      </c>
      <c r="AH98" s="214">
        <v>1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50">
        <v>12</v>
      </c>
      <c r="B99" s="251" t="s">
        <v>202</v>
      </c>
      <c r="C99" s="269" t="s">
        <v>203</v>
      </c>
      <c r="D99" s="252" t="s">
        <v>204</v>
      </c>
      <c r="E99" s="253">
        <v>1</v>
      </c>
      <c r="F99" s="254"/>
      <c r="G99" s="255">
        <f>ROUND(E99*F99,2)</f>
        <v>0</v>
      </c>
      <c r="H99" s="254"/>
      <c r="I99" s="255">
        <f>ROUND(E99*H99,2)</f>
        <v>0</v>
      </c>
      <c r="J99" s="254"/>
      <c r="K99" s="255">
        <f>ROUND(E99*J99,2)</f>
        <v>0</v>
      </c>
      <c r="L99" s="255">
        <v>15</v>
      </c>
      <c r="M99" s="255">
        <f>G99*(1+L99/100)</f>
        <v>0</v>
      </c>
      <c r="N99" s="255">
        <v>1.3999999999999999E-4</v>
      </c>
      <c r="O99" s="255">
        <f>ROUND(E99*N99,2)</f>
        <v>0</v>
      </c>
      <c r="P99" s="255">
        <v>0</v>
      </c>
      <c r="Q99" s="255">
        <f>ROUND(E99*P99,2)</f>
        <v>0</v>
      </c>
      <c r="R99" s="255"/>
      <c r="S99" s="255" t="s">
        <v>205</v>
      </c>
      <c r="T99" s="256" t="s">
        <v>206</v>
      </c>
      <c r="U99" s="233">
        <v>0.08</v>
      </c>
      <c r="V99" s="233">
        <f>ROUND(E99*U99,2)</f>
        <v>0.08</v>
      </c>
      <c r="W99" s="233"/>
      <c r="X99" s="233" t="s">
        <v>138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139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0" t="s">
        <v>140</v>
      </c>
      <c r="D100" s="234"/>
      <c r="E100" s="235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141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0" t="s">
        <v>207</v>
      </c>
      <c r="D101" s="234"/>
      <c r="E101" s="235">
        <v>1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141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1" t="s">
        <v>143</v>
      </c>
      <c r="D102" s="236"/>
      <c r="E102" s="237">
        <v>1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141</v>
      </c>
      <c r="AH102" s="214">
        <v>1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">
      <c r="A103" s="244" t="s">
        <v>132</v>
      </c>
      <c r="B103" s="245" t="s">
        <v>72</v>
      </c>
      <c r="C103" s="268" t="s">
        <v>73</v>
      </c>
      <c r="D103" s="246"/>
      <c r="E103" s="247"/>
      <c r="F103" s="248"/>
      <c r="G103" s="248">
        <f>SUMIF(AG104:AG116,"&lt;&gt;NOR",G104:G116)</f>
        <v>0</v>
      </c>
      <c r="H103" s="248"/>
      <c r="I103" s="248">
        <f>SUM(I104:I116)</f>
        <v>0</v>
      </c>
      <c r="J103" s="248"/>
      <c r="K103" s="248">
        <f>SUM(K104:K116)</f>
        <v>0</v>
      </c>
      <c r="L103" s="248"/>
      <c r="M103" s="248">
        <f>SUM(M104:M116)</f>
        <v>0</v>
      </c>
      <c r="N103" s="248"/>
      <c r="O103" s="248">
        <f>SUM(O104:O116)</f>
        <v>0</v>
      </c>
      <c r="P103" s="248"/>
      <c r="Q103" s="248">
        <f>SUM(Q104:Q116)</f>
        <v>1.24</v>
      </c>
      <c r="R103" s="248"/>
      <c r="S103" s="248"/>
      <c r="T103" s="249"/>
      <c r="U103" s="243"/>
      <c r="V103" s="243">
        <f>SUM(V104:V116)</f>
        <v>8.2800000000000011</v>
      </c>
      <c r="W103" s="243"/>
      <c r="X103" s="243"/>
      <c r="AG103" t="s">
        <v>133</v>
      </c>
    </row>
    <row r="104" spans="1:60" outlineLevel="1" x14ac:dyDescent="0.2">
      <c r="A104" s="250">
        <v>13</v>
      </c>
      <c r="B104" s="251" t="s">
        <v>208</v>
      </c>
      <c r="C104" s="269" t="s">
        <v>209</v>
      </c>
      <c r="D104" s="252" t="s">
        <v>136</v>
      </c>
      <c r="E104" s="253">
        <v>10.199999999999999</v>
      </c>
      <c r="F104" s="254"/>
      <c r="G104" s="255">
        <f>ROUND(E104*F104,2)</f>
        <v>0</v>
      </c>
      <c r="H104" s="254"/>
      <c r="I104" s="255">
        <f>ROUND(E104*H104,2)</f>
        <v>0</v>
      </c>
      <c r="J104" s="254"/>
      <c r="K104" s="255">
        <f>ROUND(E104*J104,2)</f>
        <v>0</v>
      </c>
      <c r="L104" s="255">
        <v>15</v>
      </c>
      <c r="M104" s="255">
        <f>G104*(1+L104/100)</f>
        <v>0</v>
      </c>
      <c r="N104" s="255">
        <v>0</v>
      </c>
      <c r="O104" s="255">
        <f>ROUND(E104*N104,2)</f>
        <v>0</v>
      </c>
      <c r="P104" s="255">
        <v>1.26E-2</v>
      </c>
      <c r="Q104" s="255">
        <f>ROUND(E104*P104,2)</f>
        <v>0.13</v>
      </c>
      <c r="R104" s="255"/>
      <c r="S104" s="255" t="s">
        <v>137</v>
      </c>
      <c r="T104" s="256" t="s">
        <v>137</v>
      </c>
      <c r="U104" s="233">
        <v>0.33</v>
      </c>
      <c r="V104" s="233">
        <f>ROUND(E104*U104,2)</f>
        <v>3.37</v>
      </c>
      <c r="W104" s="233"/>
      <c r="X104" s="233" t="s">
        <v>138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139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0" t="s">
        <v>140</v>
      </c>
      <c r="D105" s="234"/>
      <c r="E105" s="235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141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0" t="s">
        <v>179</v>
      </c>
      <c r="D106" s="234"/>
      <c r="E106" s="235">
        <v>10.199999999999999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141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1" t="s">
        <v>143</v>
      </c>
      <c r="D107" s="236"/>
      <c r="E107" s="237">
        <v>10.199999999999999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141</v>
      </c>
      <c r="AH107" s="214">
        <v>1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50">
        <v>14</v>
      </c>
      <c r="B108" s="251" t="s">
        <v>210</v>
      </c>
      <c r="C108" s="269" t="s">
        <v>211</v>
      </c>
      <c r="D108" s="252" t="s">
        <v>136</v>
      </c>
      <c r="E108" s="253">
        <v>16.2</v>
      </c>
      <c r="F108" s="254"/>
      <c r="G108" s="255">
        <f>ROUND(E108*F108,2)</f>
        <v>0</v>
      </c>
      <c r="H108" s="254"/>
      <c r="I108" s="255">
        <f>ROUND(E108*H108,2)</f>
        <v>0</v>
      </c>
      <c r="J108" s="254"/>
      <c r="K108" s="255">
        <f>ROUND(E108*J108,2)</f>
        <v>0</v>
      </c>
      <c r="L108" s="255">
        <v>15</v>
      </c>
      <c r="M108" s="255">
        <f>G108*(1+L108/100)</f>
        <v>0</v>
      </c>
      <c r="N108" s="255">
        <v>0</v>
      </c>
      <c r="O108" s="255">
        <f>ROUND(E108*N108,2)</f>
        <v>0</v>
      </c>
      <c r="P108" s="255">
        <v>6.8000000000000005E-2</v>
      </c>
      <c r="Q108" s="255">
        <f>ROUND(E108*P108,2)</f>
        <v>1.1000000000000001</v>
      </c>
      <c r="R108" s="255"/>
      <c r="S108" s="255" t="s">
        <v>137</v>
      </c>
      <c r="T108" s="256" t="s">
        <v>137</v>
      </c>
      <c r="U108" s="233">
        <v>0.3</v>
      </c>
      <c r="V108" s="233">
        <f>ROUND(E108*U108,2)</f>
        <v>4.8600000000000003</v>
      </c>
      <c r="W108" s="233"/>
      <c r="X108" s="233" t="s">
        <v>138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139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0" t="s">
        <v>140</v>
      </c>
      <c r="D109" s="234"/>
      <c r="E109" s="235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141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0" t="s">
        <v>176</v>
      </c>
      <c r="D110" s="234"/>
      <c r="E110" s="235">
        <v>10.8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141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1"/>
      <c r="B111" s="232"/>
      <c r="C111" s="270" t="s">
        <v>212</v>
      </c>
      <c r="D111" s="234"/>
      <c r="E111" s="235">
        <v>5.4</v>
      </c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141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1" t="s">
        <v>143</v>
      </c>
      <c r="D112" s="236"/>
      <c r="E112" s="237">
        <v>16.2</v>
      </c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141</v>
      </c>
      <c r="AH112" s="214">
        <v>1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50">
        <v>15</v>
      </c>
      <c r="B113" s="251" t="s">
        <v>213</v>
      </c>
      <c r="C113" s="269" t="s">
        <v>214</v>
      </c>
      <c r="D113" s="252" t="s">
        <v>158</v>
      </c>
      <c r="E113" s="253">
        <v>1</v>
      </c>
      <c r="F113" s="254"/>
      <c r="G113" s="255">
        <f>ROUND(E113*F113,2)</f>
        <v>0</v>
      </c>
      <c r="H113" s="254"/>
      <c r="I113" s="255">
        <f>ROUND(E113*H113,2)</f>
        <v>0</v>
      </c>
      <c r="J113" s="254"/>
      <c r="K113" s="255">
        <f>ROUND(E113*J113,2)</f>
        <v>0</v>
      </c>
      <c r="L113" s="255">
        <v>15</v>
      </c>
      <c r="M113" s="255">
        <f>G113*(1+L113/100)</f>
        <v>0</v>
      </c>
      <c r="N113" s="255">
        <v>0</v>
      </c>
      <c r="O113" s="255">
        <f>ROUND(E113*N113,2)</f>
        <v>0</v>
      </c>
      <c r="P113" s="255">
        <v>0.01</v>
      </c>
      <c r="Q113" s="255">
        <f>ROUND(E113*P113,2)</f>
        <v>0.01</v>
      </c>
      <c r="R113" s="255"/>
      <c r="S113" s="255" t="s">
        <v>137</v>
      </c>
      <c r="T113" s="256" t="s">
        <v>137</v>
      </c>
      <c r="U113" s="233">
        <v>0.05</v>
      </c>
      <c r="V113" s="233">
        <f>ROUND(E113*U113,2)</f>
        <v>0.05</v>
      </c>
      <c r="W113" s="233"/>
      <c r="X113" s="233" t="s">
        <v>138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139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0" t="s">
        <v>140</v>
      </c>
      <c r="D114" s="234"/>
      <c r="E114" s="235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141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0" t="s">
        <v>215</v>
      </c>
      <c r="D115" s="234"/>
      <c r="E115" s="235">
        <v>1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141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1" t="s">
        <v>143</v>
      </c>
      <c r="D116" s="236"/>
      <c r="E116" s="237">
        <v>1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141</v>
      </c>
      <c r="AH116" s="214">
        <v>1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2">
      <c r="A117" s="244" t="s">
        <v>132</v>
      </c>
      <c r="B117" s="245" t="s">
        <v>74</v>
      </c>
      <c r="C117" s="268" t="s">
        <v>75</v>
      </c>
      <c r="D117" s="246"/>
      <c r="E117" s="247"/>
      <c r="F117" s="248"/>
      <c r="G117" s="248">
        <f>SUMIF(AG118:AG118,"&lt;&gt;NOR",G118:G118)</f>
        <v>0</v>
      </c>
      <c r="H117" s="248"/>
      <c r="I117" s="248">
        <f>SUM(I118:I118)</f>
        <v>0</v>
      </c>
      <c r="J117" s="248"/>
      <c r="K117" s="248">
        <f>SUM(K118:K118)</f>
        <v>0</v>
      </c>
      <c r="L117" s="248"/>
      <c r="M117" s="248">
        <f>SUM(M118:M118)</f>
        <v>0</v>
      </c>
      <c r="N117" s="248"/>
      <c r="O117" s="248">
        <f>SUM(O118:O118)</f>
        <v>0</v>
      </c>
      <c r="P117" s="248"/>
      <c r="Q117" s="248">
        <f>SUM(Q118:Q118)</f>
        <v>0</v>
      </c>
      <c r="R117" s="248"/>
      <c r="S117" s="248"/>
      <c r="T117" s="249"/>
      <c r="U117" s="243"/>
      <c r="V117" s="243">
        <f>SUM(V118:V118)</f>
        <v>3.83</v>
      </c>
      <c r="W117" s="243"/>
      <c r="X117" s="243"/>
      <c r="AG117" t="s">
        <v>133</v>
      </c>
    </row>
    <row r="118" spans="1:60" ht="22.5" outlineLevel="1" x14ac:dyDescent="0.2">
      <c r="A118" s="260">
        <v>16</v>
      </c>
      <c r="B118" s="261" t="s">
        <v>216</v>
      </c>
      <c r="C118" s="274" t="s">
        <v>217</v>
      </c>
      <c r="D118" s="262" t="s">
        <v>218</v>
      </c>
      <c r="E118" s="263">
        <v>1.21611</v>
      </c>
      <c r="F118" s="264"/>
      <c r="G118" s="265">
        <f>ROUND(E118*F118,2)</f>
        <v>0</v>
      </c>
      <c r="H118" s="264"/>
      <c r="I118" s="265">
        <f>ROUND(E118*H118,2)</f>
        <v>0</v>
      </c>
      <c r="J118" s="264"/>
      <c r="K118" s="265">
        <f>ROUND(E118*J118,2)</f>
        <v>0</v>
      </c>
      <c r="L118" s="265">
        <v>15</v>
      </c>
      <c r="M118" s="265">
        <f>G118*(1+L118/100)</f>
        <v>0</v>
      </c>
      <c r="N118" s="265">
        <v>0</v>
      </c>
      <c r="O118" s="265">
        <f>ROUND(E118*N118,2)</f>
        <v>0</v>
      </c>
      <c r="P118" s="265">
        <v>0</v>
      </c>
      <c r="Q118" s="265">
        <f>ROUND(E118*P118,2)</f>
        <v>0</v>
      </c>
      <c r="R118" s="265"/>
      <c r="S118" s="265" t="s">
        <v>137</v>
      </c>
      <c r="T118" s="266" t="s">
        <v>219</v>
      </c>
      <c r="U118" s="233">
        <v>3.15</v>
      </c>
      <c r="V118" s="233">
        <f>ROUND(E118*U118,2)</f>
        <v>3.83</v>
      </c>
      <c r="W118" s="233"/>
      <c r="X118" s="233" t="s">
        <v>220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221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44" t="s">
        <v>132</v>
      </c>
      <c r="B119" s="245" t="s">
        <v>76</v>
      </c>
      <c r="C119" s="268" t="s">
        <v>77</v>
      </c>
      <c r="D119" s="246"/>
      <c r="E119" s="247"/>
      <c r="F119" s="248"/>
      <c r="G119" s="248">
        <f>SUMIF(AG120:AG140,"&lt;&gt;NOR",G120:G140)</f>
        <v>0</v>
      </c>
      <c r="H119" s="248"/>
      <c r="I119" s="248">
        <f>SUM(I120:I140)</f>
        <v>0</v>
      </c>
      <c r="J119" s="248"/>
      <c r="K119" s="248">
        <f>SUM(K120:K140)</f>
        <v>0</v>
      </c>
      <c r="L119" s="248"/>
      <c r="M119" s="248">
        <f>SUM(M120:M140)</f>
        <v>0</v>
      </c>
      <c r="N119" s="248"/>
      <c r="O119" s="248">
        <f>SUM(O120:O140)</f>
        <v>0.01</v>
      </c>
      <c r="P119" s="248"/>
      <c r="Q119" s="248">
        <f>SUM(Q120:Q140)</f>
        <v>0.02</v>
      </c>
      <c r="R119" s="248"/>
      <c r="S119" s="248"/>
      <c r="T119" s="249"/>
      <c r="U119" s="243"/>
      <c r="V119" s="243">
        <f>SUM(V120:V140)</f>
        <v>11.43</v>
      </c>
      <c r="W119" s="243"/>
      <c r="X119" s="243"/>
      <c r="AG119" t="s">
        <v>133</v>
      </c>
    </row>
    <row r="120" spans="1:60" outlineLevel="1" x14ac:dyDescent="0.2">
      <c r="A120" s="250">
        <v>17</v>
      </c>
      <c r="B120" s="251" t="s">
        <v>222</v>
      </c>
      <c r="C120" s="269" t="s">
        <v>223</v>
      </c>
      <c r="D120" s="252" t="s">
        <v>136</v>
      </c>
      <c r="E120" s="253">
        <v>10.8</v>
      </c>
      <c r="F120" s="254"/>
      <c r="G120" s="255">
        <f>ROUND(E120*F120,2)</f>
        <v>0</v>
      </c>
      <c r="H120" s="254"/>
      <c r="I120" s="255">
        <f>ROUND(E120*H120,2)</f>
        <v>0</v>
      </c>
      <c r="J120" s="254"/>
      <c r="K120" s="255">
        <f>ROUND(E120*J120,2)</f>
        <v>0</v>
      </c>
      <c r="L120" s="255">
        <v>15</v>
      </c>
      <c r="M120" s="255">
        <f>G120*(1+L120/100)</f>
        <v>0</v>
      </c>
      <c r="N120" s="255">
        <v>1.2E-4</v>
      </c>
      <c r="O120" s="255">
        <f>ROUND(E120*N120,2)</f>
        <v>0</v>
      </c>
      <c r="P120" s="255">
        <v>2E-3</v>
      </c>
      <c r="Q120" s="255">
        <f>ROUND(E120*P120,2)</f>
        <v>0.02</v>
      </c>
      <c r="R120" s="255"/>
      <c r="S120" s="255" t="s">
        <v>137</v>
      </c>
      <c r="T120" s="256" t="s">
        <v>137</v>
      </c>
      <c r="U120" s="233">
        <v>0.56599999999999995</v>
      </c>
      <c r="V120" s="233">
        <f>ROUND(E120*U120,2)</f>
        <v>6.11</v>
      </c>
      <c r="W120" s="233"/>
      <c r="X120" s="233" t="s">
        <v>138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139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0" t="s">
        <v>140</v>
      </c>
      <c r="D121" s="234"/>
      <c r="E121" s="235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141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0" t="s">
        <v>176</v>
      </c>
      <c r="D122" s="234"/>
      <c r="E122" s="235">
        <v>10.8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141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1"/>
      <c r="B123" s="232"/>
      <c r="C123" s="271" t="s">
        <v>143</v>
      </c>
      <c r="D123" s="236"/>
      <c r="E123" s="237">
        <v>10.8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141</v>
      </c>
      <c r="AH123" s="214">
        <v>1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50">
        <v>18</v>
      </c>
      <c r="B124" s="251" t="s">
        <v>224</v>
      </c>
      <c r="C124" s="269" t="s">
        <v>225</v>
      </c>
      <c r="D124" s="252" t="s">
        <v>136</v>
      </c>
      <c r="E124" s="253">
        <v>10.8</v>
      </c>
      <c r="F124" s="254"/>
      <c r="G124" s="255">
        <f>ROUND(E124*F124,2)</f>
        <v>0</v>
      </c>
      <c r="H124" s="254"/>
      <c r="I124" s="255">
        <f>ROUND(E124*H124,2)</f>
        <v>0</v>
      </c>
      <c r="J124" s="254"/>
      <c r="K124" s="255">
        <f>ROUND(E124*J124,2)</f>
        <v>0</v>
      </c>
      <c r="L124" s="255">
        <v>15</v>
      </c>
      <c r="M124" s="255">
        <f>G124*(1+L124/100)</f>
        <v>0</v>
      </c>
      <c r="N124" s="255">
        <v>2.1000000000000001E-4</v>
      </c>
      <c r="O124" s="255">
        <f>ROUND(E124*N124,2)</f>
        <v>0</v>
      </c>
      <c r="P124" s="255">
        <v>0</v>
      </c>
      <c r="Q124" s="255">
        <f>ROUND(E124*P124,2)</f>
        <v>0</v>
      </c>
      <c r="R124" s="255"/>
      <c r="S124" s="255" t="s">
        <v>137</v>
      </c>
      <c r="T124" s="256" t="s">
        <v>137</v>
      </c>
      <c r="U124" s="233">
        <v>9.5000000000000001E-2</v>
      </c>
      <c r="V124" s="233">
        <f>ROUND(E124*U124,2)</f>
        <v>1.03</v>
      </c>
      <c r="W124" s="233"/>
      <c r="X124" s="233" t="s">
        <v>138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139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0" t="s">
        <v>140</v>
      </c>
      <c r="D125" s="234"/>
      <c r="E125" s="235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141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0" t="s">
        <v>176</v>
      </c>
      <c r="D126" s="234"/>
      <c r="E126" s="235">
        <v>10.8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141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71" t="s">
        <v>143</v>
      </c>
      <c r="D127" s="236"/>
      <c r="E127" s="237">
        <v>10.8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141</v>
      </c>
      <c r="AH127" s="214">
        <v>1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50">
        <v>19</v>
      </c>
      <c r="B128" s="251" t="s">
        <v>226</v>
      </c>
      <c r="C128" s="269" t="s">
        <v>227</v>
      </c>
      <c r="D128" s="252" t="s">
        <v>136</v>
      </c>
      <c r="E128" s="253">
        <v>10.8</v>
      </c>
      <c r="F128" s="254"/>
      <c r="G128" s="255">
        <f>ROUND(E128*F128,2)</f>
        <v>0</v>
      </c>
      <c r="H128" s="254"/>
      <c r="I128" s="255">
        <f>ROUND(E128*H128,2)</f>
        <v>0</v>
      </c>
      <c r="J128" s="254"/>
      <c r="K128" s="255">
        <f>ROUND(E128*J128,2)</f>
        <v>0</v>
      </c>
      <c r="L128" s="255">
        <v>15</v>
      </c>
      <c r="M128" s="255">
        <f>G128*(1+L128/100)</f>
        <v>0</v>
      </c>
      <c r="N128" s="255">
        <v>1.2600000000000001E-3</v>
      </c>
      <c r="O128" s="255">
        <f>ROUND(E128*N128,2)</f>
        <v>0.01</v>
      </c>
      <c r="P128" s="255">
        <v>0</v>
      </c>
      <c r="Q128" s="255">
        <f>ROUND(E128*P128,2)</f>
        <v>0</v>
      </c>
      <c r="R128" s="255"/>
      <c r="S128" s="255" t="s">
        <v>137</v>
      </c>
      <c r="T128" s="256" t="s">
        <v>137</v>
      </c>
      <c r="U128" s="233">
        <v>0.24</v>
      </c>
      <c r="V128" s="233">
        <f>ROUND(E128*U128,2)</f>
        <v>2.59</v>
      </c>
      <c r="W128" s="233"/>
      <c r="X128" s="233" t="s">
        <v>138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139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0" t="s">
        <v>140</v>
      </c>
      <c r="D129" s="234"/>
      <c r="E129" s="235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141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0" t="s">
        <v>176</v>
      </c>
      <c r="D130" s="234"/>
      <c r="E130" s="235">
        <v>10.8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141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1" t="s">
        <v>143</v>
      </c>
      <c r="D131" s="236"/>
      <c r="E131" s="237">
        <v>10.8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141</v>
      </c>
      <c r="AH131" s="214">
        <v>1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50">
        <v>20</v>
      </c>
      <c r="B132" s="251" t="s">
        <v>228</v>
      </c>
      <c r="C132" s="269" t="s">
        <v>229</v>
      </c>
      <c r="D132" s="252" t="s">
        <v>230</v>
      </c>
      <c r="E132" s="253">
        <v>6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15</v>
      </c>
      <c r="M132" s="255">
        <f>G132*(1+L132/100)</f>
        <v>0</v>
      </c>
      <c r="N132" s="255">
        <v>3.2000000000000003E-4</v>
      </c>
      <c r="O132" s="255">
        <f>ROUND(E132*N132,2)</f>
        <v>0</v>
      </c>
      <c r="P132" s="255">
        <v>0</v>
      </c>
      <c r="Q132" s="255">
        <f>ROUND(E132*P132,2)</f>
        <v>0</v>
      </c>
      <c r="R132" s="255"/>
      <c r="S132" s="255" t="s">
        <v>137</v>
      </c>
      <c r="T132" s="256" t="s">
        <v>137</v>
      </c>
      <c r="U132" s="233">
        <v>0.11</v>
      </c>
      <c r="V132" s="233">
        <f>ROUND(E132*U132,2)</f>
        <v>0.66</v>
      </c>
      <c r="W132" s="233"/>
      <c r="X132" s="233" t="s">
        <v>138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139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0" t="s">
        <v>140</v>
      </c>
      <c r="D133" s="234"/>
      <c r="E133" s="235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141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0" t="s">
        <v>231</v>
      </c>
      <c r="D134" s="234"/>
      <c r="E134" s="235">
        <v>6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141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1" t="s">
        <v>143</v>
      </c>
      <c r="D135" s="236"/>
      <c r="E135" s="237">
        <v>6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141</v>
      </c>
      <c r="AH135" s="214">
        <v>1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50">
        <v>21</v>
      </c>
      <c r="B136" s="251" t="s">
        <v>232</v>
      </c>
      <c r="C136" s="269" t="s">
        <v>233</v>
      </c>
      <c r="D136" s="252" t="s">
        <v>230</v>
      </c>
      <c r="E136" s="253">
        <v>7.2</v>
      </c>
      <c r="F136" s="254"/>
      <c r="G136" s="255">
        <f>ROUND(E136*F136,2)</f>
        <v>0</v>
      </c>
      <c r="H136" s="254"/>
      <c r="I136" s="255">
        <f>ROUND(E136*H136,2)</f>
        <v>0</v>
      </c>
      <c r="J136" s="254"/>
      <c r="K136" s="255">
        <f>ROUND(E136*J136,2)</f>
        <v>0</v>
      </c>
      <c r="L136" s="255">
        <v>15</v>
      </c>
      <c r="M136" s="255">
        <f>G136*(1+L136/100)</f>
        <v>0</v>
      </c>
      <c r="N136" s="255">
        <v>3.2000000000000003E-4</v>
      </c>
      <c r="O136" s="255">
        <f>ROUND(E136*N136,2)</f>
        <v>0</v>
      </c>
      <c r="P136" s="255">
        <v>0</v>
      </c>
      <c r="Q136" s="255">
        <f>ROUND(E136*P136,2)</f>
        <v>0</v>
      </c>
      <c r="R136" s="255"/>
      <c r="S136" s="255" t="s">
        <v>137</v>
      </c>
      <c r="T136" s="256" t="s">
        <v>137</v>
      </c>
      <c r="U136" s="233">
        <v>0.14000000000000001</v>
      </c>
      <c r="V136" s="233">
        <f>ROUND(E136*U136,2)</f>
        <v>1.01</v>
      </c>
      <c r="W136" s="233"/>
      <c r="X136" s="233" t="s">
        <v>138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139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/>
      <c r="B137" s="232"/>
      <c r="C137" s="270" t="s">
        <v>140</v>
      </c>
      <c r="D137" s="234"/>
      <c r="E137" s="235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141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0" t="s">
        <v>234</v>
      </c>
      <c r="D138" s="234"/>
      <c r="E138" s="235">
        <v>7.2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141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1" t="s">
        <v>143</v>
      </c>
      <c r="D139" s="236"/>
      <c r="E139" s="237">
        <v>7.2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141</v>
      </c>
      <c r="AH139" s="214">
        <v>1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60">
        <v>22</v>
      </c>
      <c r="B140" s="261" t="s">
        <v>235</v>
      </c>
      <c r="C140" s="274" t="s">
        <v>236</v>
      </c>
      <c r="D140" s="262" t="s">
        <v>218</v>
      </c>
      <c r="E140" s="263">
        <v>2.1399999999999999E-2</v>
      </c>
      <c r="F140" s="264"/>
      <c r="G140" s="265">
        <f>ROUND(E140*F140,2)</f>
        <v>0</v>
      </c>
      <c r="H140" s="264"/>
      <c r="I140" s="265">
        <f>ROUND(E140*H140,2)</f>
        <v>0</v>
      </c>
      <c r="J140" s="264"/>
      <c r="K140" s="265">
        <f>ROUND(E140*J140,2)</f>
        <v>0</v>
      </c>
      <c r="L140" s="265">
        <v>15</v>
      </c>
      <c r="M140" s="265">
        <f>G140*(1+L140/100)</f>
        <v>0</v>
      </c>
      <c r="N140" s="265">
        <v>0</v>
      </c>
      <c r="O140" s="265">
        <f>ROUND(E140*N140,2)</f>
        <v>0</v>
      </c>
      <c r="P140" s="265">
        <v>0</v>
      </c>
      <c r="Q140" s="265">
        <f>ROUND(E140*P140,2)</f>
        <v>0</v>
      </c>
      <c r="R140" s="265"/>
      <c r="S140" s="265" t="s">
        <v>137</v>
      </c>
      <c r="T140" s="266" t="s">
        <v>137</v>
      </c>
      <c r="U140" s="233">
        <v>1.5980000000000001</v>
      </c>
      <c r="V140" s="233">
        <f>ROUND(E140*U140,2)</f>
        <v>0.03</v>
      </c>
      <c r="W140" s="233"/>
      <c r="X140" s="233" t="s">
        <v>220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221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x14ac:dyDescent="0.2">
      <c r="A141" s="244" t="s">
        <v>132</v>
      </c>
      <c r="B141" s="245" t="s">
        <v>78</v>
      </c>
      <c r="C141" s="268" t="s">
        <v>79</v>
      </c>
      <c r="D141" s="246"/>
      <c r="E141" s="247"/>
      <c r="F141" s="248"/>
      <c r="G141" s="248">
        <f>SUMIF(AG142:AG143,"&lt;&gt;NOR",G142:G143)</f>
        <v>0</v>
      </c>
      <c r="H141" s="248"/>
      <c r="I141" s="248">
        <f>SUM(I142:I143)</f>
        <v>0</v>
      </c>
      <c r="J141" s="248"/>
      <c r="K141" s="248">
        <f>SUM(K142:K143)</f>
        <v>0</v>
      </c>
      <c r="L141" s="248"/>
      <c r="M141" s="248">
        <f>SUM(M142:M143)</f>
        <v>0</v>
      </c>
      <c r="N141" s="248"/>
      <c r="O141" s="248">
        <f>SUM(O142:O143)</f>
        <v>0.01</v>
      </c>
      <c r="P141" s="248"/>
      <c r="Q141" s="248">
        <f>SUM(Q142:Q143)</f>
        <v>0</v>
      </c>
      <c r="R141" s="248"/>
      <c r="S141" s="248"/>
      <c r="T141" s="249"/>
      <c r="U141" s="243"/>
      <c r="V141" s="243">
        <f>SUM(V142:V143)</f>
        <v>0.71</v>
      </c>
      <c r="W141" s="243"/>
      <c r="X141" s="243"/>
      <c r="AG141" t="s">
        <v>133</v>
      </c>
    </row>
    <row r="142" spans="1:60" ht="22.5" outlineLevel="1" x14ac:dyDescent="0.2">
      <c r="A142" s="250">
        <v>23</v>
      </c>
      <c r="B142" s="251" t="s">
        <v>237</v>
      </c>
      <c r="C142" s="269" t="s">
        <v>238</v>
      </c>
      <c r="D142" s="252" t="s">
        <v>204</v>
      </c>
      <c r="E142" s="253">
        <v>1</v>
      </c>
      <c r="F142" s="254"/>
      <c r="G142" s="255">
        <f>ROUND(E142*F142,2)</f>
        <v>0</v>
      </c>
      <c r="H142" s="254"/>
      <c r="I142" s="255">
        <f>ROUND(E142*H142,2)</f>
        <v>0</v>
      </c>
      <c r="J142" s="254"/>
      <c r="K142" s="255">
        <f>ROUND(E142*J142,2)</f>
        <v>0</v>
      </c>
      <c r="L142" s="255">
        <v>15</v>
      </c>
      <c r="M142" s="255">
        <f>G142*(1+L142/100)</f>
        <v>0</v>
      </c>
      <c r="N142" s="255">
        <v>6.7499999999999999E-3</v>
      </c>
      <c r="O142" s="255">
        <f>ROUND(E142*N142,2)</f>
        <v>0.01</v>
      </c>
      <c r="P142" s="255">
        <v>0</v>
      </c>
      <c r="Q142" s="255">
        <f>ROUND(E142*P142,2)</f>
        <v>0</v>
      </c>
      <c r="R142" s="255"/>
      <c r="S142" s="255" t="s">
        <v>205</v>
      </c>
      <c r="T142" s="256" t="s">
        <v>206</v>
      </c>
      <c r="U142" s="233">
        <v>0.71</v>
      </c>
      <c r="V142" s="233">
        <f>ROUND(E142*U142,2)</f>
        <v>0.71</v>
      </c>
      <c r="W142" s="233"/>
      <c r="X142" s="233" t="s">
        <v>138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139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2.5" outlineLevel="1" x14ac:dyDescent="0.2">
      <c r="A143" s="231"/>
      <c r="B143" s="232"/>
      <c r="C143" s="272" t="s">
        <v>239</v>
      </c>
      <c r="D143" s="258"/>
      <c r="E143" s="258"/>
      <c r="F143" s="258"/>
      <c r="G143" s="258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148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57" t="str">
        <f>C143</f>
        <v>Kompletní dodávka a montáž včetně uvedení do provozu, prostupů, zaškolení, seřízení, zkoušek dle příslušných ČSN a dalších pomocných prací a zednických přípomocí.</v>
      </c>
      <c r="BB143" s="214"/>
      <c r="BC143" s="214"/>
      <c r="BD143" s="214"/>
      <c r="BE143" s="214"/>
      <c r="BF143" s="214"/>
      <c r="BG143" s="214"/>
      <c r="BH143" s="214"/>
    </row>
    <row r="144" spans="1:60" x14ac:dyDescent="0.2">
      <c r="A144" s="244" t="s">
        <v>132</v>
      </c>
      <c r="B144" s="245" t="s">
        <v>80</v>
      </c>
      <c r="C144" s="268" t="s">
        <v>81</v>
      </c>
      <c r="D144" s="246"/>
      <c r="E144" s="247"/>
      <c r="F144" s="248"/>
      <c r="G144" s="248">
        <f>SUMIF(AG145:AG146,"&lt;&gt;NOR",G145:G146)</f>
        <v>0</v>
      </c>
      <c r="H144" s="248"/>
      <c r="I144" s="248">
        <f>SUM(I145:I146)</f>
        <v>0</v>
      </c>
      <c r="J144" s="248"/>
      <c r="K144" s="248">
        <f>SUM(K145:K146)</f>
        <v>0</v>
      </c>
      <c r="L144" s="248"/>
      <c r="M144" s="248">
        <f>SUM(M145:M146)</f>
        <v>0</v>
      </c>
      <c r="N144" s="248"/>
      <c r="O144" s="248">
        <f>SUM(O145:O146)</f>
        <v>0</v>
      </c>
      <c r="P144" s="248"/>
      <c r="Q144" s="248">
        <f>SUM(Q145:Q146)</f>
        <v>0</v>
      </c>
      <c r="R144" s="248"/>
      <c r="S144" s="248"/>
      <c r="T144" s="249"/>
      <c r="U144" s="243"/>
      <c r="V144" s="243">
        <f>SUM(V145:V146)</f>
        <v>0.59</v>
      </c>
      <c r="W144" s="243"/>
      <c r="X144" s="243"/>
      <c r="AG144" t="s">
        <v>133</v>
      </c>
    </row>
    <row r="145" spans="1:60" ht="22.5" outlineLevel="1" x14ac:dyDescent="0.2">
      <c r="A145" s="250">
        <v>24</v>
      </c>
      <c r="B145" s="251" t="s">
        <v>240</v>
      </c>
      <c r="C145" s="269" t="s">
        <v>238</v>
      </c>
      <c r="D145" s="252" t="s">
        <v>204</v>
      </c>
      <c r="E145" s="253">
        <v>1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15</v>
      </c>
      <c r="M145" s="255">
        <f>G145*(1+L145/100)</f>
        <v>0</v>
      </c>
      <c r="N145" s="255">
        <v>8.0000000000000004E-4</v>
      </c>
      <c r="O145" s="255">
        <f>ROUND(E145*N145,2)</f>
        <v>0</v>
      </c>
      <c r="P145" s="255">
        <v>0</v>
      </c>
      <c r="Q145" s="255">
        <f>ROUND(E145*P145,2)</f>
        <v>0</v>
      </c>
      <c r="R145" s="255"/>
      <c r="S145" s="255" t="s">
        <v>205</v>
      </c>
      <c r="T145" s="256" t="s">
        <v>206</v>
      </c>
      <c r="U145" s="233">
        <v>0.59</v>
      </c>
      <c r="V145" s="233">
        <f>ROUND(E145*U145,2)</f>
        <v>0.59</v>
      </c>
      <c r="W145" s="233"/>
      <c r="X145" s="233" t="s">
        <v>138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139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 x14ac:dyDescent="0.2">
      <c r="A146" s="231"/>
      <c r="B146" s="232"/>
      <c r="C146" s="272" t="s">
        <v>239</v>
      </c>
      <c r="D146" s="258"/>
      <c r="E146" s="258"/>
      <c r="F146" s="258"/>
      <c r="G146" s="258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57" t="str">
        <f>C146</f>
        <v>Kompletní dodávka a montáž včetně uvedení do provozu, prostupů, zaškolení, seřízení, zkoušek dle příslušných ČSN a dalších pomocných prací a zednických přípomocí.</v>
      </c>
      <c r="BB146" s="214"/>
      <c r="BC146" s="214"/>
      <c r="BD146" s="214"/>
      <c r="BE146" s="214"/>
      <c r="BF146" s="214"/>
      <c r="BG146" s="214"/>
      <c r="BH146" s="214"/>
    </row>
    <row r="147" spans="1:60" x14ac:dyDescent="0.2">
      <c r="A147" s="244" t="s">
        <v>132</v>
      </c>
      <c r="B147" s="245" t="s">
        <v>82</v>
      </c>
      <c r="C147" s="268" t="s">
        <v>83</v>
      </c>
      <c r="D147" s="246"/>
      <c r="E147" s="247"/>
      <c r="F147" s="248"/>
      <c r="G147" s="248">
        <f>SUMIF(AG148:AG152,"&lt;&gt;NOR",G148:G152)</f>
        <v>0</v>
      </c>
      <c r="H147" s="248"/>
      <c r="I147" s="248">
        <f>SUM(I148:I152)</f>
        <v>0</v>
      </c>
      <c r="J147" s="248"/>
      <c r="K147" s="248">
        <f>SUM(K148:K152)</f>
        <v>0</v>
      </c>
      <c r="L147" s="248"/>
      <c r="M147" s="248">
        <f>SUM(M148:M152)</f>
        <v>0</v>
      </c>
      <c r="N147" s="248"/>
      <c r="O147" s="248">
        <f>SUM(O148:O152)</f>
        <v>0.01</v>
      </c>
      <c r="P147" s="248"/>
      <c r="Q147" s="248">
        <f>SUM(Q148:Q152)</f>
        <v>0</v>
      </c>
      <c r="R147" s="248"/>
      <c r="S147" s="248"/>
      <c r="T147" s="249"/>
      <c r="U147" s="243"/>
      <c r="V147" s="243">
        <f>SUM(V148:V152)</f>
        <v>1.76</v>
      </c>
      <c r="W147" s="243"/>
      <c r="X147" s="243"/>
      <c r="AG147" t="s">
        <v>133</v>
      </c>
    </row>
    <row r="148" spans="1:60" outlineLevel="1" x14ac:dyDescent="0.2">
      <c r="A148" s="250">
        <v>25</v>
      </c>
      <c r="B148" s="251" t="s">
        <v>241</v>
      </c>
      <c r="C148" s="269" t="s">
        <v>242</v>
      </c>
      <c r="D148" s="252" t="s">
        <v>204</v>
      </c>
      <c r="E148" s="253">
        <v>1</v>
      </c>
      <c r="F148" s="254"/>
      <c r="G148" s="255">
        <f>ROUND(E148*F148,2)</f>
        <v>0</v>
      </c>
      <c r="H148" s="254"/>
      <c r="I148" s="255">
        <f>ROUND(E148*H148,2)</f>
        <v>0</v>
      </c>
      <c r="J148" s="254"/>
      <c r="K148" s="255">
        <f>ROUND(E148*J148,2)</f>
        <v>0</v>
      </c>
      <c r="L148" s="255">
        <v>15</v>
      </c>
      <c r="M148" s="255">
        <f>G148*(1+L148/100)</f>
        <v>0</v>
      </c>
      <c r="N148" s="255">
        <v>6.3699999999999998E-3</v>
      </c>
      <c r="O148" s="255">
        <f>ROUND(E148*N148,2)</f>
        <v>0.01</v>
      </c>
      <c r="P148" s="255">
        <v>0</v>
      </c>
      <c r="Q148" s="255">
        <f>ROUND(E148*P148,2)</f>
        <v>0</v>
      </c>
      <c r="R148" s="255"/>
      <c r="S148" s="255" t="s">
        <v>205</v>
      </c>
      <c r="T148" s="256" t="s">
        <v>206</v>
      </c>
      <c r="U148" s="233">
        <v>1.756</v>
      </c>
      <c r="V148" s="233">
        <f>ROUND(E148*U148,2)</f>
        <v>1.76</v>
      </c>
      <c r="W148" s="233"/>
      <c r="X148" s="233" t="s">
        <v>138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139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1" x14ac:dyDescent="0.2">
      <c r="A149" s="231"/>
      <c r="B149" s="232"/>
      <c r="C149" s="272" t="s">
        <v>243</v>
      </c>
      <c r="D149" s="258"/>
      <c r="E149" s="258"/>
      <c r="F149" s="258"/>
      <c r="G149" s="258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57" t="str">
        <f>C149</f>
        <v>Kompletní dodávka a montáž včetně uvedení do provozu, prostupů, zaškolení, seřízení, zkoušek dle příslušných ČSN a dalších pomocných prací a zednických přípomocí</v>
      </c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0" t="s">
        <v>140</v>
      </c>
      <c r="D150" s="234"/>
      <c r="E150" s="235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141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0" t="s">
        <v>244</v>
      </c>
      <c r="D151" s="234"/>
      <c r="E151" s="235">
        <v>1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141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1" t="s">
        <v>143</v>
      </c>
      <c r="D152" s="236"/>
      <c r="E152" s="237">
        <v>1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141</v>
      </c>
      <c r="AH152" s="214">
        <v>1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x14ac:dyDescent="0.2">
      <c r="A153" s="244" t="s">
        <v>132</v>
      </c>
      <c r="B153" s="245" t="s">
        <v>84</v>
      </c>
      <c r="C153" s="268" t="s">
        <v>85</v>
      </c>
      <c r="D153" s="246"/>
      <c r="E153" s="247"/>
      <c r="F153" s="248"/>
      <c r="G153" s="248">
        <f>SUMIF(AG154:AG199,"&lt;&gt;NOR",G154:G199)</f>
        <v>0</v>
      </c>
      <c r="H153" s="248"/>
      <c r="I153" s="248">
        <f>SUM(I154:I199)</f>
        <v>0</v>
      </c>
      <c r="J153" s="248"/>
      <c r="K153" s="248">
        <f>SUM(K154:K199)</f>
        <v>0</v>
      </c>
      <c r="L153" s="248"/>
      <c r="M153" s="248">
        <f>SUM(M154:M199)</f>
        <v>0</v>
      </c>
      <c r="N153" s="248"/>
      <c r="O153" s="248">
        <f>SUM(O154:O199)</f>
        <v>0.04</v>
      </c>
      <c r="P153" s="248"/>
      <c r="Q153" s="248">
        <f>SUM(Q154:Q199)</f>
        <v>0.21000000000000002</v>
      </c>
      <c r="R153" s="248"/>
      <c r="S153" s="248"/>
      <c r="T153" s="249"/>
      <c r="U153" s="243"/>
      <c r="V153" s="243">
        <f>SUM(V154:V199)</f>
        <v>7.2700000000000014</v>
      </c>
      <c r="W153" s="243"/>
      <c r="X153" s="243"/>
      <c r="AG153" t="s">
        <v>133</v>
      </c>
    </row>
    <row r="154" spans="1:60" outlineLevel="1" x14ac:dyDescent="0.2">
      <c r="A154" s="250">
        <v>26</v>
      </c>
      <c r="B154" s="251" t="s">
        <v>245</v>
      </c>
      <c r="C154" s="269" t="s">
        <v>246</v>
      </c>
      <c r="D154" s="252" t="s">
        <v>158</v>
      </c>
      <c r="E154" s="253">
        <v>1</v>
      </c>
      <c r="F154" s="254"/>
      <c r="G154" s="255">
        <f>ROUND(E154*F154,2)</f>
        <v>0</v>
      </c>
      <c r="H154" s="254"/>
      <c r="I154" s="255">
        <f>ROUND(E154*H154,2)</f>
        <v>0</v>
      </c>
      <c r="J154" s="254"/>
      <c r="K154" s="255">
        <f>ROUND(E154*J154,2)</f>
        <v>0</v>
      </c>
      <c r="L154" s="255">
        <v>15</v>
      </c>
      <c r="M154" s="255">
        <f>G154*(1+L154/100)</f>
        <v>0</v>
      </c>
      <c r="N154" s="255">
        <v>3.0000000000000001E-5</v>
      </c>
      <c r="O154" s="255">
        <f>ROUND(E154*N154,2)</f>
        <v>0</v>
      </c>
      <c r="P154" s="255">
        <v>0</v>
      </c>
      <c r="Q154" s="255">
        <f>ROUND(E154*P154,2)</f>
        <v>0</v>
      </c>
      <c r="R154" s="255"/>
      <c r="S154" s="255" t="s">
        <v>137</v>
      </c>
      <c r="T154" s="256" t="s">
        <v>137</v>
      </c>
      <c r="U154" s="233">
        <v>1.34</v>
      </c>
      <c r="V154" s="233">
        <f>ROUND(E154*U154,2)</f>
        <v>1.34</v>
      </c>
      <c r="W154" s="233"/>
      <c r="X154" s="233" t="s">
        <v>138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139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0" t="s">
        <v>140</v>
      </c>
      <c r="D155" s="234"/>
      <c r="E155" s="235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141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0" t="s">
        <v>247</v>
      </c>
      <c r="D156" s="234"/>
      <c r="E156" s="235">
        <v>1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141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71" t="s">
        <v>143</v>
      </c>
      <c r="D157" s="236"/>
      <c r="E157" s="237">
        <v>1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141</v>
      </c>
      <c r="AH157" s="214">
        <v>1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50">
        <v>27</v>
      </c>
      <c r="B158" s="251" t="s">
        <v>248</v>
      </c>
      <c r="C158" s="269" t="s">
        <v>249</v>
      </c>
      <c r="D158" s="252" t="s">
        <v>204</v>
      </c>
      <c r="E158" s="253">
        <v>1</v>
      </c>
      <c r="F158" s="254"/>
      <c r="G158" s="255">
        <f>ROUND(E158*F158,2)</f>
        <v>0</v>
      </c>
      <c r="H158" s="254"/>
      <c r="I158" s="255">
        <f>ROUND(E158*H158,2)</f>
        <v>0</v>
      </c>
      <c r="J158" s="254"/>
      <c r="K158" s="255">
        <f>ROUND(E158*J158,2)</f>
        <v>0</v>
      </c>
      <c r="L158" s="255">
        <v>15</v>
      </c>
      <c r="M158" s="255">
        <f>G158*(1+L158/100)</f>
        <v>0</v>
      </c>
      <c r="N158" s="255">
        <v>0</v>
      </c>
      <c r="O158" s="255">
        <f>ROUND(E158*N158,2)</f>
        <v>0</v>
      </c>
      <c r="P158" s="255">
        <v>8.5999999999999998E-4</v>
      </c>
      <c r="Q158" s="255">
        <f>ROUND(E158*P158,2)</f>
        <v>0</v>
      </c>
      <c r="R158" s="255"/>
      <c r="S158" s="255" t="s">
        <v>137</v>
      </c>
      <c r="T158" s="256" t="s">
        <v>137</v>
      </c>
      <c r="U158" s="233">
        <v>0.222</v>
      </c>
      <c r="V158" s="233">
        <f>ROUND(E158*U158,2)</f>
        <v>0.22</v>
      </c>
      <c r="W158" s="233"/>
      <c r="X158" s="233" t="s">
        <v>138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139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0" t="s">
        <v>140</v>
      </c>
      <c r="D159" s="234"/>
      <c r="E159" s="235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141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0" t="s">
        <v>247</v>
      </c>
      <c r="D160" s="234"/>
      <c r="E160" s="235">
        <v>1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141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1"/>
      <c r="B161" s="232"/>
      <c r="C161" s="271" t="s">
        <v>143</v>
      </c>
      <c r="D161" s="236"/>
      <c r="E161" s="237">
        <v>1</v>
      </c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141</v>
      </c>
      <c r="AH161" s="214">
        <v>1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50">
        <v>28</v>
      </c>
      <c r="B162" s="251" t="s">
        <v>250</v>
      </c>
      <c r="C162" s="269" t="s">
        <v>251</v>
      </c>
      <c r="D162" s="252" t="s">
        <v>158</v>
      </c>
      <c r="E162" s="253">
        <v>1</v>
      </c>
      <c r="F162" s="254"/>
      <c r="G162" s="255">
        <f>ROUND(E162*F162,2)</f>
        <v>0</v>
      </c>
      <c r="H162" s="254"/>
      <c r="I162" s="255">
        <f>ROUND(E162*H162,2)</f>
        <v>0</v>
      </c>
      <c r="J162" s="254"/>
      <c r="K162" s="255">
        <f>ROUND(E162*J162,2)</f>
        <v>0</v>
      </c>
      <c r="L162" s="255">
        <v>15</v>
      </c>
      <c r="M162" s="255">
        <f>G162*(1+L162/100)</f>
        <v>0</v>
      </c>
      <c r="N162" s="255">
        <v>4.0000000000000003E-5</v>
      </c>
      <c r="O162" s="255">
        <f>ROUND(E162*N162,2)</f>
        <v>0</v>
      </c>
      <c r="P162" s="255">
        <v>0</v>
      </c>
      <c r="Q162" s="255">
        <f>ROUND(E162*P162,2)</f>
        <v>0</v>
      </c>
      <c r="R162" s="255"/>
      <c r="S162" s="255" t="s">
        <v>137</v>
      </c>
      <c r="T162" s="256" t="s">
        <v>137</v>
      </c>
      <c r="U162" s="233">
        <v>0.44500000000000001</v>
      </c>
      <c r="V162" s="233">
        <f>ROUND(E162*U162,2)</f>
        <v>0.45</v>
      </c>
      <c r="W162" s="233"/>
      <c r="X162" s="233" t="s">
        <v>138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139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0" t="s">
        <v>140</v>
      </c>
      <c r="D163" s="234"/>
      <c r="E163" s="235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141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0" t="s">
        <v>247</v>
      </c>
      <c r="D164" s="234"/>
      <c r="E164" s="235">
        <v>1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141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1"/>
      <c r="B165" s="232"/>
      <c r="C165" s="271" t="s">
        <v>143</v>
      </c>
      <c r="D165" s="236"/>
      <c r="E165" s="237">
        <v>1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141</v>
      </c>
      <c r="AH165" s="214">
        <v>1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50">
        <v>29</v>
      </c>
      <c r="B166" s="251" t="s">
        <v>252</v>
      </c>
      <c r="C166" s="269" t="s">
        <v>253</v>
      </c>
      <c r="D166" s="252" t="s">
        <v>204</v>
      </c>
      <c r="E166" s="253">
        <v>1</v>
      </c>
      <c r="F166" s="254"/>
      <c r="G166" s="255">
        <f>ROUND(E166*F166,2)</f>
        <v>0</v>
      </c>
      <c r="H166" s="254"/>
      <c r="I166" s="255">
        <f>ROUND(E166*H166,2)</f>
        <v>0</v>
      </c>
      <c r="J166" s="254"/>
      <c r="K166" s="255">
        <f>ROUND(E166*J166,2)</f>
        <v>0</v>
      </c>
      <c r="L166" s="255">
        <v>15</v>
      </c>
      <c r="M166" s="255">
        <f>G166*(1+L166/100)</f>
        <v>0</v>
      </c>
      <c r="N166" s="255">
        <v>0</v>
      </c>
      <c r="O166" s="255">
        <f>ROUND(E166*N166,2)</f>
        <v>0</v>
      </c>
      <c r="P166" s="255">
        <v>9.1999999999999998E-3</v>
      </c>
      <c r="Q166" s="255">
        <f>ROUND(E166*P166,2)</f>
        <v>0.01</v>
      </c>
      <c r="R166" s="255"/>
      <c r="S166" s="255" t="s">
        <v>137</v>
      </c>
      <c r="T166" s="256" t="s">
        <v>137</v>
      </c>
      <c r="U166" s="233">
        <v>0.46500000000000002</v>
      </c>
      <c r="V166" s="233">
        <f>ROUND(E166*U166,2)</f>
        <v>0.47</v>
      </c>
      <c r="W166" s="233"/>
      <c r="X166" s="233" t="s">
        <v>138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139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0" t="s">
        <v>140</v>
      </c>
      <c r="D167" s="234"/>
      <c r="E167" s="235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141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0" t="s">
        <v>254</v>
      </c>
      <c r="D168" s="234"/>
      <c r="E168" s="235">
        <v>1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141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31"/>
      <c r="B169" s="232"/>
      <c r="C169" s="271" t="s">
        <v>143</v>
      </c>
      <c r="D169" s="236"/>
      <c r="E169" s="237">
        <v>1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141</v>
      </c>
      <c r="AH169" s="214">
        <v>1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50">
        <v>30</v>
      </c>
      <c r="B170" s="251" t="s">
        <v>255</v>
      </c>
      <c r="C170" s="269" t="s">
        <v>256</v>
      </c>
      <c r="D170" s="252" t="s">
        <v>204</v>
      </c>
      <c r="E170" s="253">
        <v>1</v>
      </c>
      <c r="F170" s="254"/>
      <c r="G170" s="255">
        <f>ROUND(E170*F170,2)</f>
        <v>0</v>
      </c>
      <c r="H170" s="254"/>
      <c r="I170" s="255">
        <f>ROUND(E170*H170,2)</f>
        <v>0</v>
      </c>
      <c r="J170" s="254"/>
      <c r="K170" s="255">
        <f>ROUND(E170*J170,2)</f>
        <v>0</v>
      </c>
      <c r="L170" s="255">
        <v>15</v>
      </c>
      <c r="M170" s="255">
        <f>G170*(1+L170/100)</f>
        <v>0</v>
      </c>
      <c r="N170" s="255">
        <v>0</v>
      </c>
      <c r="O170" s="255">
        <f>ROUND(E170*N170,2)</f>
        <v>0</v>
      </c>
      <c r="P170" s="255">
        <v>1.56E-3</v>
      </c>
      <c r="Q170" s="255">
        <f>ROUND(E170*P170,2)</f>
        <v>0</v>
      </c>
      <c r="R170" s="255"/>
      <c r="S170" s="255" t="s">
        <v>137</v>
      </c>
      <c r="T170" s="256" t="s">
        <v>137</v>
      </c>
      <c r="U170" s="233">
        <v>0.217</v>
      </c>
      <c r="V170" s="233">
        <f>ROUND(E170*U170,2)</f>
        <v>0.22</v>
      </c>
      <c r="W170" s="233"/>
      <c r="X170" s="233" t="s">
        <v>138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139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0" t="s">
        <v>140</v>
      </c>
      <c r="D171" s="234"/>
      <c r="E171" s="235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141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0" t="s">
        <v>254</v>
      </c>
      <c r="D172" s="234"/>
      <c r="E172" s="235">
        <v>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141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1" t="s">
        <v>143</v>
      </c>
      <c r="D173" s="236"/>
      <c r="E173" s="237">
        <v>1</v>
      </c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141</v>
      </c>
      <c r="AH173" s="214">
        <v>1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50">
        <v>31</v>
      </c>
      <c r="B174" s="251" t="s">
        <v>257</v>
      </c>
      <c r="C174" s="269" t="s">
        <v>258</v>
      </c>
      <c r="D174" s="252" t="s">
        <v>204</v>
      </c>
      <c r="E174" s="253">
        <v>1</v>
      </c>
      <c r="F174" s="254"/>
      <c r="G174" s="255">
        <f>ROUND(E174*F174,2)</f>
        <v>0</v>
      </c>
      <c r="H174" s="254"/>
      <c r="I174" s="255">
        <f>ROUND(E174*H174,2)</f>
        <v>0</v>
      </c>
      <c r="J174" s="254"/>
      <c r="K174" s="255">
        <f>ROUND(E174*J174,2)</f>
        <v>0</v>
      </c>
      <c r="L174" s="255">
        <v>15</v>
      </c>
      <c r="M174" s="255">
        <f>G174*(1+L174/100)</f>
        <v>0</v>
      </c>
      <c r="N174" s="255">
        <v>0</v>
      </c>
      <c r="O174" s="255">
        <f>ROUND(E174*N174,2)</f>
        <v>0</v>
      </c>
      <c r="P174" s="255">
        <v>6.7000000000000004E-2</v>
      </c>
      <c r="Q174" s="255">
        <f>ROUND(E174*P174,2)</f>
        <v>7.0000000000000007E-2</v>
      </c>
      <c r="R174" s="255"/>
      <c r="S174" s="255" t="s">
        <v>137</v>
      </c>
      <c r="T174" s="256" t="s">
        <v>137</v>
      </c>
      <c r="U174" s="233">
        <v>0.31</v>
      </c>
      <c r="V174" s="233">
        <f>ROUND(E174*U174,2)</f>
        <v>0.31</v>
      </c>
      <c r="W174" s="233"/>
      <c r="X174" s="233" t="s">
        <v>138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139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0" t="s">
        <v>140</v>
      </c>
      <c r="D175" s="234"/>
      <c r="E175" s="235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141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31"/>
      <c r="B176" s="232"/>
      <c r="C176" s="270" t="s">
        <v>254</v>
      </c>
      <c r="D176" s="234"/>
      <c r="E176" s="235">
        <v>1</v>
      </c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141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1" t="s">
        <v>143</v>
      </c>
      <c r="D177" s="236"/>
      <c r="E177" s="237">
        <v>1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141</v>
      </c>
      <c r="AH177" s="214">
        <v>1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22.5" outlineLevel="1" x14ac:dyDescent="0.2">
      <c r="A178" s="250">
        <v>32</v>
      </c>
      <c r="B178" s="251" t="s">
        <v>259</v>
      </c>
      <c r="C178" s="269" t="s">
        <v>260</v>
      </c>
      <c r="D178" s="252" t="s">
        <v>204</v>
      </c>
      <c r="E178" s="253">
        <v>1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15</v>
      </c>
      <c r="M178" s="255">
        <f>G178*(1+L178/100)</f>
        <v>0</v>
      </c>
      <c r="N178" s="255">
        <v>4.4519999999999997E-2</v>
      </c>
      <c r="O178" s="255">
        <f>ROUND(E178*N178,2)</f>
        <v>0.04</v>
      </c>
      <c r="P178" s="255">
        <v>0</v>
      </c>
      <c r="Q178" s="255">
        <f>ROUND(E178*P178,2)</f>
        <v>0</v>
      </c>
      <c r="R178" s="255"/>
      <c r="S178" s="255" t="s">
        <v>205</v>
      </c>
      <c r="T178" s="256" t="s">
        <v>206</v>
      </c>
      <c r="U178" s="233">
        <v>2.4620000000000002</v>
      </c>
      <c r="V178" s="233">
        <f>ROUND(E178*U178,2)</f>
        <v>2.46</v>
      </c>
      <c r="W178" s="233"/>
      <c r="X178" s="233" t="s">
        <v>138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139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2" t="s">
        <v>261</v>
      </c>
      <c r="D179" s="258"/>
      <c r="E179" s="258"/>
      <c r="F179" s="258"/>
      <c r="G179" s="258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148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0" t="s">
        <v>140</v>
      </c>
      <c r="D180" s="234"/>
      <c r="E180" s="235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141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0" t="s">
        <v>247</v>
      </c>
      <c r="D181" s="234"/>
      <c r="E181" s="235">
        <v>1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141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31"/>
      <c r="B182" s="232"/>
      <c r="C182" s="271" t="s">
        <v>143</v>
      </c>
      <c r="D182" s="236"/>
      <c r="E182" s="237">
        <v>1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141</v>
      </c>
      <c r="AH182" s="214">
        <v>1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50">
        <v>33</v>
      </c>
      <c r="B183" s="251" t="s">
        <v>262</v>
      </c>
      <c r="C183" s="269" t="s">
        <v>263</v>
      </c>
      <c r="D183" s="252" t="s">
        <v>204</v>
      </c>
      <c r="E183" s="253">
        <v>1</v>
      </c>
      <c r="F183" s="254"/>
      <c r="G183" s="255">
        <f>ROUND(E183*F183,2)</f>
        <v>0</v>
      </c>
      <c r="H183" s="254"/>
      <c r="I183" s="255">
        <f>ROUND(E183*H183,2)</f>
        <v>0</v>
      </c>
      <c r="J183" s="254"/>
      <c r="K183" s="255">
        <f>ROUND(E183*J183,2)</f>
        <v>0</v>
      </c>
      <c r="L183" s="255">
        <v>15</v>
      </c>
      <c r="M183" s="255">
        <f>G183*(1+L183/100)</f>
        <v>0</v>
      </c>
      <c r="N183" s="255">
        <v>0</v>
      </c>
      <c r="O183" s="255">
        <f>ROUND(E183*N183,2)</f>
        <v>0</v>
      </c>
      <c r="P183" s="255">
        <v>0.125</v>
      </c>
      <c r="Q183" s="255">
        <f>ROUND(E183*P183,2)</f>
        <v>0.13</v>
      </c>
      <c r="R183" s="255"/>
      <c r="S183" s="255" t="s">
        <v>137</v>
      </c>
      <c r="T183" s="256" t="s">
        <v>137</v>
      </c>
      <c r="U183" s="233">
        <v>1.1499999999999999</v>
      </c>
      <c r="V183" s="233">
        <f>ROUND(E183*U183,2)</f>
        <v>1.1499999999999999</v>
      </c>
      <c r="W183" s="233"/>
      <c r="X183" s="233" t="s">
        <v>138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139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0" t="s">
        <v>140</v>
      </c>
      <c r="D184" s="234"/>
      <c r="E184" s="235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141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0" t="s">
        <v>247</v>
      </c>
      <c r="D185" s="234"/>
      <c r="E185" s="235">
        <v>1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141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1" t="s">
        <v>143</v>
      </c>
      <c r="D186" s="236"/>
      <c r="E186" s="237">
        <v>1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141</v>
      </c>
      <c r="AH186" s="214">
        <v>1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50">
        <v>34</v>
      </c>
      <c r="B187" s="251" t="s">
        <v>264</v>
      </c>
      <c r="C187" s="269" t="s">
        <v>265</v>
      </c>
      <c r="D187" s="252" t="s">
        <v>158</v>
      </c>
      <c r="E187" s="253">
        <v>1</v>
      </c>
      <c r="F187" s="254"/>
      <c r="G187" s="255">
        <f>ROUND(E187*F187,2)</f>
        <v>0</v>
      </c>
      <c r="H187" s="254"/>
      <c r="I187" s="255">
        <f>ROUND(E187*H187,2)</f>
        <v>0</v>
      </c>
      <c r="J187" s="254"/>
      <c r="K187" s="255">
        <f>ROUND(E187*J187,2)</f>
        <v>0</v>
      </c>
      <c r="L187" s="255">
        <v>15</v>
      </c>
      <c r="M187" s="255">
        <f>G187*(1+L187/100)</f>
        <v>0</v>
      </c>
      <c r="N187" s="255">
        <v>0</v>
      </c>
      <c r="O187" s="255">
        <f>ROUND(E187*N187,2)</f>
        <v>0</v>
      </c>
      <c r="P187" s="255">
        <v>2.2499999999999998E-3</v>
      </c>
      <c r="Q187" s="255">
        <f>ROUND(E187*P187,2)</f>
        <v>0</v>
      </c>
      <c r="R187" s="255"/>
      <c r="S187" s="255" t="s">
        <v>137</v>
      </c>
      <c r="T187" s="256" t="s">
        <v>137</v>
      </c>
      <c r="U187" s="233">
        <v>0.40699999999999997</v>
      </c>
      <c r="V187" s="233">
        <f>ROUND(E187*U187,2)</f>
        <v>0.41</v>
      </c>
      <c r="W187" s="233"/>
      <c r="X187" s="233" t="s">
        <v>138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139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31"/>
      <c r="B188" s="232"/>
      <c r="C188" s="270" t="s">
        <v>140</v>
      </c>
      <c r="D188" s="234"/>
      <c r="E188" s="235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141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/>
      <c r="B189" s="232"/>
      <c r="C189" s="270" t="s">
        <v>247</v>
      </c>
      <c r="D189" s="234"/>
      <c r="E189" s="235">
        <v>1</v>
      </c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141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1"/>
      <c r="B190" s="232"/>
      <c r="C190" s="271" t="s">
        <v>143</v>
      </c>
      <c r="D190" s="236"/>
      <c r="E190" s="237">
        <v>1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141</v>
      </c>
      <c r="AH190" s="214">
        <v>1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50">
        <v>35</v>
      </c>
      <c r="B191" s="251" t="s">
        <v>266</v>
      </c>
      <c r="C191" s="269" t="s">
        <v>267</v>
      </c>
      <c r="D191" s="252" t="s">
        <v>158</v>
      </c>
      <c r="E191" s="253">
        <v>1</v>
      </c>
      <c r="F191" s="254"/>
      <c r="G191" s="255">
        <f>ROUND(E191*F191,2)</f>
        <v>0</v>
      </c>
      <c r="H191" s="254"/>
      <c r="I191" s="255">
        <f>ROUND(E191*H191,2)</f>
        <v>0</v>
      </c>
      <c r="J191" s="254"/>
      <c r="K191" s="255">
        <f>ROUND(E191*J191,2)</f>
        <v>0</v>
      </c>
      <c r="L191" s="255">
        <v>15</v>
      </c>
      <c r="M191" s="255">
        <f>G191*(1+L191/100)</f>
        <v>0</v>
      </c>
      <c r="N191" s="255">
        <v>2.0000000000000002E-5</v>
      </c>
      <c r="O191" s="255">
        <f>ROUND(E191*N191,2)</f>
        <v>0</v>
      </c>
      <c r="P191" s="255">
        <v>0</v>
      </c>
      <c r="Q191" s="255">
        <f>ROUND(E191*P191,2)</f>
        <v>0</v>
      </c>
      <c r="R191" s="255"/>
      <c r="S191" s="255" t="s">
        <v>137</v>
      </c>
      <c r="T191" s="256" t="s">
        <v>137</v>
      </c>
      <c r="U191" s="233">
        <v>0.16800000000000001</v>
      </c>
      <c r="V191" s="233">
        <f>ROUND(E191*U191,2)</f>
        <v>0.17</v>
      </c>
      <c r="W191" s="233"/>
      <c r="X191" s="233" t="s">
        <v>138</v>
      </c>
      <c r="Y191" s="214"/>
      <c r="Z191" s="214"/>
      <c r="AA191" s="214"/>
      <c r="AB191" s="214"/>
      <c r="AC191" s="214"/>
      <c r="AD191" s="214"/>
      <c r="AE191" s="214"/>
      <c r="AF191" s="214"/>
      <c r="AG191" s="214" t="s">
        <v>139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0" t="s">
        <v>140</v>
      </c>
      <c r="D192" s="234"/>
      <c r="E192" s="235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141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0" t="s">
        <v>247</v>
      </c>
      <c r="D193" s="234"/>
      <c r="E193" s="235">
        <v>1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141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1"/>
      <c r="B194" s="232"/>
      <c r="C194" s="271" t="s">
        <v>143</v>
      </c>
      <c r="D194" s="236"/>
      <c r="E194" s="237">
        <v>1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141</v>
      </c>
      <c r="AH194" s="214">
        <v>1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50">
        <v>36</v>
      </c>
      <c r="B195" s="251" t="s">
        <v>268</v>
      </c>
      <c r="C195" s="269" t="s">
        <v>269</v>
      </c>
      <c r="D195" s="252" t="s">
        <v>158</v>
      </c>
      <c r="E195" s="253">
        <v>1</v>
      </c>
      <c r="F195" s="254"/>
      <c r="G195" s="255">
        <f>ROUND(E195*F195,2)</f>
        <v>0</v>
      </c>
      <c r="H195" s="254"/>
      <c r="I195" s="255">
        <f>ROUND(E195*H195,2)</f>
        <v>0</v>
      </c>
      <c r="J195" s="254"/>
      <c r="K195" s="255">
        <f>ROUND(E195*J195,2)</f>
        <v>0</v>
      </c>
      <c r="L195" s="255">
        <v>15</v>
      </c>
      <c r="M195" s="255">
        <f>G195*(1+L195/100)</f>
        <v>0</v>
      </c>
      <c r="N195" s="255">
        <v>8.0000000000000004E-4</v>
      </c>
      <c r="O195" s="255">
        <f>ROUND(E195*N195,2)</f>
        <v>0</v>
      </c>
      <c r="P195" s="255">
        <v>0</v>
      </c>
      <c r="Q195" s="255">
        <f>ROUND(E195*P195,2)</f>
        <v>0</v>
      </c>
      <c r="R195" s="255" t="s">
        <v>270</v>
      </c>
      <c r="S195" s="255" t="s">
        <v>137</v>
      </c>
      <c r="T195" s="256" t="s">
        <v>137</v>
      </c>
      <c r="U195" s="233">
        <v>0</v>
      </c>
      <c r="V195" s="233">
        <f>ROUND(E195*U195,2)</f>
        <v>0</v>
      </c>
      <c r="W195" s="233"/>
      <c r="X195" s="233" t="s">
        <v>271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272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70" t="s">
        <v>140</v>
      </c>
      <c r="D196" s="234"/>
      <c r="E196" s="235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141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70" t="s">
        <v>247</v>
      </c>
      <c r="D197" s="234"/>
      <c r="E197" s="235">
        <v>1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141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1" t="s">
        <v>143</v>
      </c>
      <c r="D198" s="236"/>
      <c r="E198" s="237">
        <v>1</v>
      </c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141</v>
      </c>
      <c r="AH198" s="214">
        <v>1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ht="22.5" outlineLevel="1" x14ac:dyDescent="0.2">
      <c r="A199" s="260">
        <v>37</v>
      </c>
      <c r="B199" s="261" t="s">
        <v>273</v>
      </c>
      <c r="C199" s="274" t="s">
        <v>274</v>
      </c>
      <c r="D199" s="262" t="s">
        <v>218</v>
      </c>
      <c r="E199" s="263">
        <v>4.5409999999999999E-2</v>
      </c>
      <c r="F199" s="264"/>
      <c r="G199" s="265">
        <f>ROUND(E199*F199,2)</f>
        <v>0</v>
      </c>
      <c r="H199" s="264"/>
      <c r="I199" s="265">
        <f>ROUND(E199*H199,2)</f>
        <v>0</v>
      </c>
      <c r="J199" s="264"/>
      <c r="K199" s="265">
        <f>ROUND(E199*J199,2)</f>
        <v>0</v>
      </c>
      <c r="L199" s="265">
        <v>15</v>
      </c>
      <c r="M199" s="265">
        <f>G199*(1+L199/100)</f>
        <v>0</v>
      </c>
      <c r="N199" s="265">
        <v>0</v>
      </c>
      <c r="O199" s="265">
        <f>ROUND(E199*N199,2)</f>
        <v>0</v>
      </c>
      <c r="P199" s="265">
        <v>0</v>
      </c>
      <c r="Q199" s="265">
        <f>ROUND(E199*P199,2)</f>
        <v>0</v>
      </c>
      <c r="R199" s="265"/>
      <c r="S199" s="265" t="s">
        <v>137</v>
      </c>
      <c r="T199" s="266" t="s">
        <v>137</v>
      </c>
      <c r="U199" s="233">
        <v>1.573</v>
      </c>
      <c r="V199" s="233">
        <f>ROUND(E199*U199,2)</f>
        <v>7.0000000000000007E-2</v>
      </c>
      <c r="W199" s="233"/>
      <c r="X199" s="233" t="s">
        <v>220</v>
      </c>
      <c r="Y199" s="214"/>
      <c r="Z199" s="214"/>
      <c r="AA199" s="214"/>
      <c r="AB199" s="214"/>
      <c r="AC199" s="214"/>
      <c r="AD199" s="214"/>
      <c r="AE199" s="214"/>
      <c r="AF199" s="214"/>
      <c r="AG199" s="214" t="s">
        <v>221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x14ac:dyDescent="0.2">
      <c r="A200" s="244" t="s">
        <v>132</v>
      </c>
      <c r="B200" s="245" t="s">
        <v>86</v>
      </c>
      <c r="C200" s="268" t="s">
        <v>87</v>
      </c>
      <c r="D200" s="246"/>
      <c r="E200" s="247"/>
      <c r="F200" s="248"/>
      <c r="G200" s="248">
        <f>SUMIF(AG201:AG252,"&lt;&gt;NOR",G201:G252)</f>
        <v>0</v>
      </c>
      <c r="H200" s="248"/>
      <c r="I200" s="248">
        <f>SUM(I201:I252)</f>
        <v>0</v>
      </c>
      <c r="J200" s="248"/>
      <c r="K200" s="248">
        <f>SUM(K201:K252)</f>
        <v>0</v>
      </c>
      <c r="L200" s="248"/>
      <c r="M200" s="248">
        <f>SUM(M201:M252)</f>
        <v>0</v>
      </c>
      <c r="N200" s="248"/>
      <c r="O200" s="248">
        <f>SUM(O201:O252)</f>
        <v>0.04</v>
      </c>
      <c r="P200" s="248"/>
      <c r="Q200" s="248">
        <f>SUM(Q201:Q252)</f>
        <v>0.38</v>
      </c>
      <c r="R200" s="248"/>
      <c r="S200" s="248"/>
      <c r="T200" s="249"/>
      <c r="U200" s="243"/>
      <c r="V200" s="243">
        <f>SUM(V201:V252)</f>
        <v>6.8099999999999987</v>
      </c>
      <c r="W200" s="243"/>
      <c r="X200" s="243"/>
      <c r="AG200" t="s">
        <v>133</v>
      </c>
    </row>
    <row r="201" spans="1:60" outlineLevel="1" x14ac:dyDescent="0.2">
      <c r="A201" s="250">
        <v>38</v>
      </c>
      <c r="B201" s="251" t="s">
        <v>275</v>
      </c>
      <c r="C201" s="269" t="s">
        <v>276</v>
      </c>
      <c r="D201" s="252" t="s">
        <v>158</v>
      </c>
      <c r="E201" s="253">
        <v>7</v>
      </c>
      <c r="F201" s="254"/>
      <c r="G201" s="255">
        <f>ROUND(E201*F201,2)</f>
        <v>0</v>
      </c>
      <c r="H201" s="254"/>
      <c r="I201" s="255">
        <f>ROUND(E201*H201,2)</f>
        <v>0</v>
      </c>
      <c r="J201" s="254"/>
      <c r="K201" s="255">
        <f>ROUND(E201*J201,2)</f>
        <v>0</v>
      </c>
      <c r="L201" s="255">
        <v>15</v>
      </c>
      <c r="M201" s="255">
        <f>G201*(1+L201/100)</f>
        <v>0</v>
      </c>
      <c r="N201" s="255">
        <v>0</v>
      </c>
      <c r="O201" s="255">
        <f>ROUND(E201*N201,2)</f>
        <v>0</v>
      </c>
      <c r="P201" s="255">
        <v>1.8E-3</v>
      </c>
      <c r="Q201" s="255">
        <f>ROUND(E201*P201,2)</f>
        <v>0.01</v>
      </c>
      <c r="R201" s="255"/>
      <c r="S201" s="255" t="s">
        <v>137</v>
      </c>
      <c r="T201" s="256" t="s">
        <v>137</v>
      </c>
      <c r="U201" s="233">
        <v>0.11</v>
      </c>
      <c r="V201" s="233">
        <f>ROUND(E201*U201,2)</f>
        <v>0.77</v>
      </c>
      <c r="W201" s="233"/>
      <c r="X201" s="233" t="s">
        <v>138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139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31"/>
      <c r="B202" s="232"/>
      <c r="C202" s="270" t="s">
        <v>140</v>
      </c>
      <c r="D202" s="234"/>
      <c r="E202" s="235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141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70" t="s">
        <v>277</v>
      </c>
      <c r="D203" s="234"/>
      <c r="E203" s="235">
        <v>7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141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1" t="s">
        <v>143</v>
      </c>
      <c r="D204" s="236"/>
      <c r="E204" s="237">
        <v>7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141</v>
      </c>
      <c r="AH204" s="214">
        <v>1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50">
        <v>39</v>
      </c>
      <c r="B205" s="251" t="s">
        <v>278</v>
      </c>
      <c r="C205" s="269" t="s">
        <v>279</v>
      </c>
      <c r="D205" s="252" t="s">
        <v>158</v>
      </c>
      <c r="E205" s="253">
        <v>1</v>
      </c>
      <c r="F205" s="254"/>
      <c r="G205" s="255">
        <f>ROUND(E205*F205,2)</f>
        <v>0</v>
      </c>
      <c r="H205" s="254"/>
      <c r="I205" s="255">
        <f>ROUND(E205*H205,2)</f>
        <v>0</v>
      </c>
      <c r="J205" s="254"/>
      <c r="K205" s="255">
        <f>ROUND(E205*J205,2)</f>
        <v>0</v>
      </c>
      <c r="L205" s="255">
        <v>15</v>
      </c>
      <c r="M205" s="255">
        <f>G205*(1+L205/100)</f>
        <v>0</v>
      </c>
      <c r="N205" s="255">
        <v>0</v>
      </c>
      <c r="O205" s="255">
        <f>ROUND(E205*N205,2)</f>
        <v>0</v>
      </c>
      <c r="P205" s="255">
        <v>0.17399999999999999</v>
      </c>
      <c r="Q205" s="255">
        <f>ROUND(E205*P205,2)</f>
        <v>0.17</v>
      </c>
      <c r="R205" s="255"/>
      <c r="S205" s="255" t="s">
        <v>137</v>
      </c>
      <c r="T205" s="256" t="s">
        <v>137</v>
      </c>
      <c r="U205" s="233">
        <v>0.95</v>
      </c>
      <c r="V205" s="233">
        <f>ROUND(E205*U205,2)</f>
        <v>0.95</v>
      </c>
      <c r="W205" s="233"/>
      <c r="X205" s="233" t="s">
        <v>138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139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0" t="s">
        <v>140</v>
      </c>
      <c r="D206" s="234"/>
      <c r="E206" s="235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141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0" t="s">
        <v>254</v>
      </c>
      <c r="D207" s="234"/>
      <c r="E207" s="235">
        <v>1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141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31"/>
      <c r="B208" s="232"/>
      <c r="C208" s="271" t="s">
        <v>143</v>
      </c>
      <c r="D208" s="236"/>
      <c r="E208" s="237">
        <v>1</v>
      </c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141</v>
      </c>
      <c r="AH208" s="214">
        <v>1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50">
        <v>40</v>
      </c>
      <c r="B209" s="251" t="s">
        <v>280</v>
      </c>
      <c r="C209" s="269" t="s">
        <v>281</v>
      </c>
      <c r="D209" s="252" t="s">
        <v>158</v>
      </c>
      <c r="E209" s="253">
        <v>1</v>
      </c>
      <c r="F209" s="254"/>
      <c r="G209" s="255">
        <f>ROUND(E209*F209,2)</f>
        <v>0</v>
      </c>
      <c r="H209" s="254"/>
      <c r="I209" s="255">
        <f>ROUND(E209*H209,2)</f>
        <v>0</v>
      </c>
      <c r="J209" s="254"/>
      <c r="K209" s="255">
        <f>ROUND(E209*J209,2)</f>
        <v>0</v>
      </c>
      <c r="L209" s="255">
        <v>15</v>
      </c>
      <c r="M209" s="255">
        <f>G209*(1+L209/100)</f>
        <v>0</v>
      </c>
      <c r="N209" s="255">
        <v>0</v>
      </c>
      <c r="O209" s="255">
        <f>ROUND(E209*N209,2)</f>
        <v>0</v>
      </c>
      <c r="P209" s="255">
        <v>8.8099999999999998E-2</v>
      </c>
      <c r="Q209" s="255">
        <f>ROUND(E209*P209,2)</f>
        <v>0.09</v>
      </c>
      <c r="R209" s="255"/>
      <c r="S209" s="255" t="s">
        <v>137</v>
      </c>
      <c r="T209" s="256" t="s">
        <v>137</v>
      </c>
      <c r="U209" s="233">
        <v>0.39</v>
      </c>
      <c r="V209" s="233">
        <f>ROUND(E209*U209,2)</f>
        <v>0.39</v>
      </c>
      <c r="W209" s="233"/>
      <c r="X209" s="233" t="s">
        <v>138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139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0" t="s">
        <v>140</v>
      </c>
      <c r="D210" s="234"/>
      <c r="E210" s="235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141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0" t="s">
        <v>282</v>
      </c>
      <c r="D211" s="234"/>
      <c r="E211" s="235">
        <v>1</v>
      </c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141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31"/>
      <c r="B212" s="232"/>
      <c r="C212" s="271" t="s">
        <v>143</v>
      </c>
      <c r="D212" s="236"/>
      <c r="E212" s="237">
        <v>1</v>
      </c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141</v>
      </c>
      <c r="AH212" s="214">
        <v>1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50">
        <v>41</v>
      </c>
      <c r="B213" s="251" t="s">
        <v>283</v>
      </c>
      <c r="C213" s="269" t="s">
        <v>284</v>
      </c>
      <c r="D213" s="252" t="s">
        <v>158</v>
      </c>
      <c r="E213" s="253">
        <v>1</v>
      </c>
      <c r="F213" s="254"/>
      <c r="G213" s="255">
        <f>ROUND(E213*F213,2)</f>
        <v>0</v>
      </c>
      <c r="H213" s="254"/>
      <c r="I213" s="255">
        <f>ROUND(E213*H213,2)</f>
        <v>0</v>
      </c>
      <c r="J213" s="254"/>
      <c r="K213" s="255">
        <f>ROUND(E213*J213,2)</f>
        <v>0</v>
      </c>
      <c r="L213" s="255">
        <v>15</v>
      </c>
      <c r="M213" s="255">
        <f>G213*(1+L213/100)</f>
        <v>0</v>
      </c>
      <c r="N213" s="255">
        <v>0</v>
      </c>
      <c r="O213" s="255">
        <f>ROUND(E213*N213,2)</f>
        <v>0</v>
      </c>
      <c r="P213" s="255">
        <v>0.1104</v>
      </c>
      <c r="Q213" s="255">
        <f>ROUND(E213*P213,2)</f>
        <v>0.11</v>
      </c>
      <c r="R213" s="255"/>
      <c r="S213" s="255" t="s">
        <v>137</v>
      </c>
      <c r="T213" s="256" t="s">
        <v>137</v>
      </c>
      <c r="U213" s="233">
        <v>0.46</v>
      </c>
      <c r="V213" s="233">
        <f>ROUND(E213*U213,2)</f>
        <v>0.46</v>
      </c>
      <c r="W213" s="233"/>
      <c r="X213" s="233" t="s">
        <v>138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139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31"/>
      <c r="B214" s="232"/>
      <c r="C214" s="270" t="s">
        <v>140</v>
      </c>
      <c r="D214" s="234"/>
      <c r="E214" s="235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141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0" t="s">
        <v>282</v>
      </c>
      <c r="D215" s="234"/>
      <c r="E215" s="235">
        <v>1</v>
      </c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141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1" t="s">
        <v>143</v>
      </c>
      <c r="D216" s="236"/>
      <c r="E216" s="237">
        <v>1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141</v>
      </c>
      <c r="AH216" s="214">
        <v>1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ht="33.75" outlineLevel="1" x14ac:dyDescent="0.2">
      <c r="A217" s="250">
        <v>42</v>
      </c>
      <c r="B217" s="251" t="s">
        <v>285</v>
      </c>
      <c r="C217" s="269" t="s">
        <v>286</v>
      </c>
      <c r="D217" s="252" t="s">
        <v>158</v>
      </c>
      <c r="E217" s="253">
        <v>1</v>
      </c>
      <c r="F217" s="254"/>
      <c r="G217" s="255">
        <f>ROUND(E217*F217,2)</f>
        <v>0</v>
      </c>
      <c r="H217" s="254"/>
      <c r="I217" s="255">
        <f>ROUND(E217*H217,2)</f>
        <v>0</v>
      </c>
      <c r="J217" s="254"/>
      <c r="K217" s="255">
        <f>ROUND(E217*J217,2)</f>
        <v>0</v>
      </c>
      <c r="L217" s="255">
        <v>15</v>
      </c>
      <c r="M217" s="255">
        <f>G217*(1+L217/100)</f>
        <v>0</v>
      </c>
      <c r="N217" s="255">
        <v>0.01</v>
      </c>
      <c r="O217" s="255">
        <f>ROUND(E217*N217,2)</f>
        <v>0.01</v>
      </c>
      <c r="P217" s="255">
        <v>0</v>
      </c>
      <c r="Q217" s="255">
        <f>ROUND(E217*P217,2)</f>
        <v>0</v>
      </c>
      <c r="R217" s="255"/>
      <c r="S217" s="255" t="s">
        <v>205</v>
      </c>
      <c r="T217" s="256" t="s">
        <v>219</v>
      </c>
      <c r="U217" s="233">
        <v>1.45</v>
      </c>
      <c r="V217" s="233">
        <f>ROUND(E217*U217,2)</f>
        <v>1.45</v>
      </c>
      <c r="W217" s="233"/>
      <c r="X217" s="233" t="s">
        <v>138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139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31"/>
      <c r="B218" s="232"/>
      <c r="C218" s="270" t="s">
        <v>140</v>
      </c>
      <c r="D218" s="234"/>
      <c r="E218" s="235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141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0" t="s">
        <v>215</v>
      </c>
      <c r="D219" s="234"/>
      <c r="E219" s="235">
        <v>1</v>
      </c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141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1" t="s">
        <v>143</v>
      </c>
      <c r="D220" s="236"/>
      <c r="E220" s="237">
        <v>1</v>
      </c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141</v>
      </c>
      <c r="AH220" s="214">
        <v>1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ht="22.5" outlineLevel="1" x14ac:dyDescent="0.2">
      <c r="A221" s="250">
        <v>43</v>
      </c>
      <c r="B221" s="251" t="s">
        <v>287</v>
      </c>
      <c r="C221" s="269" t="s">
        <v>288</v>
      </c>
      <c r="D221" s="252" t="s">
        <v>158</v>
      </c>
      <c r="E221" s="253">
        <v>1</v>
      </c>
      <c r="F221" s="254"/>
      <c r="G221" s="255">
        <f>ROUND(E221*F221,2)</f>
        <v>0</v>
      </c>
      <c r="H221" s="254"/>
      <c r="I221" s="255">
        <f>ROUND(E221*H221,2)</f>
        <v>0</v>
      </c>
      <c r="J221" s="254"/>
      <c r="K221" s="255">
        <f>ROUND(E221*J221,2)</f>
        <v>0</v>
      </c>
      <c r="L221" s="255">
        <v>15</v>
      </c>
      <c r="M221" s="255">
        <f>G221*(1+L221/100)</f>
        <v>0</v>
      </c>
      <c r="N221" s="255">
        <v>1.7999999999999999E-2</v>
      </c>
      <c r="O221" s="255">
        <f>ROUND(E221*N221,2)</f>
        <v>0.02</v>
      </c>
      <c r="P221" s="255">
        <v>0</v>
      </c>
      <c r="Q221" s="255">
        <f>ROUND(E221*P221,2)</f>
        <v>0</v>
      </c>
      <c r="R221" s="255"/>
      <c r="S221" s="255" t="s">
        <v>205</v>
      </c>
      <c r="T221" s="256" t="s">
        <v>219</v>
      </c>
      <c r="U221" s="233">
        <v>0</v>
      </c>
      <c r="V221" s="233">
        <f>ROUND(E221*U221,2)</f>
        <v>0</v>
      </c>
      <c r="W221" s="233"/>
      <c r="X221" s="233" t="s">
        <v>271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272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31"/>
      <c r="B222" s="232"/>
      <c r="C222" s="270" t="s">
        <v>140</v>
      </c>
      <c r="D222" s="234"/>
      <c r="E222" s="235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141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31"/>
      <c r="B223" s="232"/>
      <c r="C223" s="270" t="s">
        <v>215</v>
      </c>
      <c r="D223" s="234"/>
      <c r="E223" s="235">
        <v>1</v>
      </c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141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1" t="s">
        <v>143</v>
      </c>
      <c r="D224" s="236"/>
      <c r="E224" s="237">
        <v>1</v>
      </c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141</v>
      </c>
      <c r="AH224" s="214">
        <v>1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50">
        <v>44</v>
      </c>
      <c r="B225" s="251" t="s">
        <v>289</v>
      </c>
      <c r="C225" s="269" t="s">
        <v>290</v>
      </c>
      <c r="D225" s="252" t="s">
        <v>158</v>
      </c>
      <c r="E225" s="253">
        <v>1</v>
      </c>
      <c r="F225" s="254"/>
      <c r="G225" s="255">
        <f>ROUND(E225*F225,2)</f>
        <v>0</v>
      </c>
      <c r="H225" s="254"/>
      <c r="I225" s="255">
        <f>ROUND(E225*H225,2)</f>
        <v>0</v>
      </c>
      <c r="J225" s="254"/>
      <c r="K225" s="255">
        <f>ROUND(E225*J225,2)</f>
        <v>0</v>
      </c>
      <c r="L225" s="255">
        <v>15</v>
      </c>
      <c r="M225" s="255">
        <f>G225*(1+L225/100)</f>
        <v>0</v>
      </c>
      <c r="N225" s="255">
        <v>0</v>
      </c>
      <c r="O225" s="255">
        <f>ROUND(E225*N225,2)</f>
        <v>0</v>
      </c>
      <c r="P225" s="255">
        <v>0</v>
      </c>
      <c r="Q225" s="255">
        <f>ROUND(E225*P225,2)</f>
        <v>0</v>
      </c>
      <c r="R225" s="255"/>
      <c r="S225" s="255" t="s">
        <v>137</v>
      </c>
      <c r="T225" s="256" t="s">
        <v>137</v>
      </c>
      <c r="U225" s="233">
        <v>0.77500000000000002</v>
      </c>
      <c r="V225" s="233">
        <f>ROUND(E225*U225,2)</f>
        <v>0.78</v>
      </c>
      <c r="W225" s="233"/>
      <c r="X225" s="233" t="s">
        <v>138</v>
      </c>
      <c r="Y225" s="214"/>
      <c r="Z225" s="214"/>
      <c r="AA225" s="214"/>
      <c r="AB225" s="214"/>
      <c r="AC225" s="214"/>
      <c r="AD225" s="214"/>
      <c r="AE225" s="214"/>
      <c r="AF225" s="214"/>
      <c r="AG225" s="214" t="s">
        <v>139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31"/>
      <c r="B226" s="232"/>
      <c r="C226" s="270" t="s">
        <v>140</v>
      </c>
      <c r="D226" s="234"/>
      <c r="E226" s="235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141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0" t="s">
        <v>215</v>
      </c>
      <c r="D227" s="234"/>
      <c r="E227" s="235">
        <v>1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141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1" t="s">
        <v>143</v>
      </c>
      <c r="D228" s="236"/>
      <c r="E228" s="237">
        <v>1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141</v>
      </c>
      <c r="AH228" s="214">
        <v>1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50">
        <v>45</v>
      </c>
      <c r="B229" s="251" t="s">
        <v>291</v>
      </c>
      <c r="C229" s="269" t="s">
        <v>292</v>
      </c>
      <c r="D229" s="252" t="s">
        <v>158</v>
      </c>
      <c r="E229" s="253">
        <v>1</v>
      </c>
      <c r="F229" s="254"/>
      <c r="G229" s="255">
        <f>ROUND(E229*F229,2)</f>
        <v>0</v>
      </c>
      <c r="H229" s="254"/>
      <c r="I229" s="255">
        <f>ROUND(E229*H229,2)</f>
        <v>0</v>
      </c>
      <c r="J229" s="254"/>
      <c r="K229" s="255">
        <f>ROUND(E229*J229,2)</f>
        <v>0</v>
      </c>
      <c r="L229" s="255">
        <v>15</v>
      </c>
      <c r="M229" s="255">
        <f>G229*(1+L229/100)</f>
        <v>0</v>
      </c>
      <c r="N229" s="255">
        <v>7.5000000000000002E-4</v>
      </c>
      <c r="O229" s="255">
        <f>ROUND(E229*N229,2)</f>
        <v>0</v>
      </c>
      <c r="P229" s="255">
        <v>0</v>
      </c>
      <c r="Q229" s="255">
        <f>ROUND(E229*P229,2)</f>
        <v>0</v>
      </c>
      <c r="R229" s="255" t="s">
        <v>270</v>
      </c>
      <c r="S229" s="255" t="s">
        <v>137</v>
      </c>
      <c r="T229" s="256" t="s">
        <v>137</v>
      </c>
      <c r="U229" s="233">
        <v>0</v>
      </c>
      <c r="V229" s="233">
        <f>ROUND(E229*U229,2)</f>
        <v>0</v>
      </c>
      <c r="W229" s="233"/>
      <c r="X229" s="233" t="s">
        <v>271</v>
      </c>
      <c r="Y229" s="214"/>
      <c r="Z229" s="214"/>
      <c r="AA229" s="214"/>
      <c r="AB229" s="214"/>
      <c r="AC229" s="214"/>
      <c r="AD229" s="214"/>
      <c r="AE229" s="214"/>
      <c r="AF229" s="214"/>
      <c r="AG229" s="214" t="s">
        <v>272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/>
      <c r="B230" s="232"/>
      <c r="C230" s="272" t="s">
        <v>293</v>
      </c>
      <c r="D230" s="258"/>
      <c r="E230" s="258"/>
      <c r="F230" s="258"/>
      <c r="G230" s="258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148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31"/>
      <c r="B231" s="232"/>
      <c r="C231" s="273" t="s">
        <v>294</v>
      </c>
      <c r="D231" s="259"/>
      <c r="E231" s="259"/>
      <c r="F231" s="259"/>
      <c r="G231" s="259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148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3" t="s">
        <v>295</v>
      </c>
      <c r="D232" s="259"/>
      <c r="E232" s="259"/>
      <c r="F232" s="259"/>
      <c r="G232" s="259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148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0" t="s">
        <v>140</v>
      </c>
      <c r="D233" s="234"/>
      <c r="E233" s="235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141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0" t="s">
        <v>215</v>
      </c>
      <c r="D234" s="234"/>
      <c r="E234" s="235">
        <v>1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141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1"/>
      <c r="B235" s="232"/>
      <c r="C235" s="271" t="s">
        <v>143</v>
      </c>
      <c r="D235" s="236"/>
      <c r="E235" s="237">
        <v>1</v>
      </c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141</v>
      </c>
      <c r="AH235" s="214">
        <v>1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50">
        <v>46</v>
      </c>
      <c r="B236" s="251" t="s">
        <v>296</v>
      </c>
      <c r="C236" s="269" t="s">
        <v>297</v>
      </c>
      <c r="D236" s="252" t="s">
        <v>158</v>
      </c>
      <c r="E236" s="253">
        <v>5</v>
      </c>
      <c r="F236" s="254"/>
      <c r="G236" s="255">
        <f>ROUND(E236*F236,2)</f>
        <v>0</v>
      </c>
      <c r="H236" s="254"/>
      <c r="I236" s="255">
        <f>ROUND(E236*H236,2)</f>
        <v>0</v>
      </c>
      <c r="J236" s="254"/>
      <c r="K236" s="255">
        <f>ROUND(E236*J236,2)</f>
        <v>0</v>
      </c>
      <c r="L236" s="255">
        <v>15</v>
      </c>
      <c r="M236" s="255">
        <f>G236*(1+L236/100)</f>
        <v>0</v>
      </c>
      <c r="N236" s="255">
        <v>1.0000000000000001E-5</v>
      </c>
      <c r="O236" s="255">
        <f>ROUND(E236*N236,2)</f>
        <v>0</v>
      </c>
      <c r="P236" s="255">
        <v>0</v>
      </c>
      <c r="Q236" s="255">
        <f>ROUND(E236*P236,2)</f>
        <v>0</v>
      </c>
      <c r="R236" s="255"/>
      <c r="S236" s="255" t="s">
        <v>137</v>
      </c>
      <c r="T236" s="256" t="s">
        <v>137</v>
      </c>
      <c r="U236" s="233">
        <v>0.28000000000000003</v>
      </c>
      <c r="V236" s="233">
        <f>ROUND(E236*U236,2)</f>
        <v>1.4</v>
      </c>
      <c r="W236" s="233"/>
      <c r="X236" s="233" t="s">
        <v>138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139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0" t="s">
        <v>140</v>
      </c>
      <c r="D237" s="234"/>
      <c r="E237" s="235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141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0" t="s">
        <v>298</v>
      </c>
      <c r="D238" s="234"/>
      <c r="E238" s="235">
        <v>5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141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1" t="s">
        <v>143</v>
      </c>
      <c r="D239" s="236"/>
      <c r="E239" s="237">
        <v>5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141</v>
      </c>
      <c r="AH239" s="214">
        <v>1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50">
        <v>47</v>
      </c>
      <c r="B240" s="251" t="s">
        <v>299</v>
      </c>
      <c r="C240" s="269" t="s">
        <v>300</v>
      </c>
      <c r="D240" s="252" t="s">
        <v>158</v>
      </c>
      <c r="E240" s="253">
        <v>5</v>
      </c>
      <c r="F240" s="254"/>
      <c r="G240" s="255">
        <f>ROUND(E240*F240,2)</f>
        <v>0</v>
      </c>
      <c r="H240" s="254"/>
      <c r="I240" s="255">
        <f>ROUND(E240*H240,2)</f>
        <v>0</v>
      </c>
      <c r="J240" s="254"/>
      <c r="K240" s="255">
        <f>ROUND(E240*J240,2)</f>
        <v>0</v>
      </c>
      <c r="L240" s="255">
        <v>15</v>
      </c>
      <c r="M240" s="255">
        <f>G240*(1+L240/100)</f>
        <v>0</v>
      </c>
      <c r="N240" s="255">
        <v>1.2899999999999999E-3</v>
      </c>
      <c r="O240" s="255">
        <f>ROUND(E240*N240,2)</f>
        <v>0.01</v>
      </c>
      <c r="P240" s="255">
        <v>0</v>
      </c>
      <c r="Q240" s="255">
        <f>ROUND(E240*P240,2)</f>
        <v>0</v>
      </c>
      <c r="R240" s="255" t="s">
        <v>270</v>
      </c>
      <c r="S240" s="255" t="s">
        <v>137</v>
      </c>
      <c r="T240" s="256" t="s">
        <v>137</v>
      </c>
      <c r="U240" s="233">
        <v>0</v>
      </c>
      <c r="V240" s="233">
        <f>ROUND(E240*U240,2)</f>
        <v>0</v>
      </c>
      <c r="W240" s="233"/>
      <c r="X240" s="233" t="s">
        <v>271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272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0" t="s">
        <v>140</v>
      </c>
      <c r="D241" s="234"/>
      <c r="E241" s="235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141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0" t="s">
        <v>298</v>
      </c>
      <c r="D242" s="234"/>
      <c r="E242" s="235">
        <v>5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141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1" t="s">
        <v>143</v>
      </c>
      <c r="D243" s="236"/>
      <c r="E243" s="237">
        <v>5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141</v>
      </c>
      <c r="AH243" s="214">
        <v>1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50">
        <v>48</v>
      </c>
      <c r="B244" s="251" t="s">
        <v>301</v>
      </c>
      <c r="C244" s="269" t="s">
        <v>302</v>
      </c>
      <c r="D244" s="252" t="s">
        <v>158</v>
      </c>
      <c r="E244" s="253">
        <v>2</v>
      </c>
      <c r="F244" s="254"/>
      <c r="G244" s="255">
        <f>ROUND(E244*F244,2)</f>
        <v>0</v>
      </c>
      <c r="H244" s="254"/>
      <c r="I244" s="255">
        <f>ROUND(E244*H244,2)</f>
        <v>0</v>
      </c>
      <c r="J244" s="254"/>
      <c r="K244" s="255">
        <f>ROUND(E244*J244,2)</f>
        <v>0</v>
      </c>
      <c r="L244" s="255">
        <v>15</v>
      </c>
      <c r="M244" s="255">
        <f>G244*(1+L244/100)</f>
        <v>0</v>
      </c>
      <c r="N244" s="255">
        <v>1.0000000000000001E-5</v>
      </c>
      <c r="O244" s="255">
        <f>ROUND(E244*N244,2)</f>
        <v>0</v>
      </c>
      <c r="P244" s="255">
        <v>0</v>
      </c>
      <c r="Q244" s="255">
        <f>ROUND(E244*P244,2)</f>
        <v>0</v>
      </c>
      <c r="R244" s="255"/>
      <c r="S244" s="255" t="s">
        <v>137</v>
      </c>
      <c r="T244" s="256" t="s">
        <v>137</v>
      </c>
      <c r="U244" s="233">
        <v>0.26</v>
      </c>
      <c r="V244" s="233">
        <f>ROUND(E244*U244,2)</f>
        <v>0.52</v>
      </c>
      <c r="W244" s="233"/>
      <c r="X244" s="233" t="s">
        <v>138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139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0" t="s">
        <v>140</v>
      </c>
      <c r="D245" s="234"/>
      <c r="E245" s="235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141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0" t="s">
        <v>303</v>
      </c>
      <c r="D246" s="234"/>
      <c r="E246" s="235">
        <v>2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141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1" t="s">
        <v>143</v>
      </c>
      <c r="D247" s="236"/>
      <c r="E247" s="237">
        <v>2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141</v>
      </c>
      <c r="AH247" s="214">
        <v>1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50">
        <v>49</v>
      </c>
      <c r="B248" s="251" t="s">
        <v>304</v>
      </c>
      <c r="C248" s="269" t="s">
        <v>305</v>
      </c>
      <c r="D248" s="252" t="s">
        <v>158</v>
      </c>
      <c r="E248" s="253">
        <v>2</v>
      </c>
      <c r="F248" s="254"/>
      <c r="G248" s="255">
        <f>ROUND(E248*F248,2)</f>
        <v>0</v>
      </c>
      <c r="H248" s="254"/>
      <c r="I248" s="255">
        <f>ROUND(E248*H248,2)</f>
        <v>0</v>
      </c>
      <c r="J248" s="254"/>
      <c r="K248" s="255">
        <f>ROUND(E248*J248,2)</f>
        <v>0</v>
      </c>
      <c r="L248" s="255">
        <v>15</v>
      </c>
      <c r="M248" s="255">
        <f>G248*(1+L248/100)</f>
        <v>0</v>
      </c>
      <c r="N248" s="255">
        <v>9.3999999999999997E-4</v>
      </c>
      <c r="O248" s="255">
        <f>ROUND(E248*N248,2)</f>
        <v>0</v>
      </c>
      <c r="P248" s="255">
        <v>0</v>
      </c>
      <c r="Q248" s="255">
        <f>ROUND(E248*P248,2)</f>
        <v>0</v>
      </c>
      <c r="R248" s="255" t="s">
        <v>270</v>
      </c>
      <c r="S248" s="255" t="s">
        <v>137</v>
      </c>
      <c r="T248" s="256" t="s">
        <v>137</v>
      </c>
      <c r="U248" s="233">
        <v>0</v>
      </c>
      <c r="V248" s="233">
        <f>ROUND(E248*U248,2)</f>
        <v>0</v>
      </c>
      <c r="W248" s="233"/>
      <c r="X248" s="233" t="s">
        <v>271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272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0" t="s">
        <v>140</v>
      </c>
      <c r="D249" s="234"/>
      <c r="E249" s="235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141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0" t="s">
        <v>303</v>
      </c>
      <c r="D250" s="234"/>
      <c r="E250" s="235">
        <v>2</v>
      </c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141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1" t="s">
        <v>143</v>
      </c>
      <c r="D251" s="236"/>
      <c r="E251" s="237">
        <v>2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141</v>
      </c>
      <c r="AH251" s="214">
        <v>1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60">
        <v>50</v>
      </c>
      <c r="B252" s="261" t="s">
        <v>306</v>
      </c>
      <c r="C252" s="274" t="s">
        <v>307</v>
      </c>
      <c r="D252" s="262" t="s">
        <v>218</v>
      </c>
      <c r="E252" s="263">
        <v>3.7150000000000002E-2</v>
      </c>
      <c r="F252" s="264"/>
      <c r="G252" s="265">
        <f>ROUND(E252*F252,2)</f>
        <v>0</v>
      </c>
      <c r="H252" s="264"/>
      <c r="I252" s="265">
        <f>ROUND(E252*H252,2)</f>
        <v>0</v>
      </c>
      <c r="J252" s="264"/>
      <c r="K252" s="265">
        <f>ROUND(E252*J252,2)</f>
        <v>0</v>
      </c>
      <c r="L252" s="265">
        <v>15</v>
      </c>
      <c r="M252" s="265">
        <f>G252*(1+L252/100)</f>
        <v>0</v>
      </c>
      <c r="N252" s="265">
        <v>0</v>
      </c>
      <c r="O252" s="265">
        <f>ROUND(E252*N252,2)</f>
        <v>0</v>
      </c>
      <c r="P252" s="265">
        <v>0</v>
      </c>
      <c r="Q252" s="265">
        <f>ROUND(E252*P252,2)</f>
        <v>0</v>
      </c>
      <c r="R252" s="265"/>
      <c r="S252" s="265" t="s">
        <v>137</v>
      </c>
      <c r="T252" s="266" t="s">
        <v>137</v>
      </c>
      <c r="U252" s="233">
        <v>2.4209999999999998</v>
      </c>
      <c r="V252" s="233">
        <f>ROUND(E252*U252,2)</f>
        <v>0.09</v>
      </c>
      <c r="W252" s="233"/>
      <c r="X252" s="233" t="s">
        <v>220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221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x14ac:dyDescent="0.2">
      <c r="A253" s="244" t="s">
        <v>132</v>
      </c>
      <c r="B253" s="245" t="s">
        <v>88</v>
      </c>
      <c r="C253" s="268" t="s">
        <v>89</v>
      </c>
      <c r="D253" s="246"/>
      <c r="E253" s="247"/>
      <c r="F253" s="248"/>
      <c r="G253" s="248">
        <f>SUMIF(AG254:AG263,"&lt;&gt;NOR",G254:G263)</f>
        <v>0</v>
      </c>
      <c r="H253" s="248"/>
      <c r="I253" s="248">
        <f>SUM(I254:I263)</f>
        <v>0</v>
      </c>
      <c r="J253" s="248"/>
      <c r="K253" s="248">
        <f>SUM(K254:K263)</f>
        <v>0</v>
      </c>
      <c r="L253" s="248"/>
      <c r="M253" s="248">
        <f>SUM(M254:M263)</f>
        <v>0</v>
      </c>
      <c r="N253" s="248"/>
      <c r="O253" s="248">
        <f>SUM(O254:O263)</f>
        <v>0.01</v>
      </c>
      <c r="P253" s="248"/>
      <c r="Q253" s="248">
        <f>SUM(Q254:Q263)</f>
        <v>0</v>
      </c>
      <c r="R253" s="248"/>
      <c r="S253" s="248"/>
      <c r="T253" s="249"/>
      <c r="U253" s="243"/>
      <c r="V253" s="243">
        <f>SUM(V254:V263)</f>
        <v>1.58</v>
      </c>
      <c r="W253" s="243"/>
      <c r="X253" s="243"/>
      <c r="AG253" t="s">
        <v>133</v>
      </c>
    </row>
    <row r="254" spans="1:60" outlineLevel="1" x14ac:dyDescent="0.2">
      <c r="A254" s="250">
        <v>51</v>
      </c>
      <c r="B254" s="251" t="s">
        <v>308</v>
      </c>
      <c r="C254" s="269" t="s">
        <v>309</v>
      </c>
      <c r="D254" s="252" t="s">
        <v>158</v>
      </c>
      <c r="E254" s="253">
        <v>1</v>
      </c>
      <c r="F254" s="254"/>
      <c r="G254" s="255">
        <f>ROUND(E254*F254,2)</f>
        <v>0</v>
      </c>
      <c r="H254" s="254"/>
      <c r="I254" s="255">
        <f>ROUND(E254*H254,2)</f>
        <v>0</v>
      </c>
      <c r="J254" s="254"/>
      <c r="K254" s="255">
        <f>ROUND(E254*J254,2)</f>
        <v>0</v>
      </c>
      <c r="L254" s="255">
        <v>15</v>
      </c>
      <c r="M254" s="255">
        <f>G254*(1+L254/100)</f>
        <v>0</v>
      </c>
      <c r="N254" s="255">
        <v>0.01</v>
      </c>
      <c r="O254" s="255">
        <f>ROUND(E254*N254,2)</f>
        <v>0.01</v>
      </c>
      <c r="P254" s="255">
        <v>0</v>
      </c>
      <c r="Q254" s="255">
        <f>ROUND(E254*P254,2)</f>
        <v>0</v>
      </c>
      <c r="R254" s="255"/>
      <c r="S254" s="255" t="s">
        <v>137</v>
      </c>
      <c r="T254" s="256" t="s">
        <v>137</v>
      </c>
      <c r="U254" s="233">
        <v>1.5449999999999999</v>
      </c>
      <c r="V254" s="233">
        <f>ROUND(E254*U254,2)</f>
        <v>1.55</v>
      </c>
      <c r="W254" s="233"/>
      <c r="X254" s="233" t="s">
        <v>138</v>
      </c>
      <c r="Y254" s="214"/>
      <c r="Z254" s="214"/>
      <c r="AA254" s="214"/>
      <c r="AB254" s="214"/>
      <c r="AC254" s="214"/>
      <c r="AD254" s="214"/>
      <c r="AE254" s="214"/>
      <c r="AF254" s="214"/>
      <c r="AG254" s="214" t="s">
        <v>139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0" t="s">
        <v>140</v>
      </c>
      <c r="D255" s="234"/>
      <c r="E255" s="235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141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1"/>
      <c r="B256" s="232"/>
      <c r="C256" s="270" t="s">
        <v>310</v>
      </c>
      <c r="D256" s="234"/>
      <c r="E256" s="235">
        <v>1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141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1" t="s">
        <v>143</v>
      </c>
      <c r="D257" s="236"/>
      <c r="E257" s="237">
        <v>1</v>
      </c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141</v>
      </c>
      <c r="AH257" s="214">
        <v>1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ht="22.5" outlineLevel="1" x14ac:dyDescent="0.2">
      <c r="A258" s="250">
        <v>52</v>
      </c>
      <c r="B258" s="251" t="s">
        <v>311</v>
      </c>
      <c r="C258" s="269" t="s">
        <v>312</v>
      </c>
      <c r="D258" s="252" t="s">
        <v>158</v>
      </c>
      <c r="E258" s="253">
        <v>1</v>
      </c>
      <c r="F258" s="254"/>
      <c r="G258" s="255">
        <f>ROUND(E258*F258,2)</f>
        <v>0</v>
      </c>
      <c r="H258" s="254"/>
      <c r="I258" s="255">
        <f>ROUND(E258*H258,2)</f>
        <v>0</v>
      </c>
      <c r="J258" s="254"/>
      <c r="K258" s="255">
        <f>ROUND(E258*J258,2)</f>
        <v>0</v>
      </c>
      <c r="L258" s="255">
        <v>15</v>
      </c>
      <c r="M258" s="255">
        <f>G258*(1+L258/100)</f>
        <v>0</v>
      </c>
      <c r="N258" s="255">
        <v>0</v>
      </c>
      <c r="O258" s="255">
        <f>ROUND(E258*N258,2)</f>
        <v>0</v>
      </c>
      <c r="P258" s="255">
        <v>0</v>
      </c>
      <c r="Q258" s="255">
        <f>ROUND(E258*P258,2)</f>
        <v>0</v>
      </c>
      <c r="R258" s="255" t="s">
        <v>270</v>
      </c>
      <c r="S258" s="255" t="s">
        <v>137</v>
      </c>
      <c r="T258" s="256" t="s">
        <v>137</v>
      </c>
      <c r="U258" s="233">
        <v>0</v>
      </c>
      <c r="V258" s="233">
        <f>ROUND(E258*U258,2)</f>
        <v>0</v>
      </c>
      <c r="W258" s="233"/>
      <c r="X258" s="233" t="s">
        <v>271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272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2" t="s">
        <v>313</v>
      </c>
      <c r="D259" s="258"/>
      <c r="E259" s="258"/>
      <c r="F259" s="258"/>
      <c r="G259" s="258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148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0" t="s">
        <v>140</v>
      </c>
      <c r="D260" s="234"/>
      <c r="E260" s="235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141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0" t="s">
        <v>310</v>
      </c>
      <c r="D261" s="234"/>
      <c r="E261" s="235">
        <v>1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141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1" t="s">
        <v>143</v>
      </c>
      <c r="D262" s="236"/>
      <c r="E262" s="237">
        <v>1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141</v>
      </c>
      <c r="AH262" s="214">
        <v>1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60">
        <v>53</v>
      </c>
      <c r="B263" s="261" t="s">
        <v>314</v>
      </c>
      <c r="C263" s="274" t="s">
        <v>315</v>
      </c>
      <c r="D263" s="262" t="s">
        <v>218</v>
      </c>
      <c r="E263" s="263">
        <v>0.01</v>
      </c>
      <c r="F263" s="264"/>
      <c r="G263" s="265">
        <f>ROUND(E263*F263,2)</f>
        <v>0</v>
      </c>
      <c r="H263" s="264"/>
      <c r="I263" s="265">
        <f>ROUND(E263*H263,2)</f>
        <v>0</v>
      </c>
      <c r="J263" s="264"/>
      <c r="K263" s="265">
        <f>ROUND(E263*J263,2)</f>
        <v>0</v>
      </c>
      <c r="L263" s="265">
        <v>15</v>
      </c>
      <c r="M263" s="265">
        <f>G263*(1+L263/100)</f>
        <v>0</v>
      </c>
      <c r="N263" s="265">
        <v>0</v>
      </c>
      <c r="O263" s="265">
        <f>ROUND(E263*N263,2)</f>
        <v>0</v>
      </c>
      <c r="P263" s="265">
        <v>0</v>
      </c>
      <c r="Q263" s="265">
        <f>ROUND(E263*P263,2)</f>
        <v>0</v>
      </c>
      <c r="R263" s="265"/>
      <c r="S263" s="265" t="s">
        <v>137</v>
      </c>
      <c r="T263" s="266" t="s">
        <v>137</v>
      </c>
      <c r="U263" s="233">
        <v>3.0059999999999998</v>
      </c>
      <c r="V263" s="233">
        <f>ROUND(E263*U263,2)</f>
        <v>0.03</v>
      </c>
      <c r="W263" s="233"/>
      <c r="X263" s="233" t="s">
        <v>220</v>
      </c>
      <c r="Y263" s="214"/>
      <c r="Z263" s="214"/>
      <c r="AA263" s="214"/>
      <c r="AB263" s="214"/>
      <c r="AC263" s="214"/>
      <c r="AD263" s="214"/>
      <c r="AE263" s="214"/>
      <c r="AF263" s="214"/>
      <c r="AG263" s="214" t="s">
        <v>221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x14ac:dyDescent="0.2">
      <c r="A264" s="244" t="s">
        <v>132</v>
      </c>
      <c r="B264" s="245" t="s">
        <v>90</v>
      </c>
      <c r="C264" s="268" t="s">
        <v>91</v>
      </c>
      <c r="D264" s="246"/>
      <c r="E264" s="247"/>
      <c r="F264" s="248"/>
      <c r="G264" s="248">
        <f>SUMIF(AG265:AG303,"&lt;&gt;NOR",G265:G303)</f>
        <v>0</v>
      </c>
      <c r="H264" s="248"/>
      <c r="I264" s="248">
        <f>SUM(I265:I303)</f>
        <v>0</v>
      </c>
      <c r="J264" s="248"/>
      <c r="K264" s="248">
        <f>SUM(K265:K303)</f>
        <v>0</v>
      </c>
      <c r="L264" s="248"/>
      <c r="M264" s="248">
        <f>SUM(M265:M303)</f>
        <v>0</v>
      </c>
      <c r="N264" s="248"/>
      <c r="O264" s="248">
        <f>SUM(O265:O303)</f>
        <v>0.06</v>
      </c>
      <c r="P264" s="248"/>
      <c r="Q264" s="248">
        <f>SUM(Q265:Q303)</f>
        <v>0.05</v>
      </c>
      <c r="R264" s="248"/>
      <c r="S264" s="248"/>
      <c r="T264" s="249"/>
      <c r="U264" s="243"/>
      <c r="V264" s="243">
        <f>SUM(V265:V303)</f>
        <v>54.629999999999995</v>
      </c>
      <c r="W264" s="243"/>
      <c r="X264" s="243"/>
      <c r="AG264" t="s">
        <v>133</v>
      </c>
    </row>
    <row r="265" spans="1:60" outlineLevel="1" x14ac:dyDescent="0.2">
      <c r="A265" s="250">
        <v>54</v>
      </c>
      <c r="B265" s="251" t="s">
        <v>316</v>
      </c>
      <c r="C265" s="269" t="s">
        <v>317</v>
      </c>
      <c r="D265" s="252" t="s">
        <v>230</v>
      </c>
      <c r="E265" s="253">
        <v>47.9</v>
      </c>
      <c r="F265" s="254"/>
      <c r="G265" s="255">
        <f>ROUND(E265*F265,2)</f>
        <v>0</v>
      </c>
      <c r="H265" s="254"/>
      <c r="I265" s="255">
        <f>ROUND(E265*H265,2)</f>
        <v>0</v>
      </c>
      <c r="J265" s="254"/>
      <c r="K265" s="255">
        <f>ROUND(E265*J265,2)</f>
        <v>0</v>
      </c>
      <c r="L265" s="255">
        <v>15</v>
      </c>
      <c r="M265" s="255">
        <f>G265*(1+L265/100)</f>
        <v>0</v>
      </c>
      <c r="N265" s="255">
        <v>0</v>
      </c>
      <c r="O265" s="255">
        <f>ROUND(E265*N265,2)</f>
        <v>0</v>
      </c>
      <c r="P265" s="255">
        <v>1E-3</v>
      </c>
      <c r="Q265" s="255">
        <f>ROUND(E265*P265,2)</f>
        <v>0.05</v>
      </c>
      <c r="R265" s="255"/>
      <c r="S265" s="255" t="s">
        <v>137</v>
      </c>
      <c r="T265" s="256" t="s">
        <v>137</v>
      </c>
      <c r="U265" s="233">
        <v>0.03</v>
      </c>
      <c r="V265" s="233">
        <f>ROUND(E265*U265,2)</f>
        <v>1.44</v>
      </c>
      <c r="W265" s="233"/>
      <c r="X265" s="233" t="s">
        <v>138</v>
      </c>
      <c r="Y265" s="214"/>
      <c r="Z265" s="214"/>
      <c r="AA265" s="214"/>
      <c r="AB265" s="214"/>
      <c r="AC265" s="214"/>
      <c r="AD265" s="214"/>
      <c r="AE265" s="214"/>
      <c r="AF265" s="214"/>
      <c r="AG265" s="214" t="s">
        <v>139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0" t="s">
        <v>140</v>
      </c>
      <c r="D266" s="234"/>
      <c r="E266" s="235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141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0" t="s">
        <v>318</v>
      </c>
      <c r="D267" s="234"/>
      <c r="E267" s="235">
        <v>15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141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1"/>
      <c r="B268" s="232"/>
      <c r="C268" s="270" t="s">
        <v>319</v>
      </c>
      <c r="D268" s="234"/>
      <c r="E268" s="235">
        <v>15.8</v>
      </c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141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0" t="s">
        <v>320</v>
      </c>
      <c r="D269" s="234"/>
      <c r="E269" s="235">
        <v>17.100000000000001</v>
      </c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141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1" t="s">
        <v>143</v>
      </c>
      <c r="D270" s="236"/>
      <c r="E270" s="237">
        <v>47.9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141</v>
      </c>
      <c r="AH270" s="214">
        <v>1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50">
        <v>55</v>
      </c>
      <c r="B271" s="251" t="s">
        <v>321</v>
      </c>
      <c r="C271" s="269" t="s">
        <v>322</v>
      </c>
      <c r="D271" s="252" t="s">
        <v>136</v>
      </c>
      <c r="E271" s="253">
        <v>44.1</v>
      </c>
      <c r="F271" s="254"/>
      <c r="G271" s="255">
        <f>ROUND(E271*F271,2)</f>
        <v>0</v>
      </c>
      <c r="H271" s="254"/>
      <c r="I271" s="255">
        <f>ROUND(E271*H271,2)</f>
        <v>0</v>
      </c>
      <c r="J271" s="254"/>
      <c r="K271" s="255">
        <f>ROUND(E271*J271,2)</f>
        <v>0</v>
      </c>
      <c r="L271" s="255">
        <v>15</v>
      </c>
      <c r="M271" s="255">
        <f>G271*(1+L271/100)</f>
        <v>0</v>
      </c>
      <c r="N271" s="255">
        <v>1.0000000000000001E-5</v>
      </c>
      <c r="O271" s="255">
        <f>ROUND(E271*N271,2)</f>
        <v>0</v>
      </c>
      <c r="P271" s="255">
        <v>0</v>
      </c>
      <c r="Q271" s="255">
        <f>ROUND(E271*P271,2)</f>
        <v>0</v>
      </c>
      <c r="R271" s="255"/>
      <c r="S271" s="255" t="s">
        <v>137</v>
      </c>
      <c r="T271" s="256" t="s">
        <v>137</v>
      </c>
      <c r="U271" s="233">
        <v>0.34</v>
      </c>
      <c r="V271" s="233">
        <f>ROUND(E271*U271,2)</f>
        <v>14.99</v>
      </c>
      <c r="W271" s="233"/>
      <c r="X271" s="233" t="s">
        <v>138</v>
      </c>
      <c r="Y271" s="214"/>
      <c r="Z271" s="214"/>
      <c r="AA271" s="214"/>
      <c r="AB271" s="214"/>
      <c r="AC271" s="214"/>
      <c r="AD271" s="214"/>
      <c r="AE271" s="214"/>
      <c r="AF271" s="214"/>
      <c r="AG271" s="214" t="s">
        <v>139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31"/>
      <c r="B272" s="232"/>
      <c r="C272" s="270" t="s">
        <v>140</v>
      </c>
      <c r="D272" s="234"/>
      <c r="E272" s="235"/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141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0" t="s">
        <v>195</v>
      </c>
      <c r="D273" s="234"/>
      <c r="E273" s="235">
        <v>11.4</v>
      </c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141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0" t="s">
        <v>196</v>
      </c>
      <c r="D274" s="234"/>
      <c r="E274" s="235">
        <v>14.7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141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0" t="s">
        <v>197</v>
      </c>
      <c r="D275" s="234"/>
      <c r="E275" s="235">
        <v>18</v>
      </c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141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1" t="s">
        <v>143</v>
      </c>
      <c r="D276" s="236"/>
      <c r="E276" s="237">
        <v>44.1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141</v>
      </c>
      <c r="AH276" s="214">
        <v>1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50">
        <v>56</v>
      </c>
      <c r="B277" s="251" t="s">
        <v>323</v>
      </c>
      <c r="C277" s="269" t="s">
        <v>324</v>
      </c>
      <c r="D277" s="252" t="s">
        <v>136</v>
      </c>
      <c r="E277" s="253">
        <v>44.1</v>
      </c>
      <c r="F277" s="254"/>
      <c r="G277" s="255">
        <f>ROUND(E277*F277,2)</f>
        <v>0</v>
      </c>
      <c r="H277" s="254"/>
      <c r="I277" s="255">
        <f>ROUND(E277*H277,2)</f>
        <v>0</v>
      </c>
      <c r="J277" s="254"/>
      <c r="K277" s="255">
        <f>ROUND(E277*J277,2)</f>
        <v>0</v>
      </c>
      <c r="L277" s="255">
        <v>15</v>
      </c>
      <c r="M277" s="255">
        <f>G277*(1+L277/100)</f>
        <v>0</v>
      </c>
      <c r="N277" s="255">
        <v>4.8999999999999998E-4</v>
      </c>
      <c r="O277" s="255">
        <f>ROUND(E277*N277,2)</f>
        <v>0.02</v>
      </c>
      <c r="P277" s="255">
        <v>0</v>
      </c>
      <c r="Q277" s="255">
        <f>ROUND(E277*P277,2)</f>
        <v>0</v>
      </c>
      <c r="R277" s="255"/>
      <c r="S277" s="255" t="s">
        <v>137</v>
      </c>
      <c r="T277" s="256" t="s">
        <v>137</v>
      </c>
      <c r="U277" s="233">
        <v>0.13</v>
      </c>
      <c r="V277" s="233">
        <f>ROUND(E277*U277,2)</f>
        <v>5.73</v>
      </c>
      <c r="W277" s="233"/>
      <c r="X277" s="233" t="s">
        <v>138</v>
      </c>
      <c r="Y277" s="214"/>
      <c r="Z277" s="214"/>
      <c r="AA277" s="214"/>
      <c r="AB277" s="214"/>
      <c r="AC277" s="214"/>
      <c r="AD277" s="214"/>
      <c r="AE277" s="214"/>
      <c r="AF277" s="214"/>
      <c r="AG277" s="214" t="s">
        <v>139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0" t="s">
        <v>140</v>
      </c>
      <c r="D278" s="234"/>
      <c r="E278" s="235"/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141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0" t="s">
        <v>195</v>
      </c>
      <c r="D279" s="234"/>
      <c r="E279" s="235">
        <v>11.4</v>
      </c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141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0" t="s">
        <v>196</v>
      </c>
      <c r="D280" s="234"/>
      <c r="E280" s="235">
        <v>14.7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141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0" t="s">
        <v>197</v>
      </c>
      <c r="D281" s="234"/>
      <c r="E281" s="235">
        <v>18</v>
      </c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141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1" t="s">
        <v>143</v>
      </c>
      <c r="D282" s="236"/>
      <c r="E282" s="237">
        <v>44.1</v>
      </c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141</v>
      </c>
      <c r="AH282" s="214">
        <v>1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ht="22.5" outlineLevel="1" x14ac:dyDescent="0.2">
      <c r="A283" s="250">
        <v>57</v>
      </c>
      <c r="B283" s="251" t="s">
        <v>325</v>
      </c>
      <c r="C283" s="269" t="s">
        <v>326</v>
      </c>
      <c r="D283" s="252" t="s">
        <v>136</v>
      </c>
      <c r="E283" s="253">
        <v>44.1</v>
      </c>
      <c r="F283" s="254"/>
      <c r="G283" s="255">
        <f>ROUND(E283*F283,2)</f>
        <v>0</v>
      </c>
      <c r="H283" s="254"/>
      <c r="I283" s="255">
        <f>ROUND(E283*H283,2)</f>
        <v>0</v>
      </c>
      <c r="J283" s="254"/>
      <c r="K283" s="255">
        <f>ROUND(E283*J283,2)</f>
        <v>0</v>
      </c>
      <c r="L283" s="255">
        <v>15</v>
      </c>
      <c r="M283" s="255">
        <f>G283*(1+L283/100)</f>
        <v>0</v>
      </c>
      <c r="N283" s="255">
        <v>3.5E-4</v>
      </c>
      <c r="O283" s="255">
        <f>ROUND(E283*N283,2)</f>
        <v>0.02</v>
      </c>
      <c r="P283" s="255">
        <v>0</v>
      </c>
      <c r="Q283" s="255">
        <f>ROUND(E283*P283,2)</f>
        <v>0</v>
      </c>
      <c r="R283" s="255"/>
      <c r="S283" s="255" t="s">
        <v>137</v>
      </c>
      <c r="T283" s="256" t="s">
        <v>137</v>
      </c>
      <c r="U283" s="233">
        <v>0.56999999999999995</v>
      </c>
      <c r="V283" s="233">
        <f>ROUND(E283*U283,2)</f>
        <v>25.14</v>
      </c>
      <c r="W283" s="233"/>
      <c r="X283" s="233" t="s">
        <v>138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139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0" t="s">
        <v>140</v>
      </c>
      <c r="D284" s="234"/>
      <c r="E284" s="235"/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141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0" t="s">
        <v>195</v>
      </c>
      <c r="D285" s="234"/>
      <c r="E285" s="235">
        <v>11.4</v>
      </c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141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/>
      <c r="B286" s="232"/>
      <c r="C286" s="270" t="s">
        <v>196</v>
      </c>
      <c r="D286" s="234"/>
      <c r="E286" s="235">
        <v>14.7</v>
      </c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141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31"/>
      <c r="B287" s="232"/>
      <c r="C287" s="270" t="s">
        <v>197</v>
      </c>
      <c r="D287" s="234"/>
      <c r="E287" s="235">
        <v>18</v>
      </c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141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1" t="s">
        <v>143</v>
      </c>
      <c r="D288" s="236"/>
      <c r="E288" s="237">
        <v>44.1</v>
      </c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141</v>
      </c>
      <c r="AH288" s="214">
        <v>1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50">
        <v>58</v>
      </c>
      <c r="B289" s="251" t="s">
        <v>327</v>
      </c>
      <c r="C289" s="269" t="s">
        <v>328</v>
      </c>
      <c r="D289" s="252" t="s">
        <v>230</v>
      </c>
      <c r="E289" s="253">
        <v>47.9</v>
      </c>
      <c r="F289" s="254"/>
      <c r="G289" s="255">
        <f>ROUND(E289*F289,2)</f>
        <v>0</v>
      </c>
      <c r="H289" s="254"/>
      <c r="I289" s="255">
        <f>ROUND(E289*H289,2)</f>
        <v>0</v>
      </c>
      <c r="J289" s="254"/>
      <c r="K289" s="255">
        <f>ROUND(E289*J289,2)</f>
        <v>0</v>
      </c>
      <c r="L289" s="255">
        <v>15</v>
      </c>
      <c r="M289" s="255">
        <f>G289*(1+L289/100)</f>
        <v>0</v>
      </c>
      <c r="N289" s="255">
        <v>0</v>
      </c>
      <c r="O289" s="255">
        <f>ROUND(E289*N289,2)</f>
        <v>0</v>
      </c>
      <c r="P289" s="255">
        <v>0</v>
      </c>
      <c r="Q289" s="255">
        <f>ROUND(E289*P289,2)</f>
        <v>0</v>
      </c>
      <c r="R289" s="255"/>
      <c r="S289" s="255" t="s">
        <v>137</v>
      </c>
      <c r="T289" s="256" t="s">
        <v>137</v>
      </c>
      <c r="U289" s="233">
        <v>0.15</v>
      </c>
      <c r="V289" s="233">
        <f>ROUND(E289*U289,2)</f>
        <v>7.19</v>
      </c>
      <c r="W289" s="233"/>
      <c r="X289" s="233" t="s">
        <v>138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139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2" t="s">
        <v>329</v>
      </c>
      <c r="D290" s="258"/>
      <c r="E290" s="258"/>
      <c r="F290" s="258"/>
      <c r="G290" s="258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148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0" t="s">
        <v>140</v>
      </c>
      <c r="D291" s="234"/>
      <c r="E291" s="235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141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0" t="s">
        <v>318</v>
      </c>
      <c r="D292" s="234"/>
      <c r="E292" s="235">
        <v>15</v>
      </c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141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0" t="s">
        <v>319</v>
      </c>
      <c r="D293" s="234"/>
      <c r="E293" s="235">
        <v>15.8</v>
      </c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141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0" t="s">
        <v>320</v>
      </c>
      <c r="D294" s="234"/>
      <c r="E294" s="235">
        <v>17.100000000000001</v>
      </c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141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1" t="s">
        <v>143</v>
      </c>
      <c r="D295" s="236"/>
      <c r="E295" s="237">
        <v>47.9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141</v>
      </c>
      <c r="AH295" s="214">
        <v>1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ht="22.5" outlineLevel="1" x14ac:dyDescent="0.2">
      <c r="A296" s="250">
        <v>59</v>
      </c>
      <c r="B296" s="251" t="s">
        <v>330</v>
      </c>
      <c r="C296" s="269" t="s">
        <v>331</v>
      </c>
      <c r="D296" s="252" t="s">
        <v>230</v>
      </c>
      <c r="E296" s="253">
        <v>52.69</v>
      </c>
      <c r="F296" s="254"/>
      <c r="G296" s="255">
        <f>ROUND(E296*F296,2)</f>
        <v>0</v>
      </c>
      <c r="H296" s="254"/>
      <c r="I296" s="255">
        <f>ROUND(E296*H296,2)</f>
        <v>0</v>
      </c>
      <c r="J296" s="254"/>
      <c r="K296" s="255">
        <f>ROUND(E296*J296,2)</f>
        <v>0</v>
      </c>
      <c r="L296" s="255">
        <v>15</v>
      </c>
      <c r="M296" s="255">
        <f>G296*(1+L296/100)</f>
        <v>0</v>
      </c>
      <c r="N296" s="255">
        <v>4.0000000000000002E-4</v>
      </c>
      <c r="O296" s="255">
        <f>ROUND(E296*N296,2)</f>
        <v>0.02</v>
      </c>
      <c r="P296" s="255">
        <v>0</v>
      </c>
      <c r="Q296" s="255">
        <f>ROUND(E296*P296,2)</f>
        <v>0</v>
      </c>
      <c r="R296" s="255" t="s">
        <v>270</v>
      </c>
      <c r="S296" s="255" t="s">
        <v>137</v>
      </c>
      <c r="T296" s="256" t="s">
        <v>137</v>
      </c>
      <c r="U296" s="233">
        <v>0</v>
      </c>
      <c r="V296" s="233">
        <f>ROUND(E296*U296,2)</f>
        <v>0</v>
      </c>
      <c r="W296" s="233"/>
      <c r="X296" s="233" t="s">
        <v>271</v>
      </c>
      <c r="Y296" s="214"/>
      <c r="Z296" s="214"/>
      <c r="AA296" s="214"/>
      <c r="AB296" s="214"/>
      <c r="AC296" s="214"/>
      <c r="AD296" s="214"/>
      <c r="AE296" s="214"/>
      <c r="AF296" s="214"/>
      <c r="AG296" s="214" t="s">
        <v>272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1"/>
      <c r="B297" s="232"/>
      <c r="C297" s="270" t="s">
        <v>140</v>
      </c>
      <c r="D297" s="234"/>
      <c r="E297" s="235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141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0" t="s">
        <v>318</v>
      </c>
      <c r="D298" s="234"/>
      <c r="E298" s="235">
        <v>15</v>
      </c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141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0" t="s">
        <v>319</v>
      </c>
      <c r="D299" s="234"/>
      <c r="E299" s="235">
        <v>15.8</v>
      </c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141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0" t="s">
        <v>320</v>
      </c>
      <c r="D300" s="234"/>
      <c r="E300" s="235">
        <v>17.100000000000001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141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1" t="s">
        <v>143</v>
      </c>
      <c r="D301" s="236"/>
      <c r="E301" s="237">
        <v>47.9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141</v>
      </c>
      <c r="AH301" s="214">
        <v>1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5" t="s">
        <v>332</v>
      </c>
      <c r="D302" s="241"/>
      <c r="E302" s="242">
        <v>4.79</v>
      </c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141</v>
      </c>
      <c r="AH302" s="214">
        <v>4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60">
        <v>60</v>
      </c>
      <c r="B303" s="261" t="s">
        <v>333</v>
      </c>
      <c r="C303" s="274" t="s">
        <v>334</v>
      </c>
      <c r="D303" s="262" t="s">
        <v>218</v>
      </c>
      <c r="E303" s="263">
        <v>5.8560000000000001E-2</v>
      </c>
      <c r="F303" s="264"/>
      <c r="G303" s="265">
        <f>ROUND(E303*F303,2)</f>
        <v>0</v>
      </c>
      <c r="H303" s="264"/>
      <c r="I303" s="265">
        <f>ROUND(E303*H303,2)</f>
        <v>0</v>
      </c>
      <c r="J303" s="264"/>
      <c r="K303" s="265">
        <f>ROUND(E303*J303,2)</f>
        <v>0</v>
      </c>
      <c r="L303" s="265">
        <v>15</v>
      </c>
      <c r="M303" s="265">
        <f>G303*(1+L303/100)</f>
        <v>0</v>
      </c>
      <c r="N303" s="265">
        <v>0</v>
      </c>
      <c r="O303" s="265">
        <f>ROUND(E303*N303,2)</f>
        <v>0</v>
      </c>
      <c r="P303" s="265">
        <v>0</v>
      </c>
      <c r="Q303" s="265">
        <f>ROUND(E303*P303,2)</f>
        <v>0</v>
      </c>
      <c r="R303" s="265"/>
      <c r="S303" s="265" t="s">
        <v>137</v>
      </c>
      <c r="T303" s="266" t="s">
        <v>137</v>
      </c>
      <c r="U303" s="233">
        <v>2.42</v>
      </c>
      <c r="V303" s="233">
        <f>ROUND(E303*U303,2)</f>
        <v>0.14000000000000001</v>
      </c>
      <c r="W303" s="233"/>
      <c r="X303" s="233" t="s">
        <v>220</v>
      </c>
      <c r="Y303" s="214"/>
      <c r="Z303" s="214"/>
      <c r="AA303" s="214"/>
      <c r="AB303" s="214"/>
      <c r="AC303" s="214"/>
      <c r="AD303" s="214"/>
      <c r="AE303" s="214"/>
      <c r="AF303" s="214"/>
      <c r="AG303" s="214" t="s">
        <v>221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x14ac:dyDescent="0.2">
      <c r="A304" s="244" t="s">
        <v>132</v>
      </c>
      <c r="B304" s="245" t="s">
        <v>92</v>
      </c>
      <c r="C304" s="268" t="s">
        <v>93</v>
      </c>
      <c r="D304" s="246"/>
      <c r="E304" s="247"/>
      <c r="F304" s="248"/>
      <c r="G304" s="248">
        <f>SUMIF(AG305:AG335,"&lt;&gt;NOR",G305:G335)</f>
        <v>0</v>
      </c>
      <c r="H304" s="248"/>
      <c r="I304" s="248">
        <f>SUM(I305:I335)</f>
        <v>0</v>
      </c>
      <c r="J304" s="248"/>
      <c r="K304" s="248">
        <f>SUM(K305:K335)</f>
        <v>0</v>
      </c>
      <c r="L304" s="248"/>
      <c r="M304" s="248">
        <f>SUM(M305:M335)</f>
        <v>0</v>
      </c>
      <c r="N304" s="248"/>
      <c r="O304" s="248">
        <f>SUM(O305:O335)</f>
        <v>0.02</v>
      </c>
      <c r="P304" s="248"/>
      <c r="Q304" s="248">
        <f>SUM(Q305:Q335)</f>
        <v>0.01</v>
      </c>
      <c r="R304" s="248"/>
      <c r="S304" s="248"/>
      <c r="T304" s="249"/>
      <c r="U304" s="243"/>
      <c r="V304" s="243">
        <f>SUM(V305:V335)</f>
        <v>9.74</v>
      </c>
      <c r="W304" s="243"/>
      <c r="X304" s="243"/>
      <c r="AG304" t="s">
        <v>133</v>
      </c>
    </row>
    <row r="305" spans="1:60" outlineLevel="1" x14ac:dyDescent="0.2">
      <c r="A305" s="250">
        <v>61</v>
      </c>
      <c r="B305" s="251" t="s">
        <v>335</v>
      </c>
      <c r="C305" s="269" t="s">
        <v>336</v>
      </c>
      <c r="D305" s="252" t="s">
        <v>136</v>
      </c>
      <c r="E305" s="253">
        <v>10.199999999999999</v>
      </c>
      <c r="F305" s="254"/>
      <c r="G305" s="255">
        <f>ROUND(E305*F305,2)</f>
        <v>0</v>
      </c>
      <c r="H305" s="254"/>
      <c r="I305" s="255">
        <f>ROUND(E305*H305,2)</f>
        <v>0</v>
      </c>
      <c r="J305" s="254"/>
      <c r="K305" s="255">
        <f>ROUND(E305*J305,2)</f>
        <v>0</v>
      </c>
      <c r="L305" s="255">
        <v>15</v>
      </c>
      <c r="M305" s="255">
        <f>G305*(1+L305/100)</f>
        <v>0</v>
      </c>
      <c r="N305" s="255">
        <v>0</v>
      </c>
      <c r="O305" s="255">
        <f>ROUND(E305*N305,2)</f>
        <v>0</v>
      </c>
      <c r="P305" s="255">
        <v>1E-3</v>
      </c>
      <c r="Q305" s="255">
        <f>ROUND(E305*P305,2)</f>
        <v>0.01</v>
      </c>
      <c r="R305" s="255"/>
      <c r="S305" s="255" t="s">
        <v>137</v>
      </c>
      <c r="T305" s="256" t="s">
        <v>137</v>
      </c>
      <c r="U305" s="233">
        <v>0.255</v>
      </c>
      <c r="V305" s="233">
        <f>ROUND(E305*U305,2)</f>
        <v>2.6</v>
      </c>
      <c r="W305" s="233"/>
      <c r="X305" s="233" t="s">
        <v>138</v>
      </c>
      <c r="Y305" s="214"/>
      <c r="Z305" s="214"/>
      <c r="AA305" s="214"/>
      <c r="AB305" s="214"/>
      <c r="AC305" s="214"/>
      <c r="AD305" s="214"/>
      <c r="AE305" s="214"/>
      <c r="AF305" s="214"/>
      <c r="AG305" s="214" t="s">
        <v>139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0" t="s">
        <v>140</v>
      </c>
      <c r="D306" s="234"/>
      <c r="E306" s="235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141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31"/>
      <c r="B307" s="232"/>
      <c r="C307" s="270" t="s">
        <v>179</v>
      </c>
      <c r="D307" s="234"/>
      <c r="E307" s="235">
        <v>10.199999999999999</v>
      </c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141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1" t="s">
        <v>143</v>
      </c>
      <c r="D308" s="236"/>
      <c r="E308" s="237">
        <v>10.199999999999999</v>
      </c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141</v>
      </c>
      <c r="AH308" s="214">
        <v>1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ht="22.5" outlineLevel="1" x14ac:dyDescent="0.2">
      <c r="A309" s="250">
        <v>62</v>
      </c>
      <c r="B309" s="251" t="s">
        <v>337</v>
      </c>
      <c r="C309" s="269" t="s">
        <v>338</v>
      </c>
      <c r="D309" s="252" t="s">
        <v>230</v>
      </c>
      <c r="E309" s="253">
        <v>13.73</v>
      </c>
      <c r="F309" s="254"/>
      <c r="G309" s="255">
        <f>ROUND(E309*F309,2)</f>
        <v>0</v>
      </c>
      <c r="H309" s="254"/>
      <c r="I309" s="255">
        <f>ROUND(E309*H309,2)</f>
        <v>0</v>
      </c>
      <c r="J309" s="254"/>
      <c r="K309" s="255">
        <f>ROUND(E309*J309,2)</f>
        <v>0</v>
      </c>
      <c r="L309" s="255">
        <v>15</v>
      </c>
      <c r="M309" s="255">
        <f>G309*(1+L309/100)</f>
        <v>0</v>
      </c>
      <c r="N309" s="255">
        <v>0</v>
      </c>
      <c r="O309" s="255">
        <f>ROUND(E309*N309,2)</f>
        <v>0</v>
      </c>
      <c r="P309" s="255">
        <v>8.0000000000000007E-5</v>
      </c>
      <c r="Q309" s="255">
        <f>ROUND(E309*P309,2)</f>
        <v>0</v>
      </c>
      <c r="R309" s="255"/>
      <c r="S309" s="255" t="s">
        <v>137</v>
      </c>
      <c r="T309" s="256" t="s">
        <v>137</v>
      </c>
      <c r="U309" s="233">
        <v>3.5000000000000003E-2</v>
      </c>
      <c r="V309" s="233">
        <f>ROUND(E309*U309,2)</f>
        <v>0.48</v>
      </c>
      <c r="W309" s="233"/>
      <c r="X309" s="233" t="s">
        <v>138</v>
      </c>
      <c r="Y309" s="214"/>
      <c r="Z309" s="214"/>
      <c r="AA309" s="214"/>
      <c r="AB309" s="214"/>
      <c r="AC309" s="214"/>
      <c r="AD309" s="214"/>
      <c r="AE309" s="214"/>
      <c r="AF309" s="214"/>
      <c r="AG309" s="214" t="s">
        <v>139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0" t="s">
        <v>140</v>
      </c>
      <c r="D310" s="234"/>
      <c r="E310" s="235"/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141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0" t="s">
        <v>339</v>
      </c>
      <c r="D311" s="234"/>
      <c r="E311" s="235">
        <v>13.73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141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1" t="s">
        <v>143</v>
      </c>
      <c r="D312" s="236"/>
      <c r="E312" s="237">
        <v>13.73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141</v>
      </c>
      <c r="AH312" s="214">
        <v>1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ht="22.5" outlineLevel="1" x14ac:dyDescent="0.2">
      <c r="A313" s="250">
        <v>63</v>
      </c>
      <c r="B313" s="251" t="s">
        <v>340</v>
      </c>
      <c r="C313" s="269" t="s">
        <v>341</v>
      </c>
      <c r="D313" s="252" t="s">
        <v>136</v>
      </c>
      <c r="E313" s="253">
        <v>10.199999999999999</v>
      </c>
      <c r="F313" s="254"/>
      <c r="G313" s="255">
        <f>ROUND(E313*F313,2)</f>
        <v>0</v>
      </c>
      <c r="H313" s="254"/>
      <c r="I313" s="255">
        <f>ROUND(E313*H313,2)</f>
        <v>0</v>
      </c>
      <c r="J313" s="254"/>
      <c r="K313" s="255">
        <f>ROUND(E313*J313,2)</f>
        <v>0</v>
      </c>
      <c r="L313" s="255">
        <v>15</v>
      </c>
      <c r="M313" s="255">
        <f>G313*(1+L313/100)</f>
        <v>0</v>
      </c>
      <c r="N313" s="255">
        <v>0</v>
      </c>
      <c r="O313" s="255">
        <f>ROUND(E313*N313,2)</f>
        <v>0</v>
      </c>
      <c r="P313" s="255">
        <v>0</v>
      </c>
      <c r="Q313" s="255">
        <f>ROUND(E313*P313,2)</f>
        <v>0</v>
      </c>
      <c r="R313" s="255"/>
      <c r="S313" s="255" t="s">
        <v>137</v>
      </c>
      <c r="T313" s="256" t="s">
        <v>137</v>
      </c>
      <c r="U313" s="233">
        <v>1.6E-2</v>
      </c>
      <c r="V313" s="233">
        <f>ROUND(E313*U313,2)</f>
        <v>0.16</v>
      </c>
      <c r="W313" s="233"/>
      <c r="X313" s="233" t="s">
        <v>138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139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0" t="s">
        <v>140</v>
      </c>
      <c r="D314" s="234"/>
      <c r="E314" s="235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141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0" t="s">
        <v>179</v>
      </c>
      <c r="D315" s="234"/>
      <c r="E315" s="235">
        <v>10.199999999999999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141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1" t="s">
        <v>143</v>
      </c>
      <c r="D316" s="236"/>
      <c r="E316" s="237">
        <v>10.199999999999999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141</v>
      </c>
      <c r="AH316" s="214">
        <v>1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50">
        <v>64</v>
      </c>
      <c r="B317" s="251" t="s">
        <v>342</v>
      </c>
      <c r="C317" s="269" t="s">
        <v>343</v>
      </c>
      <c r="D317" s="252" t="s">
        <v>230</v>
      </c>
      <c r="E317" s="253">
        <v>13.73</v>
      </c>
      <c r="F317" s="254"/>
      <c r="G317" s="255">
        <f>ROUND(E317*F317,2)</f>
        <v>0</v>
      </c>
      <c r="H317" s="254"/>
      <c r="I317" s="255">
        <f>ROUND(E317*H317,2)</f>
        <v>0</v>
      </c>
      <c r="J317" s="254"/>
      <c r="K317" s="255">
        <f>ROUND(E317*J317,2)</f>
        <v>0</v>
      </c>
      <c r="L317" s="255">
        <v>15</v>
      </c>
      <c r="M317" s="255">
        <f>G317*(1+L317/100)</f>
        <v>0</v>
      </c>
      <c r="N317" s="255">
        <v>3.0000000000000001E-5</v>
      </c>
      <c r="O317" s="255">
        <f>ROUND(E317*N317,2)</f>
        <v>0</v>
      </c>
      <c r="P317" s="255">
        <v>0</v>
      </c>
      <c r="Q317" s="255">
        <f>ROUND(E317*P317,2)</f>
        <v>0</v>
      </c>
      <c r="R317" s="255"/>
      <c r="S317" s="255" t="s">
        <v>137</v>
      </c>
      <c r="T317" s="256" t="s">
        <v>137</v>
      </c>
      <c r="U317" s="233">
        <v>0.13719999999999999</v>
      </c>
      <c r="V317" s="233">
        <f>ROUND(E317*U317,2)</f>
        <v>1.88</v>
      </c>
      <c r="W317" s="233"/>
      <c r="X317" s="233" t="s">
        <v>138</v>
      </c>
      <c r="Y317" s="214"/>
      <c r="Z317" s="214"/>
      <c r="AA317" s="214"/>
      <c r="AB317" s="214"/>
      <c r="AC317" s="214"/>
      <c r="AD317" s="214"/>
      <c r="AE317" s="214"/>
      <c r="AF317" s="214"/>
      <c r="AG317" s="214" t="s">
        <v>139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0" t="s">
        <v>140</v>
      </c>
      <c r="D318" s="234"/>
      <c r="E318" s="235"/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141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0" t="s">
        <v>339</v>
      </c>
      <c r="D319" s="234"/>
      <c r="E319" s="235">
        <v>13.73</v>
      </c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141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1" t="s">
        <v>143</v>
      </c>
      <c r="D320" s="236"/>
      <c r="E320" s="237">
        <v>13.73</v>
      </c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141</v>
      </c>
      <c r="AH320" s="214">
        <v>1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50">
        <v>65</v>
      </c>
      <c r="B321" s="251" t="s">
        <v>344</v>
      </c>
      <c r="C321" s="269" t="s">
        <v>345</v>
      </c>
      <c r="D321" s="252" t="s">
        <v>230</v>
      </c>
      <c r="E321" s="253">
        <v>15.103</v>
      </c>
      <c r="F321" s="254"/>
      <c r="G321" s="255">
        <f>ROUND(E321*F321,2)</f>
        <v>0</v>
      </c>
      <c r="H321" s="254"/>
      <c r="I321" s="255">
        <f>ROUND(E321*H321,2)</f>
        <v>0</v>
      </c>
      <c r="J321" s="254"/>
      <c r="K321" s="255">
        <f>ROUND(E321*J321,2)</f>
        <v>0</v>
      </c>
      <c r="L321" s="255">
        <v>15</v>
      </c>
      <c r="M321" s="255">
        <f>G321*(1+L321/100)</f>
        <v>0</v>
      </c>
      <c r="N321" s="255">
        <v>5.0000000000000002E-5</v>
      </c>
      <c r="O321" s="255">
        <f>ROUND(E321*N321,2)</f>
        <v>0</v>
      </c>
      <c r="P321" s="255">
        <v>0</v>
      </c>
      <c r="Q321" s="255">
        <f>ROUND(E321*P321,2)</f>
        <v>0</v>
      </c>
      <c r="R321" s="255" t="s">
        <v>270</v>
      </c>
      <c r="S321" s="255" t="s">
        <v>137</v>
      </c>
      <c r="T321" s="256" t="s">
        <v>137</v>
      </c>
      <c r="U321" s="233">
        <v>0</v>
      </c>
      <c r="V321" s="233">
        <f>ROUND(E321*U321,2)</f>
        <v>0</v>
      </c>
      <c r="W321" s="233"/>
      <c r="X321" s="233" t="s">
        <v>271</v>
      </c>
      <c r="Y321" s="214"/>
      <c r="Z321" s="214"/>
      <c r="AA321" s="214"/>
      <c r="AB321" s="214"/>
      <c r="AC321" s="214"/>
      <c r="AD321" s="214"/>
      <c r="AE321" s="214"/>
      <c r="AF321" s="214"/>
      <c r="AG321" s="214" t="s">
        <v>346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0" t="s">
        <v>140</v>
      </c>
      <c r="D322" s="234"/>
      <c r="E322" s="235"/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141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0" t="s">
        <v>339</v>
      </c>
      <c r="D323" s="234"/>
      <c r="E323" s="235">
        <v>13.73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141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1" t="s">
        <v>143</v>
      </c>
      <c r="D324" s="236"/>
      <c r="E324" s="237">
        <v>13.73</v>
      </c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141</v>
      </c>
      <c r="AH324" s="214">
        <v>1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5" t="s">
        <v>332</v>
      </c>
      <c r="D325" s="241"/>
      <c r="E325" s="242">
        <v>1.373</v>
      </c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141</v>
      </c>
      <c r="AH325" s="214">
        <v>4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50">
        <v>66</v>
      </c>
      <c r="B326" s="251" t="s">
        <v>347</v>
      </c>
      <c r="C326" s="269" t="s">
        <v>348</v>
      </c>
      <c r="D326" s="252" t="s">
        <v>136</v>
      </c>
      <c r="E326" s="253">
        <v>10.199999999999999</v>
      </c>
      <c r="F326" s="254"/>
      <c r="G326" s="255">
        <f>ROUND(E326*F326,2)</f>
        <v>0</v>
      </c>
      <c r="H326" s="254"/>
      <c r="I326" s="255">
        <f>ROUND(E326*H326,2)</f>
        <v>0</v>
      </c>
      <c r="J326" s="254"/>
      <c r="K326" s="255">
        <f>ROUND(E326*J326,2)</f>
        <v>0</v>
      </c>
      <c r="L326" s="255">
        <v>15</v>
      </c>
      <c r="M326" s="255">
        <f>G326*(1+L326/100)</f>
        <v>0</v>
      </c>
      <c r="N326" s="255">
        <v>3.3E-4</v>
      </c>
      <c r="O326" s="255">
        <f>ROUND(E326*N326,2)</f>
        <v>0</v>
      </c>
      <c r="P326" s="255">
        <v>0</v>
      </c>
      <c r="Q326" s="255">
        <f>ROUND(E326*P326,2)</f>
        <v>0</v>
      </c>
      <c r="R326" s="255"/>
      <c r="S326" s="255" t="s">
        <v>137</v>
      </c>
      <c r="T326" s="256" t="s">
        <v>137</v>
      </c>
      <c r="U326" s="233">
        <v>0.45</v>
      </c>
      <c r="V326" s="233">
        <f>ROUND(E326*U326,2)</f>
        <v>4.59</v>
      </c>
      <c r="W326" s="233"/>
      <c r="X326" s="233" t="s">
        <v>138</v>
      </c>
      <c r="Y326" s="214"/>
      <c r="Z326" s="214"/>
      <c r="AA326" s="214"/>
      <c r="AB326" s="214"/>
      <c r="AC326" s="214"/>
      <c r="AD326" s="214"/>
      <c r="AE326" s="214"/>
      <c r="AF326" s="214"/>
      <c r="AG326" s="214" t="s">
        <v>139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0" t="s">
        <v>140</v>
      </c>
      <c r="D327" s="234"/>
      <c r="E327" s="235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141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0" t="s">
        <v>179</v>
      </c>
      <c r="D328" s="234"/>
      <c r="E328" s="235">
        <v>10.199999999999999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141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1" t="s">
        <v>143</v>
      </c>
      <c r="D329" s="236"/>
      <c r="E329" s="237">
        <v>10.199999999999999</v>
      </c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141</v>
      </c>
      <c r="AH329" s="214">
        <v>1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50">
        <v>67</v>
      </c>
      <c r="B330" s="251" t="s">
        <v>349</v>
      </c>
      <c r="C330" s="269" t="s">
        <v>350</v>
      </c>
      <c r="D330" s="252" t="s">
        <v>136</v>
      </c>
      <c r="E330" s="253">
        <v>11.22</v>
      </c>
      <c r="F330" s="254"/>
      <c r="G330" s="255">
        <f>ROUND(E330*F330,2)</f>
        <v>0</v>
      </c>
      <c r="H330" s="254"/>
      <c r="I330" s="255">
        <f>ROUND(E330*H330,2)</f>
        <v>0</v>
      </c>
      <c r="J330" s="254"/>
      <c r="K330" s="255">
        <f>ROUND(E330*J330,2)</f>
        <v>0</v>
      </c>
      <c r="L330" s="255">
        <v>15</v>
      </c>
      <c r="M330" s="255">
        <f>G330*(1+L330/100)</f>
        <v>0</v>
      </c>
      <c r="N330" s="255">
        <v>2E-3</v>
      </c>
      <c r="O330" s="255">
        <f>ROUND(E330*N330,2)</f>
        <v>0.02</v>
      </c>
      <c r="P330" s="255">
        <v>0</v>
      </c>
      <c r="Q330" s="255">
        <f>ROUND(E330*P330,2)</f>
        <v>0</v>
      </c>
      <c r="R330" s="255" t="s">
        <v>270</v>
      </c>
      <c r="S330" s="255" t="s">
        <v>137</v>
      </c>
      <c r="T330" s="256" t="s">
        <v>137</v>
      </c>
      <c r="U330" s="233">
        <v>0</v>
      </c>
      <c r="V330" s="233">
        <f>ROUND(E330*U330,2)</f>
        <v>0</v>
      </c>
      <c r="W330" s="233"/>
      <c r="X330" s="233" t="s">
        <v>271</v>
      </c>
      <c r="Y330" s="214"/>
      <c r="Z330" s="214"/>
      <c r="AA330" s="214"/>
      <c r="AB330" s="214"/>
      <c r="AC330" s="214"/>
      <c r="AD330" s="214"/>
      <c r="AE330" s="214"/>
      <c r="AF330" s="214"/>
      <c r="AG330" s="214" t="s">
        <v>272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0" t="s">
        <v>140</v>
      </c>
      <c r="D331" s="234"/>
      <c r="E331" s="235"/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141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0" t="s">
        <v>179</v>
      </c>
      <c r="D332" s="234"/>
      <c r="E332" s="235">
        <v>10.199999999999999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141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1" t="s">
        <v>143</v>
      </c>
      <c r="D333" s="236"/>
      <c r="E333" s="237">
        <v>10.199999999999999</v>
      </c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141</v>
      </c>
      <c r="AH333" s="214">
        <v>1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5" t="s">
        <v>332</v>
      </c>
      <c r="D334" s="241"/>
      <c r="E334" s="242">
        <v>1.02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141</v>
      </c>
      <c r="AH334" s="214">
        <v>4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60">
        <v>68</v>
      </c>
      <c r="B335" s="261" t="s">
        <v>351</v>
      </c>
      <c r="C335" s="274" t="s">
        <v>352</v>
      </c>
      <c r="D335" s="262" t="s">
        <v>218</v>
      </c>
      <c r="E335" s="263">
        <v>2.6970000000000001E-2</v>
      </c>
      <c r="F335" s="264"/>
      <c r="G335" s="265">
        <f>ROUND(E335*F335,2)</f>
        <v>0</v>
      </c>
      <c r="H335" s="264"/>
      <c r="I335" s="265">
        <f>ROUND(E335*H335,2)</f>
        <v>0</v>
      </c>
      <c r="J335" s="264"/>
      <c r="K335" s="265">
        <f>ROUND(E335*J335,2)</f>
        <v>0</v>
      </c>
      <c r="L335" s="265">
        <v>15</v>
      </c>
      <c r="M335" s="265">
        <f>G335*(1+L335/100)</f>
        <v>0</v>
      </c>
      <c r="N335" s="265">
        <v>0</v>
      </c>
      <c r="O335" s="265">
        <f>ROUND(E335*N335,2)</f>
        <v>0</v>
      </c>
      <c r="P335" s="265">
        <v>0</v>
      </c>
      <c r="Q335" s="265">
        <f>ROUND(E335*P335,2)</f>
        <v>0</v>
      </c>
      <c r="R335" s="265"/>
      <c r="S335" s="265" t="s">
        <v>137</v>
      </c>
      <c r="T335" s="266" t="s">
        <v>137</v>
      </c>
      <c r="U335" s="233">
        <v>1.1020000000000001</v>
      </c>
      <c r="V335" s="233">
        <f>ROUND(E335*U335,2)</f>
        <v>0.03</v>
      </c>
      <c r="W335" s="233"/>
      <c r="X335" s="233" t="s">
        <v>220</v>
      </c>
      <c r="Y335" s="214"/>
      <c r="Z335" s="214"/>
      <c r="AA335" s="214"/>
      <c r="AB335" s="214"/>
      <c r="AC335" s="214"/>
      <c r="AD335" s="214"/>
      <c r="AE335" s="214"/>
      <c r="AF335" s="214"/>
      <c r="AG335" s="214" t="s">
        <v>221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x14ac:dyDescent="0.2">
      <c r="A336" s="244" t="s">
        <v>132</v>
      </c>
      <c r="B336" s="245" t="s">
        <v>94</v>
      </c>
      <c r="C336" s="268" t="s">
        <v>95</v>
      </c>
      <c r="D336" s="246"/>
      <c r="E336" s="247"/>
      <c r="F336" s="248"/>
      <c r="G336" s="248">
        <f>SUMIF(AG337:AG372,"&lt;&gt;NOR",G337:G372)</f>
        <v>0</v>
      </c>
      <c r="H336" s="248"/>
      <c r="I336" s="248">
        <f>SUM(I337:I372)</f>
        <v>0</v>
      </c>
      <c r="J336" s="248"/>
      <c r="K336" s="248">
        <f>SUM(K337:K372)</f>
        <v>0</v>
      </c>
      <c r="L336" s="248"/>
      <c r="M336" s="248">
        <f>SUM(M337:M372)</f>
        <v>0</v>
      </c>
      <c r="N336" s="248"/>
      <c r="O336" s="248">
        <f>SUM(O337:O372)</f>
        <v>0.23</v>
      </c>
      <c r="P336" s="248"/>
      <c r="Q336" s="248">
        <f>SUM(Q337:Q372)</f>
        <v>0</v>
      </c>
      <c r="R336" s="248"/>
      <c r="S336" s="248"/>
      <c r="T336" s="249"/>
      <c r="U336" s="243"/>
      <c r="V336" s="243">
        <f>SUM(V337:V372)</f>
        <v>22.049999999999997</v>
      </c>
      <c r="W336" s="243"/>
      <c r="X336" s="243"/>
      <c r="AG336" t="s">
        <v>133</v>
      </c>
    </row>
    <row r="337" spans="1:60" outlineLevel="1" x14ac:dyDescent="0.2">
      <c r="A337" s="250">
        <v>69</v>
      </c>
      <c r="B337" s="251" t="s">
        <v>353</v>
      </c>
      <c r="C337" s="269" t="s">
        <v>354</v>
      </c>
      <c r="D337" s="252" t="s">
        <v>136</v>
      </c>
      <c r="E337" s="253">
        <v>12.6</v>
      </c>
      <c r="F337" s="254"/>
      <c r="G337" s="255">
        <f>ROUND(E337*F337,2)</f>
        <v>0</v>
      </c>
      <c r="H337" s="254"/>
      <c r="I337" s="255">
        <f>ROUND(E337*H337,2)</f>
        <v>0</v>
      </c>
      <c r="J337" s="254"/>
      <c r="K337" s="255">
        <f>ROUND(E337*J337,2)</f>
        <v>0</v>
      </c>
      <c r="L337" s="255">
        <v>15</v>
      </c>
      <c r="M337" s="255">
        <f>G337*(1+L337/100)</f>
        <v>0</v>
      </c>
      <c r="N337" s="255">
        <v>2.1000000000000001E-4</v>
      </c>
      <c r="O337" s="255">
        <f>ROUND(E337*N337,2)</f>
        <v>0</v>
      </c>
      <c r="P337" s="255">
        <v>0</v>
      </c>
      <c r="Q337" s="255">
        <f>ROUND(E337*P337,2)</f>
        <v>0</v>
      </c>
      <c r="R337" s="255"/>
      <c r="S337" s="255" t="s">
        <v>137</v>
      </c>
      <c r="T337" s="256" t="s">
        <v>137</v>
      </c>
      <c r="U337" s="233">
        <v>0.05</v>
      </c>
      <c r="V337" s="233">
        <f>ROUND(E337*U337,2)</f>
        <v>0.63</v>
      </c>
      <c r="W337" s="233"/>
      <c r="X337" s="233" t="s">
        <v>138</v>
      </c>
      <c r="Y337" s="214"/>
      <c r="Z337" s="214"/>
      <c r="AA337" s="214"/>
      <c r="AB337" s="214"/>
      <c r="AC337" s="214"/>
      <c r="AD337" s="214"/>
      <c r="AE337" s="214"/>
      <c r="AF337" s="214"/>
      <c r="AG337" s="214" t="s">
        <v>139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2" t="s">
        <v>355</v>
      </c>
      <c r="D338" s="258"/>
      <c r="E338" s="258"/>
      <c r="F338" s="258"/>
      <c r="G338" s="258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148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0" t="s">
        <v>140</v>
      </c>
      <c r="D339" s="234"/>
      <c r="E339" s="235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141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0" t="s">
        <v>176</v>
      </c>
      <c r="D340" s="234"/>
      <c r="E340" s="235">
        <v>10.8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141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0" t="s">
        <v>356</v>
      </c>
      <c r="D341" s="234"/>
      <c r="E341" s="235">
        <v>1.8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141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1" t="s">
        <v>143</v>
      </c>
      <c r="D342" s="236"/>
      <c r="E342" s="237">
        <v>12.6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141</v>
      </c>
      <c r="AH342" s="214">
        <v>1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50">
        <v>70</v>
      </c>
      <c r="B343" s="251" t="s">
        <v>357</v>
      </c>
      <c r="C343" s="269" t="s">
        <v>358</v>
      </c>
      <c r="D343" s="252" t="s">
        <v>136</v>
      </c>
      <c r="E343" s="253">
        <v>12.6</v>
      </c>
      <c r="F343" s="254"/>
      <c r="G343" s="255">
        <f>ROUND(E343*F343,2)</f>
        <v>0</v>
      </c>
      <c r="H343" s="254"/>
      <c r="I343" s="255">
        <f>ROUND(E343*H343,2)</f>
        <v>0</v>
      </c>
      <c r="J343" s="254"/>
      <c r="K343" s="255">
        <f>ROUND(E343*J343,2)</f>
        <v>0</v>
      </c>
      <c r="L343" s="255">
        <v>15</v>
      </c>
      <c r="M343" s="255">
        <f>G343*(1+L343/100)</f>
        <v>0</v>
      </c>
      <c r="N343" s="255">
        <v>5.0299999999999997E-3</v>
      </c>
      <c r="O343" s="255">
        <f>ROUND(E343*N343,2)</f>
        <v>0.06</v>
      </c>
      <c r="P343" s="255">
        <v>0</v>
      </c>
      <c r="Q343" s="255">
        <f>ROUND(E343*P343,2)</f>
        <v>0</v>
      </c>
      <c r="R343" s="255"/>
      <c r="S343" s="255" t="s">
        <v>137</v>
      </c>
      <c r="T343" s="256" t="s">
        <v>137</v>
      </c>
      <c r="U343" s="233">
        <v>1.448</v>
      </c>
      <c r="V343" s="233">
        <f>ROUND(E343*U343,2)</f>
        <v>18.239999999999998</v>
      </c>
      <c r="W343" s="233"/>
      <c r="X343" s="233" t="s">
        <v>138</v>
      </c>
      <c r="Y343" s="214"/>
      <c r="Z343" s="214"/>
      <c r="AA343" s="214"/>
      <c r="AB343" s="214"/>
      <c r="AC343" s="214"/>
      <c r="AD343" s="214"/>
      <c r="AE343" s="214"/>
      <c r="AF343" s="214"/>
      <c r="AG343" s="214" t="s">
        <v>139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0" t="s">
        <v>140</v>
      </c>
      <c r="D344" s="234"/>
      <c r="E344" s="235"/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141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0" t="s">
        <v>176</v>
      </c>
      <c r="D345" s="234"/>
      <c r="E345" s="235">
        <v>10.8</v>
      </c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141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0" t="s">
        <v>356</v>
      </c>
      <c r="D346" s="234"/>
      <c r="E346" s="235">
        <v>1.8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141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1" t="s">
        <v>143</v>
      </c>
      <c r="D347" s="236"/>
      <c r="E347" s="237">
        <v>12.6</v>
      </c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141</v>
      </c>
      <c r="AH347" s="214">
        <v>1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50">
        <v>71</v>
      </c>
      <c r="B348" s="251" t="s">
        <v>359</v>
      </c>
      <c r="C348" s="269" t="s">
        <v>360</v>
      </c>
      <c r="D348" s="252" t="s">
        <v>136</v>
      </c>
      <c r="E348" s="253">
        <v>13.86</v>
      </c>
      <c r="F348" s="254"/>
      <c r="G348" s="255">
        <f>ROUND(E348*F348,2)</f>
        <v>0</v>
      </c>
      <c r="H348" s="254"/>
      <c r="I348" s="255">
        <f>ROUND(E348*H348,2)</f>
        <v>0</v>
      </c>
      <c r="J348" s="254"/>
      <c r="K348" s="255">
        <f>ROUND(E348*J348,2)</f>
        <v>0</v>
      </c>
      <c r="L348" s="255">
        <v>15</v>
      </c>
      <c r="M348" s="255">
        <f>G348*(1+L348/100)</f>
        <v>0</v>
      </c>
      <c r="N348" s="255">
        <v>1.2200000000000001E-2</v>
      </c>
      <c r="O348" s="255">
        <f>ROUND(E348*N348,2)</f>
        <v>0.17</v>
      </c>
      <c r="P348" s="255">
        <v>0</v>
      </c>
      <c r="Q348" s="255">
        <f>ROUND(E348*P348,2)</f>
        <v>0</v>
      </c>
      <c r="R348" s="255" t="s">
        <v>270</v>
      </c>
      <c r="S348" s="255" t="s">
        <v>137</v>
      </c>
      <c r="T348" s="256" t="s">
        <v>137</v>
      </c>
      <c r="U348" s="233">
        <v>0</v>
      </c>
      <c r="V348" s="233">
        <f>ROUND(E348*U348,2)</f>
        <v>0</v>
      </c>
      <c r="W348" s="233"/>
      <c r="X348" s="233" t="s">
        <v>271</v>
      </c>
      <c r="Y348" s="214"/>
      <c r="Z348" s="214"/>
      <c r="AA348" s="214"/>
      <c r="AB348" s="214"/>
      <c r="AC348" s="214"/>
      <c r="AD348" s="214"/>
      <c r="AE348" s="214"/>
      <c r="AF348" s="214"/>
      <c r="AG348" s="214" t="s">
        <v>272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0" t="s">
        <v>140</v>
      </c>
      <c r="D349" s="234"/>
      <c r="E349" s="235"/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141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0" t="s">
        <v>176</v>
      </c>
      <c r="D350" s="234"/>
      <c r="E350" s="235">
        <v>10.8</v>
      </c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141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0" t="s">
        <v>356</v>
      </c>
      <c r="D351" s="234"/>
      <c r="E351" s="235">
        <v>1.8</v>
      </c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141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1" t="s">
        <v>143</v>
      </c>
      <c r="D352" s="236"/>
      <c r="E352" s="237">
        <v>12.6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141</v>
      </c>
      <c r="AH352" s="214">
        <v>1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5" t="s">
        <v>332</v>
      </c>
      <c r="D353" s="241"/>
      <c r="E353" s="242">
        <v>1.26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141</v>
      </c>
      <c r="AH353" s="214">
        <v>4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ht="22.5" outlineLevel="1" x14ac:dyDescent="0.2">
      <c r="A354" s="250">
        <v>72</v>
      </c>
      <c r="B354" s="251" t="s">
        <v>361</v>
      </c>
      <c r="C354" s="269" t="s">
        <v>362</v>
      </c>
      <c r="D354" s="252" t="s">
        <v>230</v>
      </c>
      <c r="E354" s="253">
        <v>12</v>
      </c>
      <c r="F354" s="254"/>
      <c r="G354" s="255">
        <f>ROUND(E354*F354,2)</f>
        <v>0</v>
      </c>
      <c r="H354" s="254"/>
      <c r="I354" s="255">
        <f>ROUND(E354*H354,2)</f>
        <v>0</v>
      </c>
      <c r="J354" s="254"/>
      <c r="K354" s="255">
        <f>ROUND(E354*J354,2)</f>
        <v>0</v>
      </c>
      <c r="L354" s="255">
        <v>15</v>
      </c>
      <c r="M354" s="255">
        <f>G354*(1+L354/100)</f>
        <v>0</v>
      </c>
      <c r="N354" s="255">
        <v>1E-4</v>
      </c>
      <c r="O354" s="255">
        <f>ROUND(E354*N354,2)</f>
        <v>0</v>
      </c>
      <c r="P354" s="255">
        <v>0</v>
      </c>
      <c r="Q354" s="255">
        <f>ROUND(E354*P354,2)</f>
        <v>0</v>
      </c>
      <c r="R354" s="255"/>
      <c r="S354" s="255" t="s">
        <v>205</v>
      </c>
      <c r="T354" s="256" t="s">
        <v>206</v>
      </c>
      <c r="U354" s="233">
        <v>0.12</v>
      </c>
      <c r="V354" s="233">
        <f>ROUND(E354*U354,2)</f>
        <v>1.44</v>
      </c>
      <c r="W354" s="233"/>
      <c r="X354" s="233" t="s">
        <v>138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139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2" t="s">
        <v>363</v>
      </c>
      <c r="D355" s="258"/>
      <c r="E355" s="258"/>
      <c r="F355" s="258"/>
      <c r="G355" s="258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148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0" t="s">
        <v>140</v>
      </c>
      <c r="D356" s="234"/>
      <c r="E356" s="235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141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0" t="s">
        <v>364</v>
      </c>
      <c r="D357" s="234"/>
      <c r="E357" s="235">
        <v>6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141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0" t="s">
        <v>365</v>
      </c>
      <c r="D358" s="234"/>
      <c r="E358" s="235">
        <v>6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141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31"/>
      <c r="B359" s="232"/>
      <c r="C359" s="271" t="s">
        <v>143</v>
      </c>
      <c r="D359" s="236"/>
      <c r="E359" s="237">
        <v>12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141</v>
      </c>
      <c r="AH359" s="214">
        <v>1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ht="22.5" outlineLevel="1" x14ac:dyDescent="0.2">
      <c r="A360" s="250">
        <v>73</v>
      </c>
      <c r="B360" s="251" t="s">
        <v>366</v>
      </c>
      <c r="C360" s="269" t="s">
        <v>367</v>
      </c>
      <c r="D360" s="252" t="s">
        <v>230</v>
      </c>
      <c r="E360" s="253">
        <v>4.8</v>
      </c>
      <c r="F360" s="254"/>
      <c r="G360" s="255">
        <f>ROUND(E360*F360,2)</f>
        <v>0</v>
      </c>
      <c r="H360" s="254"/>
      <c r="I360" s="255">
        <f>ROUND(E360*H360,2)</f>
        <v>0</v>
      </c>
      <c r="J360" s="254"/>
      <c r="K360" s="255">
        <f>ROUND(E360*J360,2)</f>
        <v>0</v>
      </c>
      <c r="L360" s="255">
        <v>15</v>
      </c>
      <c r="M360" s="255">
        <f>G360*(1+L360/100)</f>
        <v>0</v>
      </c>
      <c r="N360" s="255">
        <v>1E-4</v>
      </c>
      <c r="O360" s="255">
        <f>ROUND(E360*N360,2)</f>
        <v>0</v>
      </c>
      <c r="P360" s="255">
        <v>0</v>
      </c>
      <c r="Q360" s="255">
        <f>ROUND(E360*P360,2)</f>
        <v>0</v>
      </c>
      <c r="R360" s="255"/>
      <c r="S360" s="255" t="s">
        <v>205</v>
      </c>
      <c r="T360" s="256" t="s">
        <v>206</v>
      </c>
      <c r="U360" s="233">
        <v>0.12</v>
      </c>
      <c r="V360" s="233">
        <f>ROUND(E360*U360,2)</f>
        <v>0.57999999999999996</v>
      </c>
      <c r="W360" s="233"/>
      <c r="X360" s="233" t="s">
        <v>138</v>
      </c>
      <c r="Y360" s="214"/>
      <c r="Z360" s="214"/>
      <c r="AA360" s="214"/>
      <c r="AB360" s="214"/>
      <c r="AC360" s="214"/>
      <c r="AD360" s="214"/>
      <c r="AE360" s="214"/>
      <c r="AF360" s="214"/>
      <c r="AG360" s="214" t="s">
        <v>139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2" t="s">
        <v>363</v>
      </c>
      <c r="D361" s="258"/>
      <c r="E361" s="258"/>
      <c r="F361" s="258"/>
      <c r="G361" s="258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148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0" t="s">
        <v>140</v>
      </c>
      <c r="D362" s="234"/>
      <c r="E362" s="235"/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141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0" t="s">
        <v>368</v>
      </c>
      <c r="D363" s="234"/>
      <c r="E363" s="235">
        <v>3.6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141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0" t="s">
        <v>369</v>
      </c>
      <c r="D364" s="234"/>
      <c r="E364" s="235">
        <v>1.2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141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1" t="s">
        <v>143</v>
      </c>
      <c r="D365" s="236"/>
      <c r="E365" s="237">
        <v>4.8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141</v>
      </c>
      <c r="AH365" s="214">
        <v>1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ht="22.5" outlineLevel="1" x14ac:dyDescent="0.2">
      <c r="A366" s="250">
        <v>74</v>
      </c>
      <c r="B366" s="251" t="s">
        <v>370</v>
      </c>
      <c r="C366" s="269" t="s">
        <v>371</v>
      </c>
      <c r="D366" s="252" t="s">
        <v>230</v>
      </c>
      <c r="E366" s="253">
        <v>7.2</v>
      </c>
      <c r="F366" s="254"/>
      <c r="G366" s="255">
        <f>ROUND(E366*F366,2)</f>
        <v>0</v>
      </c>
      <c r="H366" s="254"/>
      <c r="I366" s="255">
        <f>ROUND(E366*H366,2)</f>
        <v>0</v>
      </c>
      <c r="J366" s="254"/>
      <c r="K366" s="255">
        <f>ROUND(E366*J366,2)</f>
        <v>0</v>
      </c>
      <c r="L366" s="255">
        <v>15</v>
      </c>
      <c r="M366" s="255">
        <f>G366*(1+L366/100)</f>
        <v>0</v>
      </c>
      <c r="N366" s="255">
        <v>2.3000000000000001E-4</v>
      </c>
      <c r="O366" s="255">
        <f>ROUND(E366*N366,2)</f>
        <v>0</v>
      </c>
      <c r="P366" s="255">
        <v>0</v>
      </c>
      <c r="Q366" s="255">
        <f>ROUND(E366*P366,2)</f>
        <v>0</v>
      </c>
      <c r="R366" s="255"/>
      <c r="S366" s="255" t="s">
        <v>205</v>
      </c>
      <c r="T366" s="256" t="s">
        <v>206</v>
      </c>
      <c r="U366" s="233">
        <v>0.12</v>
      </c>
      <c r="V366" s="233">
        <f>ROUND(E366*U366,2)</f>
        <v>0.86</v>
      </c>
      <c r="W366" s="233"/>
      <c r="X366" s="233" t="s">
        <v>138</v>
      </c>
      <c r="Y366" s="214"/>
      <c r="Z366" s="214"/>
      <c r="AA366" s="214"/>
      <c r="AB366" s="214"/>
      <c r="AC366" s="214"/>
      <c r="AD366" s="214"/>
      <c r="AE366" s="214"/>
      <c r="AF366" s="214"/>
      <c r="AG366" s="214" t="s">
        <v>139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2" t="s">
        <v>363</v>
      </c>
      <c r="D367" s="258"/>
      <c r="E367" s="258"/>
      <c r="F367" s="258"/>
      <c r="G367" s="258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148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0" t="s">
        <v>140</v>
      </c>
      <c r="D368" s="234"/>
      <c r="E368" s="235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141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0" t="s">
        <v>234</v>
      </c>
      <c r="D369" s="234"/>
      <c r="E369" s="235">
        <v>7.2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141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0" t="s">
        <v>372</v>
      </c>
      <c r="D370" s="234"/>
      <c r="E370" s="235"/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141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31"/>
      <c r="B371" s="232"/>
      <c r="C371" s="271" t="s">
        <v>143</v>
      </c>
      <c r="D371" s="236"/>
      <c r="E371" s="237">
        <v>7.2</v>
      </c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141</v>
      </c>
      <c r="AH371" s="214">
        <v>1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60">
        <v>75</v>
      </c>
      <c r="B372" s="261" t="s">
        <v>373</v>
      </c>
      <c r="C372" s="274" t="s">
        <v>374</v>
      </c>
      <c r="D372" s="262" t="s">
        <v>218</v>
      </c>
      <c r="E372" s="263">
        <v>0.23845</v>
      </c>
      <c r="F372" s="264"/>
      <c r="G372" s="265">
        <f>ROUND(E372*F372,2)</f>
        <v>0</v>
      </c>
      <c r="H372" s="264"/>
      <c r="I372" s="265">
        <f>ROUND(E372*H372,2)</f>
        <v>0</v>
      </c>
      <c r="J372" s="264"/>
      <c r="K372" s="265">
        <f>ROUND(E372*J372,2)</f>
        <v>0</v>
      </c>
      <c r="L372" s="265">
        <v>15</v>
      </c>
      <c r="M372" s="265">
        <f>G372*(1+L372/100)</f>
        <v>0</v>
      </c>
      <c r="N372" s="265">
        <v>0</v>
      </c>
      <c r="O372" s="265">
        <f>ROUND(E372*N372,2)</f>
        <v>0</v>
      </c>
      <c r="P372" s="265">
        <v>0</v>
      </c>
      <c r="Q372" s="265">
        <f>ROUND(E372*P372,2)</f>
        <v>0</v>
      </c>
      <c r="R372" s="265"/>
      <c r="S372" s="265" t="s">
        <v>137</v>
      </c>
      <c r="T372" s="266" t="s">
        <v>137</v>
      </c>
      <c r="U372" s="233">
        <v>1.2649999999999999</v>
      </c>
      <c r="V372" s="233">
        <f>ROUND(E372*U372,2)</f>
        <v>0.3</v>
      </c>
      <c r="W372" s="233"/>
      <c r="X372" s="233" t="s">
        <v>220</v>
      </c>
      <c r="Y372" s="214"/>
      <c r="Z372" s="214"/>
      <c r="AA372" s="214"/>
      <c r="AB372" s="214"/>
      <c r="AC372" s="214"/>
      <c r="AD372" s="214"/>
      <c r="AE372" s="214"/>
      <c r="AF372" s="214"/>
      <c r="AG372" s="214" t="s">
        <v>221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x14ac:dyDescent="0.2">
      <c r="A373" s="244" t="s">
        <v>132</v>
      </c>
      <c r="B373" s="245" t="s">
        <v>96</v>
      </c>
      <c r="C373" s="268" t="s">
        <v>97</v>
      </c>
      <c r="D373" s="246"/>
      <c r="E373" s="247"/>
      <c r="F373" s="248"/>
      <c r="G373" s="248">
        <f>SUMIF(AG374:AG391,"&lt;&gt;NOR",G374:G391)</f>
        <v>0</v>
      </c>
      <c r="H373" s="248"/>
      <c r="I373" s="248">
        <f>SUM(I374:I391)</f>
        <v>0</v>
      </c>
      <c r="J373" s="248"/>
      <c r="K373" s="248">
        <f>SUM(K374:K391)</f>
        <v>0</v>
      </c>
      <c r="L373" s="248"/>
      <c r="M373" s="248">
        <f>SUM(M374:M391)</f>
        <v>0</v>
      </c>
      <c r="N373" s="248"/>
      <c r="O373" s="248">
        <f>SUM(O374:O391)</f>
        <v>0</v>
      </c>
      <c r="P373" s="248"/>
      <c r="Q373" s="248">
        <f>SUM(Q374:Q391)</f>
        <v>0</v>
      </c>
      <c r="R373" s="248"/>
      <c r="S373" s="248"/>
      <c r="T373" s="249"/>
      <c r="U373" s="243"/>
      <c r="V373" s="243">
        <f>SUM(V374:V391)</f>
        <v>4.9399999999999995</v>
      </c>
      <c r="W373" s="243"/>
      <c r="X373" s="243"/>
      <c r="AG373" t="s">
        <v>133</v>
      </c>
    </row>
    <row r="374" spans="1:60" outlineLevel="1" x14ac:dyDescent="0.2">
      <c r="A374" s="250">
        <v>76</v>
      </c>
      <c r="B374" s="251" t="s">
        <v>375</v>
      </c>
      <c r="C374" s="269" t="s">
        <v>376</v>
      </c>
      <c r="D374" s="252" t="s">
        <v>136</v>
      </c>
      <c r="E374" s="253">
        <v>5.04</v>
      </c>
      <c r="F374" s="254"/>
      <c r="G374" s="255">
        <f>ROUND(E374*F374,2)</f>
        <v>0</v>
      </c>
      <c r="H374" s="254"/>
      <c r="I374" s="255">
        <f>ROUND(E374*H374,2)</f>
        <v>0</v>
      </c>
      <c r="J374" s="254"/>
      <c r="K374" s="255">
        <f>ROUND(E374*J374,2)</f>
        <v>0</v>
      </c>
      <c r="L374" s="255">
        <v>15</v>
      </c>
      <c r="M374" s="255">
        <f>G374*(1+L374/100)</f>
        <v>0</v>
      </c>
      <c r="N374" s="255">
        <v>3.1E-4</v>
      </c>
      <c r="O374" s="255">
        <f>ROUND(E374*N374,2)</f>
        <v>0</v>
      </c>
      <c r="P374" s="255">
        <v>0</v>
      </c>
      <c r="Q374" s="255">
        <f>ROUND(E374*P374,2)</f>
        <v>0</v>
      </c>
      <c r="R374" s="255"/>
      <c r="S374" s="255" t="s">
        <v>137</v>
      </c>
      <c r="T374" s="256" t="s">
        <v>137</v>
      </c>
      <c r="U374" s="233">
        <v>0.40300000000000002</v>
      </c>
      <c r="V374" s="233">
        <f>ROUND(E374*U374,2)</f>
        <v>2.0299999999999998</v>
      </c>
      <c r="W374" s="233"/>
      <c r="X374" s="233" t="s">
        <v>138</v>
      </c>
      <c r="Y374" s="214"/>
      <c r="Z374" s="214"/>
      <c r="AA374" s="214"/>
      <c r="AB374" s="214"/>
      <c r="AC374" s="214"/>
      <c r="AD374" s="214"/>
      <c r="AE374" s="214"/>
      <c r="AF374" s="214"/>
      <c r="AG374" s="214" t="s">
        <v>139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2" t="s">
        <v>377</v>
      </c>
      <c r="D375" s="258"/>
      <c r="E375" s="258"/>
      <c r="F375" s="258"/>
      <c r="G375" s="258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148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0" t="s">
        <v>140</v>
      </c>
      <c r="D376" s="234"/>
      <c r="E376" s="235"/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141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31"/>
      <c r="B377" s="232"/>
      <c r="C377" s="270" t="s">
        <v>378</v>
      </c>
      <c r="D377" s="234"/>
      <c r="E377" s="235"/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141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31"/>
      <c r="B378" s="232"/>
      <c r="C378" s="270" t="s">
        <v>379</v>
      </c>
      <c r="D378" s="234"/>
      <c r="E378" s="235">
        <v>5.04</v>
      </c>
      <c r="F378" s="233"/>
      <c r="G378" s="233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141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1" t="s">
        <v>143</v>
      </c>
      <c r="D379" s="236"/>
      <c r="E379" s="237">
        <v>5.04</v>
      </c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141</v>
      </c>
      <c r="AH379" s="214">
        <v>1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50">
        <v>77</v>
      </c>
      <c r="B380" s="251" t="s">
        <v>380</v>
      </c>
      <c r="C380" s="269" t="s">
        <v>381</v>
      </c>
      <c r="D380" s="252" t="s">
        <v>136</v>
      </c>
      <c r="E380" s="253">
        <v>3.2</v>
      </c>
      <c r="F380" s="254"/>
      <c r="G380" s="255">
        <f>ROUND(E380*F380,2)</f>
        <v>0</v>
      </c>
      <c r="H380" s="254"/>
      <c r="I380" s="255">
        <f>ROUND(E380*H380,2)</f>
        <v>0</v>
      </c>
      <c r="J380" s="254"/>
      <c r="K380" s="255">
        <f>ROUND(E380*J380,2)</f>
        <v>0</v>
      </c>
      <c r="L380" s="255">
        <v>15</v>
      </c>
      <c r="M380" s="255">
        <f>G380*(1+L380/100)</f>
        <v>0</v>
      </c>
      <c r="N380" s="255">
        <v>1.0000000000000001E-5</v>
      </c>
      <c r="O380" s="255">
        <f>ROUND(E380*N380,2)</f>
        <v>0</v>
      </c>
      <c r="P380" s="255">
        <v>0</v>
      </c>
      <c r="Q380" s="255">
        <f>ROUND(E380*P380,2)</f>
        <v>0</v>
      </c>
      <c r="R380" s="255"/>
      <c r="S380" s="255" t="s">
        <v>137</v>
      </c>
      <c r="T380" s="256" t="s">
        <v>137</v>
      </c>
      <c r="U380" s="233">
        <v>0.107</v>
      </c>
      <c r="V380" s="233">
        <f>ROUND(E380*U380,2)</f>
        <v>0.34</v>
      </c>
      <c r="W380" s="233"/>
      <c r="X380" s="233" t="s">
        <v>138</v>
      </c>
      <c r="Y380" s="214"/>
      <c r="Z380" s="214"/>
      <c r="AA380" s="214"/>
      <c r="AB380" s="214"/>
      <c r="AC380" s="214"/>
      <c r="AD380" s="214"/>
      <c r="AE380" s="214"/>
      <c r="AF380" s="214"/>
      <c r="AG380" s="214" t="s">
        <v>139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0" t="s">
        <v>140</v>
      </c>
      <c r="D381" s="234"/>
      <c r="E381" s="235"/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141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1"/>
      <c r="B382" s="232"/>
      <c r="C382" s="270" t="s">
        <v>382</v>
      </c>
      <c r="D382" s="234"/>
      <c r="E382" s="235"/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141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31"/>
      <c r="B383" s="232"/>
      <c r="C383" s="270" t="s">
        <v>383</v>
      </c>
      <c r="D383" s="234"/>
      <c r="E383" s="235">
        <v>3.2</v>
      </c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141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1" t="s">
        <v>143</v>
      </c>
      <c r="D384" s="236"/>
      <c r="E384" s="237">
        <v>3.2</v>
      </c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141</v>
      </c>
      <c r="AH384" s="214">
        <v>1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50">
        <v>78</v>
      </c>
      <c r="B385" s="251" t="s">
        <v>384</v>
      </c>
      <c r="C385" s="269" t="s">
        <v>385</v>
      </c>
      <c r="D385" s="252" t="s">
        <v>136</v>
      </c>
      <c r="E385" s="253">
        <v>3.8719999999999999</v>
      </c>
      <c r="F385" s="254"/>
      <c r="G385" s="255">
        <f>ROUND(E385*F385,2)</f>
        <v>0</v>
      </c>
      <c r="H385" s="254"/>
      <c r="I385" s="255">
        <f>ROUND(E385*H385,2)</f>
        <v>0</v>
      </c>
      <c r="J385" s="254"/>
      <c r="K385" s="255">
        <f>ROUND(E385*J385,2)</f>
        <v>0</v>
      </c>
      <c r="L385" s="255">
        <v>15</v>
      </c>
      <c r="M385" s="255">
        <f>G385*(1+L385/100)</f>
        <v>0</v>
      </c>
      <c r="N385" s="255">
        <v>4.6999999999999999E-4</v>
      </c>
      <c r="O385" s="255">
        <f>ROUND(E385*N385,2)</f>
        <v>0</v>
      </c>
      <c r="P385" s="255">
        <v>0</v>
      </c>
      <c r="Q385" s="255">
        <f>ROUND(E385*P385,2)</f>
        <v>0</v>
      </c>
      <c r="R385" s="255"/>
      <c r="S385" s="255" t="s">
        <v>137</v>
      </c>
      <c r="T385" s="256" t="s">
        <v>137</v>
      </c>
      <c r="U385" s="233">
        <v>0.66300000000000003</v>
      </c>
      <c r="V385" s="233">
        <f>ROUND(E385*U385,2)</f>
        <v>2.57</v>
      </c>
      <c r="W385" s="233"/>
      <c r="X385" s="233" t="s">
        <v>138</v>
      </c>
      <c r="Y385" s="214"/>
      <c r="Z385" s="214"/>
      <c r="AA385" s="214"/>
      <c r="AB385" s="214"/>
      <c r="AC385" s="214"/>
      <c r="AD385" s="214"/>
      <c r="AE385" s="214"/>
      <c r="AF385" s="214"/>
      <c r="AG385" s="214" t="s">
        <v>139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0" t="s">
        <v>140</v>
      </c>
      <c r="D386" s="234"/>
      <c r="E386" s="235"/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141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0" t="s">
        <v>382</v>
      </c>
      <c r="D387" s="234"/>
      <c r="E387" s="235"/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141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31"/>
      <c r="B388" s="232"/>
      <c r="C388" s="270" t="s">
        <v>383</v>
      </c>
      <c r="D388" s="234"/>
      <c r="E388" s="235">
        <v>3.2</v>
      </c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141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31"/>
      <c r="B389" s="232"/>
      <c r="C389" s="270" t="s">
        <v>386</v>
      </c>
      <c r="D389" s="234"/>
      <c r="E389" s="235"/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141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0" t="s">
        <v>387</v>
      </c>
      <c r="D390" s="234"/>
      <c r="E390" s="235">
        <v>0.67200000000000004</v>
      </c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141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1" t="s">
        <v>143</v>
      </c>
      <c r="D391" s="236"/>
      <c r="E391" s="237">
        <v>3.8719999999999999</v>
      </c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141</v>
      </c>
      <c r="AH391" s="214">
        <v>1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x14ac:dyDescent="0.2">
      <c r="A392" s="244" t="s">
        <v>132</v>
      </c>
      <c r="B392" s="245" t="s">
        <v>98</v>
      </c>
      <c r="C392" s="268" t="s">
        <v>99</v>
      </c>
      <c r="D392" s="246"/>
      <c r="E392" s="247"/>
      <c r="F392" s="248"/>
      <c r="G392" s="248">
        <f>SUMIF(AG393:AG520,"&lt;&gt;NOR",G393:G520)</f>
        <v>0</v>
      </c>
      <c r="H392" s="248"/>
      <c r="I392" s="248">
        <f>SUM(I393:I520)</f>
        <v>0</v>
      </c>
      <c r="J392" s="248"/>
      <c r="K392" s="248">
        <f>SUM(K393:K520)</f>
        <v>0</v>
      </c>
      <c r="L392" s="248"/>
      <c r="M392" s="248">
        <f>SUM(M393:M520)</f>
        <v>0</v>
      </c>
      <c r="N392" s="248"/>
      <c r="O392" s="248">
        <f>SUM(O393:O520)</f>
        <v>0.14000000000000001</v>
      </c>
      <c r="P392" s="248"/>
      <c r="Q392" s="248">
        <f>SUM(Q393:Q520)</f>
        <v>0</v>
      </c>
      <c r="R392" s="248"/>
      <c r="S392" s="248"/>
      <c r="T392" s="249"/>
      <c r="U392" s="243"/>
      <c r="V392" s="243">
        <f>SUM(V393:V520)</f>
        <v>77.5</v>
      </c>
      <c r="W392" s="243"/>
      <c r="X392" s="243"/>
      <c r="AG392" t="s">
        <v>133</v>
      </c>
    </row>
    <row r="393" spans="1:60" outlineLevel="1" x14ac:dyDescent="0.2">
      <c r="A393" s="250">
        <v>79</v>
      </c>
      <c r="B393" s="251" t="s">
        <v>388</v>
      </c>
      <c r="C393" s="269" t="s">
        <v>389</v>
      </c>
      <c r="D393" s="252" t="s">
        <v>136</v>
      </c>
      <c r="E393" s="253">
        <v>65.900000000000006</v>
      </c>
      <c r="F393" s="254"/>
      <c r="G393" s="255">
        <f>ROUND(E393*F393,2)</f>
        <v>0</v>
      </c>
      <c r="H393" s="254"/>
      <c r="I393" s="255">
        <f>ROUND(E393*H393,2)</f>
        <v>0</v>
      </c>
      <c r="J393" s="254"/>
      <c r="K393" s="255">
        <f>ROUND(E393*J393,2)</f>
        <v>0</v>
      </c>
      <c r="L393" s="255">
        <v>15</v>
      </c>
      <c r="M393" s="255">
        <f>G393*(1+L393/100)</f>
        <v>0</v>
      </c>
      <c r="N393" s="255">
        <v>3.5E-4</v>
      </c>
      <c r="O393" s="255">
        <f>ROUND(E393*N393,2)</f>
        <v>0.02</v>
      </c>
      <c r="P393" s="255">
        <v>0</v>
      </c>
      <c r="Q393" s="255">
        <f>ROUND(E393*P393,2)</f>
        <v>0</v>
      </c>
      <c r="R393" s="255"/>
      <c r="S393" s="255" t="s">
        <v>137</v>
      </c>
      <c r="T393" s="256" t="s">
        <v>137</v>
      </c>
      <c r="U393" s="233">
        <v>1.35E-2</v>
      </c>
      <c r="V393" s="233">
        <f>ROUND(E393*U393,2)</f>
        <v>0.89</v>
      </c>
      <c r="W393" s="233"/>
      <c r="X393" s="233" t="s">
        <v>138</v>
      </c>
      <c r="Y393" s="214"/>
      <c r="Z393" s="214"/>
      <c r="AA393" s="214"/>
      <c r="AB393" s="214"/>
      <c r="AC393" s="214"/>
      <c r="AD393" s="214"/>
      <c r="AE393" s="214"/>
      <c r="AF393" s="214"/>
      <c r="AG393" s="214" t="s">
        <v>139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1"/>
      <c r="B394" s="232"/>
      <c r="C394" s="270" t="s">
        <v>140</v>
      </c>
      <c r="D394" s="234"/>
      <c r="E394" s="235"/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141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1"/>
      <c r="B395" s="232"/>
      <c r="C395" s="270" t="s">
        <v>192</v>
      </c>
      <c r="D395" s="234"/>
      <c r="E395" s="235">
        <v>7.5</v>
      </c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141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0" t="s">
        <v>193</v>
      </c>
      <c r="D396" s="234"/>
      <c r="E396" s="235">
        <v>2.7</v>
      </c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141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31"/>
      <c r="B397" s="232"/>
      <c r="C397" s="270" t="s">
        <v>194</v>
      </c>
      <c r="D397" s="234"/>
      <c r="E397" s="235">
        <v>1.4</v>
      </c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141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">
      <c r="A398" s="231"/>
      <c r="B398" s="232"/>
      <c r="C398" s="270" t="s">
        <v>179</v>
      </c>
      <c r="D398" s="234"/>
      <c r="E398" s="235">
        <v>10.199999999999999</v>
      </c>
      <c r="F398" s="233"/>
      <c r="G398" s="233"/>
      <c r="H398" s="233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141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31"/>
      <c r="B399" s="232"/>
      <c r="C399" s="270" t="s">
        <v>195</v>
      </c>
      <c r="D399" s="234"/>
      <c r="E399" s="235">
        <v>11.4</v>
      </c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141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31"/>
      <c r="B400" s="232"/>
      <c r="C400" s="270" t="s">
        <v>196</v>
      </c>
      <c r="D400" s="234"/>
      <c r="E400" s="235">
        <v>14.7</v>
      </c>
      <c r="F400" s="233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141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31"/>
      <c r="B401" s="232"/>
      <c r="C401" s="270" t="s">
        <v>197</v>
      </c>
      <c r="D401" s="234"/>
      <c r="E401" s="235">
        <v>18</v>
      </c>
      <c r="F401" s="233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141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">
      <c r="A402" s="231"/>
      <c r="B402" s="232"/>
      <c r="C402" s="271" t="s">
        <v>143</v>
      </c>
      <c r="D402" s="236"/>
      <c r="E402" s="237">
        <v>65.900000000000006</v>
      </c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141</v>
      </c>
      <c r="AH402" s="214">
        <v>1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50">
        <v>80</v>
      </c>
      <c r="B403" s="251" t="s">
        <v>390</v>
      </c>
      <c r="C403" s="269" t="s">
        <v>391</v>
      </c>
      <c r="D403" s="252" t="s">
        <v>136</v>
      </c>
      <c r="E403" s="253">
        <v>5.25</v>
      </c>
      <c r="F403" s="254"/>
      <c r="G403" s="255">
        <f>ROUND(E403*F403,2)</f>
        <v>0</v>
      </c>
      <c r="H403" s="254"/>
      <c r="I403" s="255">
        <f>ROUND(E403*H403,2)</f>
        <v>0</v>
      </c>
      <c r="J403" s="254"/>
      <c r="K403" s="255">
        <f>ROUND(E403*J403,2)</f>
        <v>0</v>
      </c>
      <c r="L403" s="255">
        <v>15</v>
      </c>
      <c r="M403" s="255">
        <f>G403*(1+L403/100)</f>
        <v>0</v>
      </c>
      <c r="N403" s="255">
        <v>0</v>
      </c>
      <c r="O403" s="255">
        <f>ROUND(E403*N403,2)</f>
        <v>0</v>
      </c>
      <c r="P403" s="255">
        <v>0</v>
      </c>
      <c r="Q403" s="255">
        <f>ROUND(E403*P403,2)</f>
        <v>0</v>
      </c>
      <c r="R403" s="255"/>
      <c r="S403" s="255" t="s">
        <v>137</v>
      </c>
      <c r="T403" s="256" t="s">
        <v>137</v>
      </c>
      <c r="U403" s="233">
        <v>2.1000000000000001E-2</v>
      </c>
      <c r="V403" s="233">
        <f>ROUND(E403*U403,2)</f>
        <v>0.11</v>
      </c>
      <c r="W403" s="233"/>
      <c r="X403" s="233" t="s">
        <v>138</v>
      </c>
      <c r="Y403" s="214"/>
      <c r="Z403" s="214"/>
      <c r="AA403" s="214"/>
      <c r="AB403" s="214"/>
      <c r="AC403" s="214"/>
      <c r="AD403" s="214"/>
      <c r="AE403" s="214"/>
      <c r="AF403" s="214"/>
      <c r="AG403" s="214" t="s">
        <v>139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1"/>
      <c r="B404" s="232"/>
      <c r="C404" s="270" t="s">
        <v>140</v>
      </c>
      <c r="D404" s="234"/>
      <c r="E404" s="235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141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1"/>
      <c r="B405" s="232"/>
      <c r="C405" s="270" t="s">
        <v>392</v>
      </c>
      <c r="D405" s="234"/>
      <c r="E405" s="235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141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0" t="s">
        <v>393</v>
      </c>
      <c r="D406" s="234"/>
      <c r="E406" s="235">
        <v>5.25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141</v>
      </c>
      <c r="AH406" s="214">
        <v>5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1" t="s">
        <v>143</v>
      </c>
      <c r="D407" s="236"/>
      <c r="E407" s="237">
        <v>5.25</v>
      </c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141</v>
      </c>
      <c r="AH407" s="214">
        <v>1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50">
        <v>81</v>
      </c>
      <c r="B408" s="251" t="s">
        <v>394</v>
      </c>
      <c r="C408" s="269" t="s">
        <v>395</v>
      </c>
      <c r="D408" s="252" t="s">
        <v>136</v>
      </c>
      <c r="E408" s="253">
        <v>286.5299</v>
      </c>
      <c r="F408" s="254"/>
      <c r="G408" s="255">
        <f>ROUND(E408*F408,2)</f>
        <v>0</v>
      </c>
      <c r="H408" s="254"/>
      <c r="I408" s="255">
        <f>ROUND(E408*H408,2)</f>
        <v>0</v>
      </c>
      <c r="J408" s="254"/>
      <c r="K408" s="255">
        <f>ROUND(E408*J408,2)</f>
        <v>0</v>
      </c>
      <c r="L408" s="255">
        <v>15</v>
      </c>
      <c r="M408" s="255">
        <f>G408*(1+L408/100)</f>
        <v>0</v>
      </c>
      <c r="N408" s="255">
        <v>0</v>
      </c>
      <c r="O408" s="255">
        <f>ROUND(E408*N408,2)</f>
        <v>0</v>
      </c>
      <c r="P408" s="255">
        <v>0</v>
      </c>
      <c r="Q408" s="255">
        <f>ROUND(E408*P408,2)</f>
        <v>0</v>
      </c>
      <c r="R408" s="255"/>
      <c r="S408" s="255" t="s">
        <v>137</v>
      </c>
      <c r="T408" s="256" t="s">
        <v>137</v>
      </c>
      <c r="U408" s="233">
        <v>7.0000000000000001E-3</v>
      </c>
      <c r="V408" s="233">
        <f>ROUND(E408*U408,2)</f>
        <v>2.0099999999999998</v>
      </c>
      <c r="W408" s="233"/>
      <c r="X408" s="233" t="s">
        <v>138</v>
      </c>
      <c r="Y408" s="214"/>
      <c r="Z408" s="214"/>
      <c r="AA408" s="214"/>
      <c r="AB408" s="214"/>
      <c r="AC408" s="214"/>
      <c r="AD408" s="214"/>
      <c r="AE408" s="214"/>
      <c r="AF408" s="214"/>
      <c r="AG408" s="214" t="s">
        <v>139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31"/>
      <c r="B409" s="232"/>
      <c r="C409" s="270" t="s">
        <v>140</v>
      </c>
      <c r="D409" s="234"/>
      <c r="E409" s="235"/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141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1"/>
      <c r="B410" s="232"/>
      <c r="C410" s="270" t="s">
        <v>396</v>
      </c>
      <c r="D410" s="234"/>
      <c r="E410" s="235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141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31"/>
      <c r="B411" s="232"/>
      <c r="C411" s="270" t="s">
        <v>192</v>
      </c>
      <c r="D411" s="234"/>
      <c r="E411" s="235">
        <v>7.5</v>
      </c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141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">
      <c r="A412" s="231"/>
      <c r="B412" s="232"/>
      <c r="C412" s="270" t="s">
        <v>193</v>
      </c>
      <c r="D412" s="234"/>
      <c r="E412" s="235">
        <v>2.7</v>
      </c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141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31"/>
      <c r="B413" s="232"/>
      <c r="C413" s="270" t="s">
        <v>194</v>
      </c>
      <c r="D413" s="234"/>
      <c r="E413" s="235">
        <v>1.4</v>
      </c>
      <c r="F413" s="233"/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141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31"/>
      <c r="B414" s="232"/>
      <c r="C414" s="270" t="s">
        <v>179</v>
      </c>
      <c r="D414" s="234"/>
      <c r="E414" s="235">
        <v>10.199999999999999</v>
      </c>
      <c r="F414" s="233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141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31"/>
      <c r="B415" s="232"/>
      <c r="C415" s="270" t="s">
        <v>195</v>
      </c>
      <c r="D415" s="234"/>
      <c r="E415" s="235">
        <v>11.4</v>
      </c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141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31"/>
      <c r="B416" s="232"/>
      <c r="C416" s="270" t="s">
        <v>196</v>
      </c>
      <c r="D416" s="234"/>
      <c r="E416" s="235">
        <v>14.7</v>
      </c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141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31"/>
      <c r="B417" s="232"/>
      <c r="C417" s="270" t="s">
        <v>197</v>
      </c>
      <c r="D417" s="234"/>
      <c r="E417" s="235">
        <v>18</v>
      </c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141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">
      <c r="A418" s="231"/>
      <c r="B418" s="232"/>
      <c r="C418" s="271" t="s">
        <v>143</v>
      </c>
      <c r="D418" s="236"/>
      <c r="E418" s="237">
        <v>65.900000000000006</v>
      </c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141</v>
      </c>
      <c r="AH418" s="214">
        <v>1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">
      <c r="A419" s="231"/>
      <c r="B419" s="232"/>
      <c r="C419" s="270" t="s">
        <v>397</v>
      </c>
      <c r="D419" s="234"/>
      <c r="E419" s="235"/>
      <c r="F419" s="233"/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141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1"/>
      <c r="B420" s="232"/>
      <c r="C420" s="270" t="s">
        <v>398</v>
      </c>
      <c r="D420" s="234"/>
      <c r="E420" s="235">
        <v>49.5</v>
      </c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141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31"/>
      <c r="B421" s="232"/>
      <c r="C421" s="270" t="s">
        <v>399</v>
      </c>
      <c r="D421" s="234"/>
      <c r="E421" s="235">
        <v>19.8</v>
      </c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141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31"/>
      <c r="B422" s="232"/>
      <c r="C422" s="270" t="s">
        <v>400</v>
      </c>
      <c r="D422" s="234"/>
      <c r="E422" s="235">
        <v>15.6</v>
      </c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141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31"/>
      <c r="B423" s="232"/>
      <c r="C423" s="270" t="s">
        <v>401</v>
      </c>
      <c r="D423" s="234"/>
      <c r="E423" s="235">
        <v>41.19</v>
      </c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141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31"/>
      <c r="B424" s="232"/>
      <c r="C424" s="270" t="s">
        <v>402</v>
      </c>
      <c r="D424" s="234"/>
      <c r="E424" s="235">
        <v>45</v>
      </c>
      <c r="F424" s="233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141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31"/>
      <c r="B425" s="232"/>
      <c r="C425" s="270" t="s">
        <v>403</v>
      </c>
      <c r="D425" s="234"/>
      <c r="E425" s="235">
        <v>47.4</v>
      </c>
      <c r="F425" s="233"/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141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">
      <c r="A426" s="231"/>
      <c r="B426" s="232"/>
      <c r="C426" s="270" t="s">
        <v>404</v>
      </c>
      <c r="D426" s="234"/>
      <c r="E426" s="235">
        <v>51.3</v>
      </c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141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">
      <c r="A427" s="231"/>
      <c r="B427" s="232"/>
      <c r="C427" s="270" t="s">
        <v>405</v>
      </c>
      <c r="D427" s="234"/>
      <c r="E427" s="235"/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141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">
      <c r="A428" s="231"/>
      <c r="B428" s="232"/>
      <c r="C428" s="270" t="s">
        <v>406</v>
      </c>
      <c r="D428" s="234"/>
      <c r="E428" s="235">
        <v>1.3680000000000001</v>
      </c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141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">
      <c r="A429" s="231"/>
      <c r="B429" s="232"/>
      <c r="C429" s="270" t="s">
        <v>407</v>
      </c>
      <c r="D429" s="234"/>
      <c r="E429" s="235">
        <v>1.704</v>
      </c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141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">
      <c r="A430" s="231"/>
      <c r="B430" s="232"/>
      <c r="C430" s="270" t="s">
        <v>408</v>
      </c>
      <c r="D430" s="234"/>
      <c r="E430" s="235">
        <v>0.83</v>
      </c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141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31"/>
      <c r="B431" s="232"/>
      <c r="C431" s="270" t="s">
        <v>409</v>
      </c>
      <c r="D431" s="234"/>
      <c r="E431" s="235">
        <v>0.98</v>
      </c>
      <c r="F431" s="233"/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141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">
      <c r="A432" s="231"/>
      <c r="B432" s="232"/>
      <c r="C432" s="270" t="s">
        <v>410</v>
      </c>
      <c r="D432" s="234"/>
      <c r="E432" s="235"/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141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ht="22.5" outlineLevel="1" x14ac:dyDescent="0.2">
      <c r="A433" s="231"/>
      <c r="B433" s="232"/>
      <c r="C433" s="270" t="s">
        <v>411</v>
      </c>
      <c r="D433" s="234"/>
      <c r="E433" s="235">
        <v>-8.2007999999999992</v>
      </c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141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">
      <c r="A434" s="231"/>
      <c r="B434" s="232"/>
      <c r="C434" s="270" t="s">
        <v>412</v>
      </c>
      <c r="D434" s="234"/>
      <c r="E434" s="235">
        <v>-1.3</v>
      </c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141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">
      <c r="A435" s="231"/>
      <c r="B435" s="232"/>
      <c r="C435" s="270" t="s">
        <v>413</v>
      </c>
      <c r="D435" s="234"/>
      <c r="E435" s="235">
        <v>-2.1008</v>
      </c>
      <c r="F435" s="233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141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">
      <c r="A436" s="231"/>
      <c r="B436" s="232"/>
      <c r="C436" s="270" t="s">
        <v>414</v>
      </c>
      <c r="D436" s="234"/>
      <c r="E436" s="235">
        <v>-5.1162000000000001</v>
      </c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141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">
      <c r="A437" s="231"/>
      <c r="B437" s="232"/>
      <c r="C437" s="270" t="s">
        <v>415</v>
      </c>
      <c r="D437" s="234"/>
      <c r="E437" s="235">
        <v>-5.1162000000000001</v>
      </c>
      <c r="F437" s="233"/>
      <c r="G437" s="233"/>
      <c r="H437" s="233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141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">
      <c r="A438" s="231"/>
      <c r="B438" s="232"/>
      <c r="C438" s="270" t="s">
        <v>416</v>
      </c>
      <c r="D438" s="234"/>
      <c r="E438" s="235">
        <v>-5.0753000000000004</v>
      </c>
      <c r="F438" s="233"/>
      <c r="G438" s="233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141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">
      <c r="A439" s="231"/>
      <c r="B439" s="232"/>
      <c r="C439" s="270" t="s">
        <v>417</v>
      </c>
      <c r="D439" s="234"/>
      <c r="E439" s="235">
        <v>-6.1327999999999996</v>
      </c>
      <c r="F439" s="233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141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">
      <c r="A440" s="231"/>
      <c r="B440" s="232"/>
      <c r="C440" s="270" t="s">
        <v>418</v>
      </c>
      <c r="D440" s="234"/>
      <c r="E440" s="235"/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141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">
      <c r="A441" s="231"/>
      <c r="B441" s="232"/>
      <c r="C441" s="270" t="s">
        <v>419</v>
      </c>
      <c r="D441" s="234"/>
      <c r="E441" s="235">
        <v>-10.8</v>
      </c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141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">
      <c r="A442" s="231"/>
      <c r="B442" s="232"/>
      <c r="C442" s="270" t="s">
        <v>420</v>
      </c>
      <c r="D442" s="234"/>
      <c r="E442" s="235">
        <v>-4.8</v>
      </c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141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">
      <c r="A443" s="231"/>
      <c r="B443" s="232"/>
      <c r="C443" s="270" t="s">
        <v>421</v>
      </c>
      <c r="D443" s="234"/>
      <c r="E443" s="235">
        <v>-5.4</v>
      </c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141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">
      <c r="A444" s="231"/>
      <c r="B444" s="232"/>
      <c r="C444" s="271" t="s">
        <v>143</v>
      </c>
      <c r="D444" s="236"/>
      <c r="E444" s="237">
        <v>220.62989999999999</v>
      </c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141</v>
      </c>
      <c r="AH444" s="214">
        <v>1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">
      <c r="A445" s="250">
        <v>82</v>
      </c>
      <c r="B445" s="251" t="s">
        <v>422</v>
      </c>
      <c r="C445" s="269" t="s">
        <v>423</v>
      </c>
      <c r="D445" s="252" t="s">
        <v>136</v>
      </c>
      <c r="E445" s="253">
        <v>286.5299</v>
      </c>
      <c r="F445" s="254"/>
      <c r="G445" s="255">
        <f>ROUND(E445*F445,2)</f>
        <v>0</v>
      </c>
      <c r="H445" s="254"/>
      <c r="I445" s="255">
        <f>ROUND(E445*H445,2)</f>
        <v>0</v>
      </c>
      <c r="J445" s="254"/>
      <c r="K445" s="255">
        <f>ROUND(E445*J445,2)</f>
        <v>0</v>
      </c>
      <c r="L445" s="255">
        <v>15</v>
      </c>
      <c r="M445" s="255">
        <f>G445*(1+L445/100)</f>
        <v>0</v>
      </c>
      <c r="N445" s="255">
        <v>6.9999999999999994E-5</v>
      </c>
      <c r="O445" s="255">
        <f>ROUND(E445*N445,2)</f>
        <v>0.02</v>
      </c>
      <c r="P445" s="255">
        <v>0</v>
      </c>
      <c r="Q445" s="255">
        <f>ROUND(E445*P445,2)</f>
        <v>0</v>
      </c>
      <c r="R445" s="255"/>
      <c r="S445" s="255" t="s">
        <v>137</v>
      </c>
      <c r="T445" s="256" t="s">
        <v>137</v>
      </c>
      <c r="U445" s="233">
        <v>6.4960000000000004E-2</v>
      </c>
      <c r="V445" s="233">
        <f>ROUND(E445*U445,2)</f>
        <v>18.61</v>
      </c>
      <c r="W445" s="233"/>
      <c r="X445" s="233" t="s">
        <v>138</v>
      </c>
      <c r="Y445" s="214"/>
      <c r="Z445" s="214"/>
      <c r="AA445" s="214"/>
      <c r="AB445" s="214"/>
      <c r="AC445" s="214"/>
      <c r="AD445" s="214"/>
      <c r="AE445" s="214"/>
      <c r="AF445" s="214"/>
      <c r="AG445" s="214" t="s">
        <v>139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">
      <c r="A446" s="231"/>
      <c r="B446" s="232"/>
      <c r="C446" s="272" t="s">
        <v>424</v>
      </c>
      <c r="D446" s="258"/>
      <c r="E446" s="258"/>
      <c r="F446" s="258"/>
      <c r="G446" s="258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148</v>
      </c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">
      <c r="A447" s="231"/>
      <c r="B447" s="232"/>
      <c r="C447" s="270" t="s">
        <v>140</v>
      </c>
      <c r="D447" s="234"/>
      <c r="E447" s="235"/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141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">
      <c r="A448" s="231"/>
      <c r="B448" s="232"/>
      <c r="C448" s="270" t="s">
        <v>396</v>
      </c>
      <c r="D448" s="234"/>
      <c r="E448" s="235"/>
      <c r="F448" s="233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141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">
      <c r="A449" s="231"/>
      <c r="B449" s="232"/>
      <c r="C449" s="270" t="s">
        <v>192</v>
      </c>
      <c r="D449" s="234"/>
      <c r="E449" s="235">
        <v>7.5</v>
      </c>
      <c r="F449" s="233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3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141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">
      <c r="A450" s="231"/>
      <c r="B450" s="232"/>
      <c r="C450" s="270" t="s">
        <v>193</v>
      </c>
      <c r="D450" s="234"/>
      <c r="E450" s="235">
        <v>2.7</v>
      </c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141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">
      <c r="A451" s="231"/>
      <c r="B451" s="232"/>
      <c r="C451" s="270" t="s">
        <v>194</v>
      </c>
      <c r="D451" s="234"/>
      <c r="E451" s="235">
        <v>1.4</v>
      </c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141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">
      <c r="A452" s="231"/>
      <c r="B452" s="232"/>
      <c r="C452" s="270" t="s">
        <v>179</v>
      </c>
      <c r="D452" s="234"/>
      <c r="E452" s="235">
        <v>10.199999999999999</v>
      </c>
      <c r="F452" s="233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141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">
      <c r="A453" s="231"/>
      <c r="B453" s="232"/>
      <c r="C453" s="270" t="s">
        <v>195</v>
      </c>
      <c r="D453" s="234"/>
      <c r="E453" s="235">
        <v>11.4</v>
      </c>
      <c r="F453" s="233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141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">
      <c r="A454" s="231"/>
      <c r="B454" s="232"/>
      <c r="C454" s="270" t="s">
        <v>196</v>
      </c>
      <c r="D454" s="234"/>
      <c r="E454" s="235">
        <v>14.7</v>
      </c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141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">
      <c r="A455" s="231"/>
      <c r="B455" s="232"/>
      <c r="C455" s="270" t="s">
        <v>197</v>
      </c>
      <c r="D455" s="234"/>
      <c r="E455" s="235">
        <v>18</v>
      </c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141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">
      <c r="A456" s="231"/>
      <c r="B456" s="232"/>
      <c r="C456" s="271" t="s">
        <v>143</v>
      </c>
      <c r="D456" s="236"/>
      <c r="E456" s="237">
        <v>65.900000000000006</v>
      </c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141</v>
      </c>
      <c r="AH456" s="214">
        <v>1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">
      <c r="A457" s="231"/>
      <c r="B457" s="232"/>
      <c r="C457" s="270" t="s">
        <v>397</v>
      </c>
      <c r="D457" s="234"/>
      <c r="E457" s="235"/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141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">
      <c r="A458" s="231"/>
      <c r="B458" s="232"/>
      <c r="C458" s="270" t="s">
        <v>398</v>
      </c>
      <c r="D458" s="234"/>
      <c r="E458" s="235">
        <v>49.5</v>
      </c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141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">
      <c r="A459" s="231"/>
      <c r="B459" s="232"/>
      <c r="C459" s="270" t="s">
        <v>399</v>
      </c>
      <c r="D459" s="234"/>
      <c r="E459" s="235">
        <v>19.8</v>
      </c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141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">
      <c r="A460" s="231"/>
      <c r="B460" s="232"/>
      <c r="C460" s="270" t="s">
        <v>400</v>
      </c>
      <c r="D460" s="234"/>
      <c r="E460" s="235">
        <v>15.6</v>
      </c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141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">
      <c r="A461" s="231"/>
      <c r="B461" s="232"/>
      <c r="C461" s="270" t="s">
        <v>401</v>
      </c>
      <c r="D461" s="234"/>
      <c r="E461" s="235">
        <v>41.19</v>
      </c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141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">
      <c r="A462" s="231"/>
      <c r="B462" s="232"/>
      <c r="C462" s="270" t="s">
        <v>402</v>
      </c>
      <c r="D462" s="234"/>
      <c r="E462" s="235">
        <v>45</v>
      </c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141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">
      <c r="A463" s="231"/>
      <c r="B463" s="232"/>
      <c r="C463" s="270" t="s">
        <v>403</v>
      </c>
      <c r="D463" s="234"/>
      <c r="E463" s="235">
        <v>47.4</v>
      </c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141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">
      <c r="A464" s="231"/>
      <c r="B464" s="232"/>
      <c r="C464" s="270" t="s">
        <v>404</v>
      </c>
      <c r="D464" s="234"/>
      <c r="E464" s="235">
        <v>51.3</v>
      </c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141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">
      <c r="A465" s="231"/>
      <c r="B465" s="232"/>
      <c r="C465" s="270" t="s">
        <v>405</v>
      </c>
      <c r="D465" s="234"/>
      <c r="E465" s="235"/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141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">
      <c r="A466" s="231"/>
      <c r="B466" s="232"/>
      <c r="C466" s="270" t="s">
        <v>406</v>
      </c>
      <c r="D466" s="234"/>
      <c r="E466" s="235">
        <v>1.3680000000000001</v>
      </c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141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31"/>
      <c r="B467" s="232"/>
      <c r="C467" s="270" t="s">
        <v>407</v>
      </c>
      <c r="D467" s="234"/>
      <c r="E467" s="235">
        <v>1.704</v>
      </c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141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">
      <c r="A468" s="231"/>
      <c r="B468" s="232"/>
      <c r="C468" s="270" t="s">
        <v>408</v>
      </c>
      <c r="D468" s="234"/>
      <c r="E468" s="235">
        <v>0.83</v>
      </c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141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">
      <c r="A469" s="231"/>
      <c r="B469" s="232"/>
      <c r="C469" s="270" t="s">
        <v>409</v>
      </c>
      <c r="D469" s="234"/>
      <c r="E469" s="235">
        <v>0.98</v>
      </c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141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">
      <c r="A470" s="231"/>
      <c r="B470" s="232"/>
      <c r="C470" s="270" t="s">
        <v>410</v>
      </c>
      <c r="D470" s="234"/>
      <c r="E470" s="235"/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141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ht="22.5" outlineLevel="1" x14ac:dyDescent="0.2">
      <c r="A471" s="231"/>
      <c r="B471" s="232"/>
      <c r="C471" s="270" t="s">
        <v>411</v>
      </c>
      <c r="D471" s="234"/>
      <c r="E471" s="235">
        <v>-8.2007999999999992</v>
      </c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141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">
      <c r="A472" s="231"/>
      <c r="B472" s="232"/>
      <c r="C472" s="270" t="s">
        <v>412</v>
      </c>
      <c r="D472" s="234"/>
      <c r="E472" s="235">
        <v>-1.3</v>
      </c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141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">
      <c r="A473" s="231"/>
      <c r="B473" s="232"/>
      <c r="C473" s="270" t="s">
        <v>413</v>
      </c>
      <c r="D473" s="234"/>
      <c r="E473" s="235">
        <v>-2.1008</v>
      </c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141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">
      <c r="A474" s="231"/>
      <c r="B474" s="232"/>
      <c r="C474" s="270" t="s">
        <v>414</v>
      </c>
      <c r="D474" s="234"/>
      <c r="E474" s="235">
        <v>-5.1162000000000001</v>
      </c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141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">
      <c r="A475" s="231"/>
      <c r="B475" s="232"/>
      <c r="C475" s="270" t="s">
        <v>415</v>
      </c>
      <c r="D475" s="234"/>
      <c r="E475" s="235">
        <v>-5.1162000000000001</v>
      </c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141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31"/>
      <c r="B476" s="232"/>
      <c r="C476" s="270" t="s">
        <v>416</v>
      </c>
      <c r="D476" s="234"/>
      <c r="E476" s="235">
        <v>-5.0753000000000004</v>
      </c>
      <c r="F476" s="233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141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">
      <c r="A477" s="231"/>
      <c r="B477" s="232"/>
      <c r="C477" s="270" t="s">
        <v>417</v>
      </c>
      <c r="D477" s="234"/>
      <c r="E477" s="235">
        <v>-6.1327999999999996</v>
      </c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141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">
      <c r="A478" s="231"/>
      <c r="B478" s="232"/>
      <c r="C478" s="270" t="s">
        <v>418</v>
      </c>
      <c r="D478" s="234"/>
      <c r="E478" s="235"/>
      <c r="F478" s="233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141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">
      <c r="A479" s="231"/>
      <c r="B479" s="232"/>
      <c r="C479" s="270" t="s">
        <v>419</v>
      </c>
      <c r="D479" s="234"/>
      <c r="E479" s="235">
        <v>-10.8</v>
      </c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141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">
      <c r="A480" s="231"/>
      <c r="B480" s="232"/>
      <c r="C480" s="270" t="s">
        <v>420</v>
      </c>
      <c r="D480" s="234"/>
      <c r="E480" s="235">
        <v>-4.8</v>
      </c>
      <c r="F480" s="233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141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31"/>
      <c r="B481" s="232"/>
      <c r="C481" s="270" t="s">
        <v>421</v>
      </c>
      <c r="D481" s="234"/>
      <c r="E481" s="235">
        <v>-5.4</v>
      </c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141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">
      <c r="A482" s="231"/>
      <c r="B482" s="232"/>
      <c r="C482" s="271" t="s">
        <v>143</v>
      </c>
      <c r="D482" s="236"/>
      <c r="E482" s="237">
        <v>220.62989999999999</v>
      </c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141</v>
      </c>
      <c r="AH482" s="214">
        <v>1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">
      <c r="A483" s="250">
        <v>83</v>
      </c>
      <c r="B483" s="251" t="s">
        <v>425</v>
      </c>
      <c r="C483" s="269" t="s">
        <v>426</v>
      </c>
      <c r="D483" s="252" t="s">
        <v>136</v>
      </c>
      <c r="E483" s="253">
        <v>286.5299</v>
      </c>
      <c r="F483" s="254"/>
      <c r="G483" s="255">
        <f>ROUND(E483*F483,2)</f>
        <v>0</v>
      </c>
      <c r="H483" s="254"/>
      <c r="I483" s="255">
        <f>ROUND(E483*H483,2)</f>
        <v>0</v>
      </c>
      <c r="J483" s="254"/>
      <c r="K483" s="255">
        <f>ROUND(E483*J483,2)</f>
        <v>0</v>
      </c>
      <c r="L483" s="255">
        <v>15</v>
      </c>
      <c r="M483" s="255">
        <f>G483*(1+L483/100)</f>
        <v>0</v>
      </c>
      <c r="N483" s="255">
        <v>3.6000000000000002E-4</v>
      </c>
      <c r="O483" s="255">
        <f>ROUND(E483*N483,2)</f>
        <v>0.1</v>
      </c>
      <c r="P483" s="255">
        <v>0</v>
      </c>
      <c r="Q483" s="255">
        <f>ROUND(E483*P483,2)</f>
        <v>0</v>
      </c>
      <c r="R483" s="255"/>
      <c r="S483" s="255" t="s">
        <v>137</v>
      </c>
      <c r="T483" s="256" t="s">
        <v>137</v>
      </c>
      <c r="U483" s="233">
        <v>0.19503999999999999</v>
      </c>
      <c r="V483" s="233">
        <f>ROUND(E483*U483,2)</f>
        <v>55.88</v>
      </c>
      <c r="W483" s="233"/>
      <c r="X483" s="233" t="s">
        <v>138</v>
      </c>
      <c r="Y483" s="214"/>
      <c r="Z483" s="214"/>
      <c r="AA483" s="214"/>
      <c r="AB483" s="214"/>
      <c r="AC483" s="214"/>
      <c r="AD483" s="214"/>
      <c r="AE483" s="214"/>
      <c r="AF483" s="214"/>
      <c r="AG483" s="214" t="s">
        <v>139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">
      <c r="A484" s="231"/>
      <c r="B484" s="232"/>
      <c r="C484" s="272" t="s">
        <v>427</v>
      </c>
      <c r="D484" s="258"/>
      <c r="E484" s="258"/>
      <c r="F484" s="258"/>
      <c r="G484" s="258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148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31"/>
      <c r="B485" s="232"/>
      <c r="C485" s="270" t="s">
        <v>140</v>
      </c>
      <c r="D485" s="234"/>
      <c r="E485" s="235"/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141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">
      <c r="A486" s="231"/>
      <c r="B486" s="232"/>
      <c r="C486" s="270" t="s">
        <v>396</v>
      </c>
      <c r="D486" s="234"/>
      <c r="E486" s="235"/>
      <c r="F486" s="233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141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">
      <c r="A487" s="231"/>
      <c r="B487" s="232"/>
      <c r="C487" s="270" t="s">
        <v>192</v>
      </c>
      <c r="D487" s="234"/>
      <c r="E487" s="235">
        <v>7.5</v>
      </c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141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">
      <c r="A488" s="231"/>
      <c r="B488" s="232"/>
      <c r="C488" s="270" t="s">
        <v>193</v>
      </c>
      <c r="D488" s="234"/>
      <c r="E488" s="235">
        <v>2.7</v>
      </c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141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">
      <c r="A489" s="231"/>
      <c r="B489" s="232"/>
      <c r="C489" s="270" t="s">
        <v>194</v>
      </c>
      <c r="D489" s="234"/>
      <c r="E489" s="235">
        <v>1.4</v>
      </c>
      <c r="F489" s="233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141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">
      <c r="A490" s="231"/>
      <c r="B490" s="232"/>
      <c r="C490" s="270" t="s">
        <v>179</v>
      </c>
      <c r="D490" s="234"/>
      <c r="E490" s="235">
        <v>10.199999999999999</v>
      </c>
      <c r="F490" s="233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141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">
      <c r="A491" s="231"/>
      <c r="B491" s="232"/>
      <c r="C491" s="270" t="s">
        <v>195</v>
      </c>
      <c r="D491" s="234"/>
      <c r="E491" s="235">
        <v>11.4</v>
      </c>
      <c r="F491" s="233"/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141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">
      <c r="A492" s="231"/>
      <c r="B492" s="232"/>
      <c r="C492" s="270" t="s">
        <v>196</v>
      </c>
      <c r="D492" s="234"/>
      <c r="E492" s="235">
        <v>14.7</v>
      </c>
      <c r="F492" s="233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141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">
      <c r="A493" s="231"/>
      <c r="B493" s="232"/>
      <c r="C493" s="270" t="s">
        <v>197</v>
      </c>
      <c r="D493" s="234"/>
      <c r="E493" s="235">
        <v>18</v>
      </c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141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">
      <c r="A494" s="231"/>
      <c r="B494" s="232"/>
      <c r="C494" s="271" t="s">
        <v>143</v>
      </c>
      <c r="D494" s="236"/>
      <c r="E494" s="237">
        <v>65.900000000000006</v>
      </c>
      <c r="F494" s="233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141</v>
      </c>
      <c r="AH494" s="214">
        <v>1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">
      <c r="A495" s="231"/>
      <c r="B495" s="232"/>
      <c r="C495" s="270" t="s">
        <v>397</v>
      </c>
      <c r="D495" s="234"/>
      <c r="E495" s="235"/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141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">
      <c r="A496" s="231"/>
      <c r="B496" s="232"/>
      <c r="C496" s="270" t="s">
        <v>398</v>
      </c>
      <c r="D496" s="234"/>
      <c r="E496" s="235">
        <v>49.5</v>
      </c>
      <c r="F496" s="233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141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">
      <c r="A497" s="231"/>
      <c r="B497" s="232"/>
      <c r="C497" s="270" t="s">
        <v>399</v>
      </c>
      <c r="D497" s="234"/>
      <c r="E497" s="235">
        <v>19.8</v>
      </c>
      <c r="F497" s="233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141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">
      <c r="A498" s="231"/>
      <c r="B498" s="232"/>
      <c r="C498" s="270" t="s">
        <v>400</v>
      </c>
      <c r="D498" s="234"/>
      <c r="E498" s="235">
        <v>15.6</v>
      </c>
      <c r="F498" s="233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141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">
      <c r="A499" s="231"/>
      <c r="B499" s="232"/>
      <c r="C499" s="270" t="s">
        <v>401</v>
      </c>
      <c r="D499" s="234"/>
      <c r="E499" s="235">
        <v>41.19</v>
      </c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141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">
      <c r="A500" s="231"/>
      <c r="B500" s="232"/>
      <c r="C500" s="270" t="s">
        <v>402</v>
      </c>
      <c r="D500" s="234"/>
      <c r="E500" s="235">
        <v>45</v>
      </c>
      <c r="F500" s="233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141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">
      <c r="A501" s="231"/>
      <c r="B501" s="232"/>
      <c r="C501" s="270" t="s">
        <v>403</v>
      </c>
      <c r="D501" s="234"/>
      <c r="E501" s="235">
        <v>47.4</v>
      </c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141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">
      <c r="A502" s="231"/>
      <c r="B502" s="232"/>
      <c r="C502" s="270" t="s">
        <v>404</v>
      </c>
      <c r="D502" s="234"/>
      <c r="E502" s="235">
        <v>51.3</v>
      </c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141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">
      <c r="A503" s="231"/>
      <c r="B503" s="232"/>
      <c r="C503" s="270" t="s">
        <v>405</v>
      </c>
      <c r="D503" s="234"/>
      <c r="E503" s="235"/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141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">
      <c r="A504" s="231"/>
      <c r="B504" s="232"/>
      <c r="C504" s="270" t="s">
        <v>406</v>
      </c>
      <c r="D504" s="234"/>
      <c r="E504" s="235">
        <v>1.3680000000000001</v>
      </c>
      <c r="F504" s="233"/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141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">
      <c r="A505" s="231"/>
      <c r="B505" s="232"/>
      <c r="C505" s="270" t="s">
        <v>407</v>
      </c>
      <c r="D505" s="234"/>
      <c r="E505" s="235">
        <v>1.704</v>
      </c>
      <c r="F505" s="233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141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">
      <c r="A506" s="231"/>
      <c r="B506" s="232"/>
      <c r="C506" s="270" t="s">
        <v>408</v>
      </c>
      <c r="D506" s="234"/>
      <c r="E506" s="235">
        <v>0.83</v>
      </c>
      <c r="F506" s="233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141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">
      <c r="A507" s="231"/>
      <c r="B507" s="232"/>
      <c r="C507" s="270" t="s">
        <v>409</v>
      </c>
      <c r="D507" s="234"/>
      <c r="E507" s="235">
        <v>0.98</v>
      </c>
      <c r="F507" s="233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141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">
      <c r="A508" s="231"/>
      <c r="B508" s="232"/>
      <c r="C508" s="270" t="s">
        <v>410</v>
      </c>
      <c r="D508" s="234"/>
      <c r="E508" s="235"/>
      <c r="F508" s="233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141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ht="22.5" outlineLevel="1" x14ac:dyDescent="0.2">
      <c r="A509" s="231"/>
      <c r="B509" s="232"/>
      <c r="C509" s="270" t="s">
        <v>411</v>
      </c>
      <c r="D509" s="234"/>
      <c r="E509" s="235">
        <v>-8.2007999999999992</v>
      </c>
      <c r="F509" s="233"/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141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">
      <c r="A510" s="231"/>
      <c r="B510" s="232"/>
      <c r="C510" s="270" t="s">
        <v>412</v>
      </c>
      <c r="D510" s="234"/>
      <c r="E510" s="235">
        <v>-1.3</v>
      </c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141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">
      <c r="A511" s="231"/>
      <c r="B511" s="232"/>
      <c r="C511" s="270" t="s">
        <v>413</v>
      </c>
      <c r="D511" s="234"/>
      <c r="E511" s="235">
        <v>-2.1008</v>
      </c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141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">
      <c r="A512" s="231"/>
      <c r="B512" s="232"/>
      <c r="C512" s="270" t="s">
        <v>414</v>
      </c>
      <c r="D512" s="234"/>
      <c r="E512" s="235">
        <v>-5.1162000000000001</v>
      </c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141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">
      <c r="A513" s="231"/>
      <c r="B513" s="232"/>
      <c r="C513" s="270" t="s">
        <v>415</v>
      </c>
      <c r="D513" s="234"/>
      <c r="E513" s="235">
        <v>-5.1162000000000001</v>
      </c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141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">
      <c r="A514" s="231"/>
      <c r="B514" s="232"/>
      <c r="C514" s="270" t="s">
        <v>416</v>
      </c>
      <c r="D514" s="234"/>
      <c r="E514" s="235">
        <v>-5.0753000000000004</v>
      </c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141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">
      <c r="A515" s="231"/>
      <c r="B515" s="232"/>
      <c r="C515" s="270" t="s">
        <v>417</v>
      </c>
      <c r="D515" s="234"/>
      <c r="E515" s="235">
        <v>-6.1327999999999996</v>
      </c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141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">
      <c r="A516" s="231"/>
      <c r="B516" s="232"/>
      <c r="C516" s="270" t="s">
        <v>418</v>
      </c>
      <c r="D516" s="234"/>
      <c r="E516" s="235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141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">
      <c r="A517" s="231"/>
      <c r="B517" s="232"/>
      <c r="C517" s="270" t="s">
        <v>419</v>
      </c>
      <c r="D517" s="234"/>
      <c r="E517" s="235">
        <v>-10.8</v>
      </c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141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">
      <c r="A518" s="231"/>
      <c r="B518" s="232"/>
      <c r="C518" s="270" t="s">
        <v>420</v>
      </c>
      <c r="D518" s="234"/>
      <c r="E518" s="235">
        <v>-4.8</v>
      </c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141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">
      <c r="A519" s="231"/>
      <c r="B519" s="232"/>
      <c r="C519" s="270" t="s">
        <v>421</v>
      </c>
      <c r="D519" s="234"/>
      <c r="E519" s="235">
        <v>-5.4</v>
      </c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141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">
      <c r="A520" s="231"/>
      <c r="B520" s="232"/>
      <c r="C520" s="271" t="s">
        <v>143</v>
      </c>
      <c r="D520" s="236"/>
      <c r="E520" s="237">
        <v>220.62989999999999</v>
      </c>
      <c r="F520" s="233"/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141</v>
      </c>
      <c r="AH520" s="214">
        <v>1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x14ac:dyDescent="0.2">
      <c r="A521" s="244" t="s">
        <v>132</v>
      </c>
      <c r="B521" s="245" t="s">
        <v>100</v>
      </c>
      <c r="C521" s="268" t="s">
        <v>101</v>
      </c>
      <c r="D521" s="246"/>
      <c r="E521" s="247"/>
      <c r="F521" s="248"/>
      <c r="G521" s="248">
        <f>SUMIF(AG522:AG532,"&lt;&gt;NOR",G522:G532)</f>
        <v>0</v>
      </c>
      <c r="H521" s="248"/>
      <c r="I521" s="248">
        <f>SUM(I522:I532)</f>
        <v>0</v>
      </c>
      <c r="J521" s="248"/>
      <c r="K521" s="248">
        <f>SUM(K522:K532)</f>
        <v>0</v>
      </c>
      <c r="L521" s="248"/>
      <c r="M521" s="248">
        <f>SUM(M522:M532)</f>
        <v>0</v>
      </c>
      <c r="N521" s="248"/>
      <c r="O521" s="248">
        <f>SUM(O522:O532)</f>
        <v>0</v>
      </c>
      <c r="P521" s="248"/>
      <c r="Q521" s="248">
        <f>SUM(Q522:Q532)</f>
        <v>0</v>
      </c>
      <c r="R521" s="248"/>
      <c r="S521" s="248"/>
      <c r="T521" s="249"/>
      <c r="U521" s="243"/>
      <c r="V521" s="243">
        <f>SUM(V522:V532)</f>
        <v>0.1</v>
      </c>
      <c r="W521" s="243"/>
      <c r="X521" s="243"/>
      <c r="AG521" t="s">
        <v>133</v>
      </c>
    </row>
    <row r="522" spans="1:60" outlineLevel="1" x14ac:dyDescent="0.2">
      <c r="A522" s="250">
        <v>84</v>
      </c>
      <c r="B522" s="251" t="s">
        <v>428</v>
      </c>
      <c r="C522" s="269" t="s">
        <v>429</v>
      </c>
      <c r="D522" s="252" t="s">
        <v>204</v>
      </c>
      <c r="E522" s="253">
        <v>1</v>
      </c>
      <c r="F522" s="254"/>
      <c r="G522" s="255">
        <f>ROUND(E522*F522,2)</f>
        <v>0</v>
      </c>
      <c r="H522" s="254"/>
      <c r="I522" s="255">
        <f>ROUND(E522*H522,2)</f>
        <v>0</v>
      </c>
      <c r="J522" s="254"/>
      <c r="K522" s="255">
        <f>ROUND(E522*J522,2)</f>
        <v>0</v>
      </c>
      <c r="L522" s="255">
        <v>15</v>
      </c>
      <c r="M522" s="255">
        <f>G522*(1+L522/100)</f>
        <v>0</v>
      </c>
      <c r="N522" s="255">
        <v>1.6000000000000001E-4</v>
      </c>
      <c r="O522" s="255">
        <f>ROUND(E522*N522,2)</f>
        <v>0</v>
      </c>
      <c r="P522" s="255">
        <v>0</v>
      </c>
      <c r="Q522" s="255">
        <f>ROUND(E522*P522,2)</f>
        <v>0</v>
      </c>
      <c r="R522" s="255"/>
      <c r="S522" s="255" t="s">
        <v>205</v>
      </c>
      <c r="T522" s="256" t="s">
        <v>206</v>
      </c>
      <c r="U522" s="233">
        <v>9.955E-2</v>
      </c>
      <c r="V522" s="233">
        <f>ROUND(E522*U522,2)</f>
        <v>0.1</v>
      </c>
      <c r="W522" s="233"/>
      <c r="X522" s="233" t="s">
        <v>138</v>
      </c>
      <c r="Y522" s="214"/>
      <c r="Z522" s="214"/>
      <c r="AA522" s="214"/>
      <c r="AB522" s="214"/>
      <c r="AC522" s="214"/>
      <c r="AD522" s="214"/>
      <c r="AE522" s="214"/>
      <c r="AF522" s="214"/>
      <c r="AG522" s="214" t="s">
        <v>146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ht="22.5" outlineLevel="1" x14ac:dyDescent="0.2">
      <c r="A523" s="231"/>
      <c r="B523" s="232"/>
      <c r="C523" s="272" t="s">
        <v>243</v>
      </c>
      <c r="D523" s="258"/>
      <c r="E523" s="258"/>
      <c r="F523" s="258"/>
      <c r="G523" s="258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148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57" t="str">
        <f>C523</f>
        <v>Kompletní dodávka a montáž včetně uvedení do provozu, prostupů, zaškolení, seřízení, zkoušek dle příslušných ČSN a dalších pomocných prací a zednických přípomocí</v>
      </c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">
      <c r="A524" s="231"/>
      <c r="B524" s="232"/>
      <c r="C524" s="276" t="s">
        <v>430</v>
      </c>
      <c r="D524" s="238"/>
      <c r="E524" s="239"/>
      <c r="F524" s="240"/>
      <c r="G524" s="240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148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">
      <c r="A525" s="231"/>
      <c r="B525" s="232"/>
      <c r="C525" s="273" t="s">
        <v>431</v>
      </c>
      <c r="D525" s="259"/>
      <c r="E525" s="259"/>
      <c r="F525" s="259"/>
      <c r="G525" s="259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14"/>
      <c r="Z525" s="214"/>
      <c r="AA525" s="214"/>
      <c r="AB525" s="214"/>
      <c r="AC525" s="214"/>
      <c r="AD525" s="214"/>
      <c r="AE525" s="214"/>
      <c r="AF525" s="214"/>
      <c r="AG525" s="214" t="s">
        <v>148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ht="22.5" outlineLevel="1" x14ac:dyDescent="0.2">
      <c r="A526" s="231"/>
      <c r="B526" s="232"/>
      <c r="C526" s="273" t="s">
        <v>432</v>
      </c>
      <c r="D526" s="259"/>
      <c r="E526" s="259"/>
      <c r="F526" s="259"/>
      <c r="G526" s="259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148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57" t="str">
        <f>C526</f>
        <v>Odstranění stávajících, světel, vypínačů, zásuvek. Nové nové zásuvky, vypínače, příprava pro přisazená stropní svítidla.</v>
      </c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">
      <c r="A527" s="231"/>
      <c r="B527" s="232"/>
      <c r="C527" s="273" t="s">
        <v>433</v>
      </c>
      <c r="D527" s="259"/>
      <c r="E527" s="259"/>
      <c r="F527" s="259"/>
      <c r="G527" s="259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148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ht="33.75" outlineLevel="1" x14ac:dyDescent="0.2">
      <c r="A528" s="250">
        <v>85</v>
      </c>
      <c r="B528" s="251" t="s">
        <v>434</v>
      </c>
      <c r="C528" s="269" t="s">
        <v>435</v>
      </c>
      <c r="D528" s="252" t="s">
        <v>204</v>
      </c>
      <c r="E528" s="253">
        <v>1</v>
      </c>
      <c r="F528" s="254"/>
      <c r="G528" s="255">
        <f>ROUND(E528*F528,2)</f>
        <v>0</v>
      </c>
      <c r="H528" s="254"/>
      <c r="I528" s="255">
        <f>ROUND(E528*H528,2)</f>
        <v>0</v>
      </c>
      <c r="J528" s="254"/>
      <c r="K528" s="255">
        <f>ROUND(E528*J528,2)</f>
        <v>0</v>
      </c>
      <c r="L528" s="255">
        <v>15</v>
      </c>
      <c r="M528" s="255">
        <f>G528*(1+L528/100)</f>
        <v>0</v>
      </c>
      <c r="N528" s="255">
        <v>0</v>
      </c>
      <c r="O528" s="255">
        <f>ROUND(E528*N528,2)</f>
        <v>0</v>
      </c>
      <c r="P528" s="255">
        <v>0</v>
      </c>
      <c r="Q528" s="255">
        <f>ROUND(E528*P528,2)</f>
        <v>0</v>
      </c>
      <c r="R528" s="255"/>
      <c r="S528" s="255" t="s">
        <v>205</v>
      </c>
      <c r="T528" s="256" t="s">
        <v>206</v>
      </c>
      <c r="U528" s="233">
        <v>0</v>
      </c>
      <c r="V528" s="233">
        <f>ROUND(E528*U528,2)</f>
        <v>0</v>
      </c>
      <c r="W528" s="233"/>
      <c r="X528" s="233" t="s">
        <v>138</v>
      </c>
      <c r="Y528" s="214"/>
      <c r="Z528" s="214"/>
      <c r="AA528" s="214"/>
      <c r="AB528" s="214"/>
      <c r="AC528" s="214"/>
      <c r="AD528" s="214"/>
      <c r="AE528" s="214"/>
      <c r="AF528" s="214"/>
      <c r="AG528" s="214" t="s">
        <v>139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ht="22.5" outlineLevel="1" x14ac:dyDescent="0.2">
      <c r="A529" s="231"/>
      <c r="B529" s="232"/>
      <c r="C529" s="272" t="s">
        <v>239</v>
      </c>
      <c r="D529" s="258"/>
      <c r="E529" s="258"/>
      <c r="F529" s="258"/>
      <c r="G529" s="258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148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57" t="str">
        <f>C529</f>
        <v>Kompletní dodávka a montáž včetně uvedení do provozu, prostupů, zaškolení, seřízení, zkoušek dle příslušných ČSN a dalších pomocných prací a zednických přípomocí.</v>
      </c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">
      <c r="A530" s="231"/>
      <c r="B530" s="232"/>
      <c r="C530" s="276" t="s">
        <v>430</v>
      </c>
      <c r="D530" s="238"/>
      <c r="E530" s="239"/>
      <c r="F530" s="240"/>
      <c r="G530" s="240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148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">
      <c r="A531" s="231"/>
      <c r="B531" s="232"/>
      <c r="C531" s="273" t="s">
        <v>436</v>
      </c>
      <c r="D531" s="259"/>
      <c r="E531" s="259"/>
      <c r="F531" s="259"/>
      <c r="G531" s="259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148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">
      <c r="A532" s="231"/>
      <c r="B532" s="232"/>
      <c r="C532" s="273" t="s">
        <v>437</v>
      </c>
      <c r="D532" s="259"/>
      <c r="E532" s="259"/>
      <c r="F532" s="259"/>
      <c r="G532" s="259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148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x14ac:dyDescent="0.2">
      <c r="A533" s="244" t="s">
        <v>132</v>
      </c>
      <c r="B533" s="245" t="s">
        <v>102</v>
      </c>
      <c r="C533" s="268" t="s">
        <v>103</v>
      </c>
      <c r="D533" s="246"/>
      <c r="E533" s="247"/>
      <c r="F533" s="248"/>
      <c r="G533" s="248">
        <f>SUMIF(AG534:AG541,"&lt;&gt;NOR",G534:G541)</f>
        <v>0</v>
      </c>
      <c r="H533" s="248"/>
      <c r="I533" s="248">
        <f>SUM(I534:I541)</f>
        <v>0</v>
      </c>
      <c r="J533" s="248"/>
      <c r="K533" s="248">
        <f>SUM(K534:K541)</f>
        <v>0</v>
      </c>
      <c r="L533" s="248"/>
      <c r="M533" s="248">
        <f>SUM(M534:M541)</f>
        <v>0</v>
      </c>
      <c r="N533" s="248"/>
      <c r="O533" s="248">
        <f>SUM(O534:O541)</f>
        <v>0</v>
      </c>
      <c r="P533" s="248"/>
      <c r="Q533" s="248">
        <f>SUM(Q534:Q541)</f>
        <v>0</v>
      </c>
      <c r="R533" s="248"/>
      <c r="S533" s="248"/>
      <c r="T533" s="249"/>
      <c r="U533" s="243"/>
      <c r="V533" s="243">
        <f>SUM(V534:V541)</f>
        <v>6.9099999999999984</v>
      </c>
      <c r="W533" s="243"/>
      <c r="X533" s="243"/>
      <c r="AG533" t="s">
        <v>133</v>
      </c>
    </row>
    <row r="534" spans="1:60" outlineLevel="1" x14ac:dyDescent="0.2">
      <c r="A534" s="260">
        <v>86</v>
      </c>
      <c r="B534" s="261" t="s">
        <v>438</v>
      </c>
      <c r="C534" s="274" t="s">
        <v>439</v>
      </c>
      <c r="D534" s="262" t="s">
        <v>218</v>
      </c>
      <c r="E534" s="263">
        <v>1.9118900000000001</v>
      </c>
      <c r="F534" s="264"/>
      <c r="G534" s="265">
        <f>ROUND(E534*F534,2)</f>
        <v>0</v>
      </c>
      <c r="H534" s="264"/>
      <c r="I534" s="265">
        <f>ROUND(E534*H534,2)</f>
        <v>0</v>
      </c>
      <c r="J534" s="264"/>
      <c r="K534" s="265">
        <f>ROUND(E534*J534,2)</f>
        <v>0</v>
      </c>
      <c r="L534" s="265">
        <v>15</v>
      </c>
      <c r="M534" s="265">
        <f>G534*(1+L534/100)</f>
        <v>0</v>
      </c>
      <c r="N534" s="265">
        <v>0</v>
      </c>
      <c r="O534" s="265">
        <f>ROUND(E534*N534,2)</f>
        <v>0</v>
      </c>
      <c r="P534" s="265">
        <v>0</v>
      </c>
      <c r="Q534" s="265">
        <f>ROUND(E534*P534,2)</f>
        <v>0</v>
      </c>
      <c r="R534" s="265"/>
      <c r="S534" s="265" t="s">
        <v>137</v>
      </c>
      <c r="T534" s="266" t="s">
        <v>137</v>
      </c>
      <c r="U534" s="233">
        <v>2.0089999999999999</v>
      </c>
      <c r="V534" s="233">
        <f>ROUND(E534*U534,2)</f>
        <v>3.84</v>
      </c>
      <c r="W534" s="233"/>
      <c r="X534" s="233" t="s">
        <v>440</v>
      </c>
      <c r="Y534" s="214"/>
      <c r="Z534" s="214"/>
      <c r="AA534" s="214"/>
      <c r="AB534" s="214"/>
      <c r="AC534" s="214"/>
      <c r="AD534" s="214"/>
      <c r="AE534" s="214"/>
      <c r="AF534" s="214"/>
      <c r="AG534" s="214" t="s">
        <v>441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">
      <c r="A535" s="250">
        <v>87</v>
      </c>
      <c r="B535" s="251" t="s">
        <v>442</v>
      </c>
      <c r="C535" s="269" t="s">
        <v>443</v>
      </c>
      <c r="D535" s="252" t="s">
        <v>218</v>
      </c>
      <c r="E535" s="253">
        <v>1.9118900000000001</v>
      </c>
      <c r="F535" s="254"/>
      <c r="G535" s="255">
        <f>ROUND(E535*F535,2)</f>
        <v>0</v>
      </c>
      <c r="H535" s="254"/>
      <c r="I535" s="255">
        <f>ROUND(E535*H535,2)</f>
        <v>0</v>
      </c>
      <c r="J535" s="254"/>
      <c r="K535" s="255">
        <f>ROUND(E535*J535,2)</f>
        <v>0</v>
      </c>
      <c r="L535" s="255">
        <v>15</v>
      </c>
      <c r="M535" s="255">
        <f>G535*(1+L535/100)</f>
        <v>0</v>
      </c>
      <c r="N535" s="255">
        <v>0</v>
      </c>
      <c r="O535" s="255">
        <f>ROUND(E535*N535,2)</f>
        <v>0</v>
      </c>
      <c r="P535" s="255">
        <v>0</v>
      </c>
      <c r="Q535" s="255">
        <f>ROUND(E535*P535,2)</f>
        <v>0</v>
      </c>
      <c r="R535" s="255"/>
      <c r="S535" s="255" t="s">
        <v>137</v>
      </c>
      <c r="T535" s="256" t="s">
        <v>137</v>
      </c>
      <c r="U535" s="233">
        <v>0.49</v>
      </c>
      <c r="V535" s="233">
        <f>ROUND(E535*U535,2)</f>
        <v>0.94</v>
      </c>
      <c r="W535" s="233"/>
      <c r="X535" s="233" t="s">
        <v>440</v>
      </c>
      <c r="Y535" s="214"/>
      <c r="Z535" s="214"/>
      <c r="AA535" s="214"/>
      <c r="AB535" s="214"/>
      <c r="AC535" s="214"/>
      <c r="AD535" s="214"/>
      <c r="AE535" s="214"/>
      <c r="AF535" s="214"/>
      <c r="AG535" s="214" t="s">
        <v>441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">
      <c r="A536" s="231"/>
      <c r="B536" s="232"/>
      <c r="C536" s="272" t="s">
        <v>444</v>
      </c>
      <c r="D536" s="258"/>
      <c r="E536" s="258"/>
      <c r="F536" s="258"/>
      <c r="G536" s="258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148</v>
      </c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">
      <c r="A537" s="260">
        <v>88</v>
      </c>
      <c r="B537" s="261" t="s">
        <v>445</v>
      </c>
      <c r="C537" s="274" t="s">
        <v>446</v>
      </c>
      <c r="D537" s="262" t="s">
        <v>218</v>
      </c>
      <c r="E537" s="263">
        <v>36.325879999999998</v>
      </c>
      <c r="F537" s="264"/>
      <c r="G537" s="265">
        <f>ROUND(E537*F537,2)</f>
        <v>0</v>
      </c>
      <c r="H537" s="264"/>
      <c r="I537" s="265">
        <f>ROUND(E537*H537,2)</f>
        <v>0</v>
      </c>
      <c r="J537" s="264"/>
      <c r="K537" s="265">
        <f>ROUND(E537*J537,2)</f>
        <v>0</v>
      </c>
      <c r="L537" s="265">
        <v>15</v>
      </c>
      <c r="M537" s="265">
        <f>G537*(1+L537/100)</f>
        <v>0</v>
      </c>
      <c r="N537" s="265">
        <v>0</v>
      </c>
      <c r="O537" s="265">
        <f>ROUND(E537*N537,2)</f>
        <v>0</v>
      </c>
      <c r="P537" s="265">
        <v>0</v>
      </c>
      <c r="Q537" s="265">
        <f>ROUND(E537*P537,2)</f>
        <v>0</v>
      </c>
      <c r="R537" s="265"/>
      <c r="S537" s="265" t="s">
        <v>137</v>
      </c>
      <c r="T537" s="266" t="s">
        <v>137</v>
      </c>
      <c r="U537" s="233">
        <v>0</v>
      </c>
      <c r="V537" s="233">
        <f>ROUND(E537*U537,2)</f>
        <v>0</v>
      </c>
      <c r="W537" s="233"/>
      <c r="X537" s="233" t="s">
        <v>440</v>
      </c>
      <c r="Y537" s="214"/>
      <c r="Z537" s="214"/>
      <c r="AA537" s="214"/>
      <c r="AB537" s="214"/>
      <c r="AC537" s="214"/>
      <c r="AD537" s="214"/>
      <c r="AE537" s="214"/>
      <c r="AF537" s="214"/>
      <c r="AG537" s="214" t="s">
        <v>441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">
      <c r="A538" s="250">
        <v>89</v>
      </c>
      <c r="B538" s="251" t="s">
        <v>447</v>
      </c>
      <c r="C538" s="269" t="s">
        <v>448</v>
      </c>
      <c r="D538" s="252" t="s">
        <v>218</v>
      </c>
      <c r="E538" s="253">
        <v>1.9118900000000001</v>
      </c>
      <c r="F538" s="254"/>
      <c r="G538" s="255">
        <f>ROUND(E538*F538,2)</f>
        <v>0</v>
      </c>
      <c r="H538" s="254"/>
      <c r="I538" s="255">
        <f>ROUND(E538*H538,2)</f>
        <v>0</v>
      </c>
      <c r="J538" s="254"/>
      <c r="K538" s="255">
        <f>ROUND(E538*J538,2)</f>
        <v>0</v>
      </c>
      <c r="L538" s="255">
        <v>15</v>
      </c>
      <c r="M538" s="255">
        <f>G538*(1+L538/100)</f>
        <v>0</v>
      </c>
      <c r="N538" s="255">
        <v>0</v>
      </c>
      <c r="O538" s="255">
        <f>ROUND(E538*N538,2)</f>
        <v>0</v>
      </c>
      <c r="P538" s="255">
        <v>0</v>
      </c>
      <c r="Q538" s="255">
        <f>ROUND(E538*P538,2)</f>
        <v>0</v>
      </c>
      <c r="R538" s="255"/>
      <c r="S538" s="255" t="s">
        <v>137</v>
      </c>
      <c r="T538" s="256" t="s">
        <v>137</v>
      </c>
      <c r="U538" s="233">
        <v>0.752</v>
      </c>
      <c r="V538" s="233">
        <f>ROUND(E538*U538,2)</f>
        <v>1.44</v>
      </c>
      <c r="W538" s="233"/>
      <c r="X538" s="233" t="s">
        <v>440</v>
      </c>
      <c r="Y538" s="214"/>
      <c r="Z538" s="214"/>
      <c r="AA538" s="214"/>
      <c r="AB538" s="214"/>
      <c r="AC538" s="214"/>
      <c r="AD538" s="214"/>
      <c r="AE538" s="214"/>
      <c r="AF538" s="214"/>
      <c r="AG538" s="214" t="s">
        <v>441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ht="22.5" outlineLevel="1" x14ac:dyDescent="0.2">
      <c r="A539" s="231"/>
      <c r="B539" s="232"/>
      <c r="C539" s="272" t="s">
        <v>449</v>
      </c>
      <c r="D539" s="258"/>
      <c r="E539" s="258"/>
      <c r="F539" s="258"/>
      <c r="G539" s="258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148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57" t="str">
        <f>C539</f>
        <v>S naložením suti nebo vybouraných hmot do dopravního prostředku a na jejich vyložením, popřípadě přeložením na normální dopravní prostředek.</v>
      </c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">
      <c r="A540" s="260">
        <v>90</v>
      </c>
      <c r="B540" s="261" t="s">
        <v>450</v>
      </c>
      <c r="C540" s="274" t="s">
        <v>451</v>
      </c>
      <c r="D540" s="262" t="s">
        <v>218</v>
      </c>
      <c r="E540" s="263">
        <v>1.9118900000000001</v>
      </c>
      <c r="F540" s="264"/>
      <c r="G540" s="265">
        <f>ROUND(E540*F540,2)</f>
        <v>0</v>
      </c>
      <c r="H540" s="264"/>
      <c r="I540" s="265">
        <f>ROUND(E540*H540,2)</f>
        <v>0</v>
      </c>
      <c r="J540" s="264"/>
      <c r="K540" s="265">
        <f>ROUND(E540*J540,2)</f>
        <v>0</v>
      </c>
      <c r="L540" s="265">
        <v>15</v>
      </c>
      <c r="M540" s="265">
        <f>G540*(1+L540/100)</f>
        <v>0</v>
      </c>
      <c r="N540" s="265">
        <v>0</v>
      </c>
      <c r="O540" s="265">
        <f>ROUND(E540*N540,2)</f>
        <v>0</v>
      </c>
      <c r="P540" s="265">
        <v>0</v>
      </c>
      <c r="Q540" s="265">
        <f>ROUND(E540*P540,2)</f>
        <v>0</v>
      </c>
      <c r="R540" s="265"/>
      <c r="S540" s="265" t="s">
        <v>137</v>
      </c>
      <c r="T540" s="266" t="s">
        <v>137</v>
      </c>
      <c r="U540" s="233">
        <v>0.36</v>
      </c>
      <c r="V540" s="233">
        <f>ROUND(E540*U540,2)</f>
        <v>0.69</v>
      </c>
      <c r="W540" s="233"/>
      <c r="X540" s="233" t="s">
        <v>440</v>
      </c>
      <c r="Y540" s="214"/>
      <c r="Z540" s="214"/>
      <c r="AA540" s="214"/>
      <c r="AB540" s="214"/>
      <c r="AC540" s="214"/>
      <c r="AD540" s="214"/>
      <c r="AE540" s="214"/>
      <c r="AF540" s="214"/>
      <c r="AG540" s="214" t="s">
        <v>441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">
      <c r="A541" s="260">
        <v>91</v>
      </c>
      <c r="B541" s="261" t="s">
        <v>452</v>
      </c>
      <c r="C541" s="274" t="s">
        <v>453</v>
      </c>
      <c r="D541" s="262" t="s">
        <v>218</v>
      </c>
      <c r="E541" s="263">
        <v>1.9118900000000001</v>
      </c>
      <c r="F541" s="264"/>
      <c r="G541" s="265">
        <f>ROUND(E541*F541,2)</f>
        <v>0</v>
      </c>
      <c r="H541" s="264"/>
      <c r="I541" s="265">
        <f>ROUND(E541*H541,2)</f>
        <v>0</v>
      </c>
      <c r="J541" s="264"/>
      <c r="K541" s="265">
        <f>ROUND(E541*J541,2)</f>
        <v>0</v>
      </c>
      <c r="L541" s="265">
        <v>15</v>
      </c>
      <c r="M541" s="265">
        <f>G541*(1+L541/100)</f>
        <v>0</v>
      </c>
      <c r="N541" s="265">
        <v>0</v>
      </c>
      <c r="O541" s="265">
        <f>ROUND(E541*N541,2)</f>
        <v>0</v>
      </c>
      <c r="P541" s="265">
        <v>0</v>
      </c>
      <c r="Q541" s="265">
        <f>ROUND(E541*P541,2)</f>
        <v>0</v>
      </c>
      <c r="R541" s="265"/>
      <c r="S541" s="265" t="s">
        <v>137</v>
      </c>
      <c r="T541" s="266" t="s">
        <v>137</v>
      </c>
      <c r="U541" s="233">
        <v>0</v>
      </c>
      <c r="V541" s="233">
        <f>ROUND(E541*U541,2)</f>
        <v>0</v>
      </c>
      <c r="W541" s="233"/>
      <c r="X541" s="233" t="s">
        <v>440</v>
      </c>
      <c r="Y541" s="214"/>
      <c r="Z541" s="214"/>
      <c r="AA541" s="214"/>
      <c r="AB541" s="214"/>
      <c r="AC541" s="214"/>
      <c r="AD541" s="214"/>
      <c r="AE541" s="214"/>
      <c r="AF541" s="214"/>
      <c r="AG541" s="214" t="s">
        <v>441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x14ac:dyDescent="0.2">
      <c r="A542" s="244" t="s">
        <v>132</v>
      </c>
      <c r="B542" s="245" t="s">
        <v>105</v>
      </c>
      <c r="C542" s="268" t="s">
        <v>30</v>
      </c>
      <c r="D542" s="246"/>
      <c r="E542" s="247"/>
      <c r="F542" s="248"/>
      <c r="G542" s="248">
        <f>SUMIF(AG543:AG546,"&lt;&gt;NOR",G543:G546)</f>
        <v>0</v>
      </c>
      <c r="H542" s="248"/>
      <c r="I542" s="248">
        <f>SUM(I543:I546)</f>
        <v>0</v>
      </c>
      <c r="J542" s="248"/>
      <c r="K542" s="248">
        <f>SUM(K543:K546)</f>
        <v>0</v>
      </c>
      <c r="L542" s="248"/>
      <c r="M542" s="248">
        <f>SUM(M543:M546)</f>
        <v>0</v>
      </c>
      <c r="N542" s="248"/>
      <c r="O542" s="248">
        <f>SUM(O543:O546)</f>
        <v>0</v>
      </c>
      <c r="P542" s="248"/>
      <c r="Q542" s="248">
        <f>SUM(Q543:Q546)</f>
        <v>0</v>
      </c>
      <c r="R542" s="248"/>
      <c r="S542" s="248"/>
      <c r="T542" s="249"/>
      <c r="U542" s="243"/>
      <c r="V542" s="243">
        <f>SUM(V543:V546)</f>
        <v>0</v>
      </c>
      <c r="W542" s="243"/>
      <c r="X542" s="243"/>
      <c r="AG542" t="s">
        <v>133</v>
      </c>
    </row>
    <row r="543" spans="1:60" outlineLevel="1" x14ac:dyDescent="0.2">
      <c r="A543" s="250">
        <v>92</v>
      </c>
      <c r="B543" s="251" t="s">
        <v>454</v>
      </c>
      <c r="C543" s="269" t="s">
        <v>455</v>
      </c>
      <c r="D543" s="252" t="s">
        <v>456</v>
      </c>
      <c r="E543" s="253">
        <v>1</v>
      </c>
      <c r="F543" s="254"/>
      <c r="G543" s="255">
        <f>ROUND(E543*F543,2)</f>
        <v>0</v>
      </c>
      <c r="H543" s="254"/>
      <c r="I543" s="255">
        <f>ROUND(E543*H543,2)</f>
        <v>0</v>
      </c>
      <c r="J543" s="254"/>
      <c r="K543" s="255">
        <f>ROUND(E543*J543,2)</f>
        <v>0</v>
      </c>
      <c r="L543" s="255">
        <v>15</v>
      </c>
      <c r="M543" s="255">
        <f>G543*(1+L543/100)</f>
        <v>0</v>
      </c>
      <c r="N543" s="255">
        <v>0</v>
      </c>
      <c r="O543" s="255">
        <f>ROUND(E543*N543,2)</f>
        <v>0</v>
      </c>
      <c r="P543" s="255">
        <v>0</v>
      </c>
      <c r="Q543" s="255">
        <f>ROUND(E543*P543,2)</f>
        <v>0</v>
      </c>
      <c r="R543" s="255"/>
      <c r="S543" s="255" t="s">
        <v>137</v>
      </c>
      <c r="T543" s="256" t="s">
        <v>206</v>
      </c>
      <c r="U543" s="233">
        <v>0</v>
      </c>
      <c r="V543" s="233">
        <f>ROUND(E543*U543,2)</f>
        <v>0</v>
      </c>
      <c r="W543" s="233"/>
      <c r="X543" s="233" t="s">
        <v>457</v>
      </c>
      <c r="Y543" s="214"/>
      <c r="Z543" s="214"/>
      <c r="AA543" s="214"/>
      <c r="AB543" s="214"/>
      <c r="AC543" s="214"/>
      <c r="AD543" s="214"/>
      <c r="AE543" s="214"/>
      <c r="AF543" s="214"/>
      <c r="AG543" s="214" t="s">
        <v>458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ht="22.5" outlineLevel="1" x14ac:dyDescent="0.2">
      <c r="A544" s="231"/>
      <c r="B544" s="232"/>
      <c r="C544" s="272" t="s">
        <v>459</v>
      </c>
      <c r="D544" s="258"/>
      <c r="E544" s="258"/>
      <c r="F544" s="258"/>
      <c r="G544" s="258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148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57" t="str">
        <f>C544</f>
        <v>Náklady zhotovitele, související s prováděním zkoušek a revizí předepsaných technickými normami nebo objednatelem a které jsou pro provedení díla nezbytné.</v>
      </c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">
      <c r="A545" s="231"/>
      <c r="B545" s="232"/>
      <c r="C545" s="276" t="s">
        <v>430</v>
      </c>
      <c r="D545" s="238"/>
      <c r="E545" s="239"/>
      <c r="F545" s="240"/>
      <c r="G545" s="240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148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">
      <c r="A546" s="231"/>
      <c r="B546" s="232"/>
      <c r="C546" s="273" t="s">
        <v>460</v>
      </c>
      <c r="D546" s="259"/>
      <c r="E546" s="259"/>
      <c r="F546" s="259"/>
      <c r="G546" s="259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148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x14ac:dyDescent="0.2">
      <c r="A547" s="3"/>
      <c r="B547" s="4"/>
      <c r="C547" s="277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AE547">
        <v>15</v>
      </c>
      <c r="AF547">
        <v>21</v>
      </c>
      <c r="AG547" t="s">
        <v>119</v>
      </c>
    </row>
    <row r="548" spans="1:60" x14ac:dyDescent="0.2">
      <c r="A548" s="217"/>
      <c r="B548" s="218" t="s">
        <v>31</v>
      </c>
      <c r="C548" s="278"/>
      <c r="D548" s="219"/>
      <c r="E548" s="220"/>
      <c r="F548" s="220"/>
      <c r="G548" s="267">
        <f>G8+G13+G49+G58+G66+G103+G117+G119+G141+G144+G147+G153+G200+G253+G264+G304+G336+G373+G392+G521+G533+G542</f>
        <v>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AE548">
        <f>SUMIF(L7:L546,AE547,G7:G546)</f>
        <v>0</v>
      </c>
      <c r="AF548">
        <f>SUMIF(L7:L546,AF547,G7:G546)</f>
        <v>0</v>
      </c>
      <c r="AG548" t="s">
        <v>461</v>
      </c>
    </row>
    <row r="549" spans="1:60" x14ac:dyDescent="0.2">
      <c r="A549" s="3"/>
      <c r="B549" s="4"/>
      <c r="C549" s="277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60" x14ac:dyDescent="0.2">
      <c r="A550" s="3"/>
      <c r="B550" s="4"/>
      <c r="C550" s="277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60" x14ac:dyDescent="0.2">
      <c r="A551" s="221" t="s">
        <v>462</v>
      </c>
      <c r="B551" s="221"/>
      <c r="C551" s="279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60" x14ac:dyDescent="0.2">
      <c r="A552" s="222"/>
      <c r="B552" s="223"/>
      <c r="C552" s="280"/>
      <c r="D552" s="223"/>
      <c r="E552" s="223"/>
      <c r="F552" s="223"/>
      <c r="G552" s="22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AG552" t="s">
        <v>463</v>
      </c>
    </row>
    <row r="553" spans="1:60" x14ac:dyDescent="0.2">
      <c r="A553" s="225"/>
      <c r="B553" s="226"/>
      <c r="C553" s="281"/>
      <c r="D553" s="226"/>
      <c r="E553" s="226"/>
      <c r="F553" s="226"/>
      <c r="G553" s="22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60" x14ac:dyDescent="0.2">
      <c r="A554" s="225"/>
      <c r="B554" s="226"/>
      <c r="C554" s="281"/>
      <c r="D554" s="226"/>
      <c r="E554" s="226"/>
      <c r="F554" s="226"/>
      <c r="G554" s="22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60" x14ac:dyDescent="0.2">
      <c r="A555" s="225"/>
      <c r="B555" s="226"/>
      <c r="C555" s="281"/>
      <c r="D555" s="226"/>
      <c r="E555" s="226"/>
      <c r="F555" s="226"/>
      <c r="G555" s="22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60" x14ac:dyDescent="0.2">
      <c r="A556" s="228"/>
      <c r="B556" s="229"/>
      <c r="C556" s="282"/>
      <c r="D556" s="229"/>
      <c r="E556" s="229"/>
      <c r="F556" s="229"/>
      <c r="G556" s="230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60" x14ac:dyDescent="0.2">
      <c r="A557" s="3"/>
      <c r="B557" s="4"/>
      <c r="C557" s="277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60" x14ac:dyDescent="0.2">
      <c r="C558" s="283"/>
      <c r="D558" s="10"/>
      <c r="AG558" t="s">
        <v>464</v>
      </c>
    </row>
    <row r="559" spans="1:60" x14ac:dyDescent="0.2">
      <c r="D559" s="10"/>
    </row>
    <row r="560" spans="1:60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9">
    <mergeCell ref="C532:G532"/>
    <mergeCell ref="C536:G536"/>
    <mergeCell ref="C539:G539"/>
    <mergeCell ref="C544:G544"/>
    <mergeCell ref="C546:G546"/>
    <mergeCell ref="C523:G523"/>
    <mergeCell ref="C525:G525"/>
    <mergeCell ref="C526:G526"/>
    <mergeCell ref="C527:G527"/>
    <mergeCell ref="C529:G529"/>
    <mergeCell ref="C531:G531"/>
    <mergeCell ref="C355:G355"/>
    <mergeCell ref="C361:G361"/>
    <mergeCell ref="C367:G367"/>
    <mergeCell ref="C375:G375"/>
    <mergeCell ref="C446:G446"/>
    <mergeCell ref="C484:G484"/>
    <mergeCell ref="C230:G230"/>
    <mergeCell ref="C231:G231"/>
    <mergeCell ref="C232:G232"/>
    <mergeCell ref="C259:G259"/>
    <mergeCell ref="C290:G290"/>
    <mergeCell ref="C338:G338"/>
    <mergeCell ref="C61:G61"/>
    <mergeCell ref="C68:G68"/>
    <mergeCell ref="C143:G143"/>
    <mergeCell ref="C146:G146"/>
    <mergeCell ref="C149:G149"/>
    <mergeCell ref="C179:G179"/>
    <mergeCell ref="A1:G1"/>
    <mergeCell ref="C2:G2"/>
    <mergeCell ref="C3:G3"/>
    <mergeCell ref="C4:G4"/>
    <mergeCell ref="A551:C551"/>
    <mergeCell ref="A552:G556"/>
    <mergeCell ref="C15:G15"/>
    <mergeCell ref="C27:G27"/>
    <mergeCell ref="C39:G39"/>
    <mergeCell ref="C60:G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22.30 22.30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'22.30 22.30 Pol'!Názvy_tisku</vt:lpstr>
      <vt:lpstr>oadresa</vt:lpstr>
      <vt:lpstr>Stavba!Objednatel</vt:lpstr>
      <vt:lpstr>Stavba!Objekt</vt:lpstr>
      <vt:lpstr>'22.30 22.30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2022-05-16T15:02:36Z</dcterms:modified>
</cp:coreProperties>
</file>