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2/Staga/22MM001 - Byty Brno střed/22MM001.23 - Dvořákova 6, byt 8/Rozpočet/"/>
    </mc:Choice>
  </mc:AlternateContent>
  <xr:revisionPtr revIDLastSave="0" documentId="8_{11EE5E40-9AF8-4B30-B3D0-DF236A3DFE9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23 22.2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'22.23 22.23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'22.23 22.23 Pol'!$A$1:$X$420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1" i="1"/>
  <c r="F41" i="1"/>
  <c r="H41" i="1" s="1"/>
  <c r="I41" i="1" s="1"/>
  <c r="G40" i="1"/>
  <c r="F40" i="1"/>
  <c r="G39" i="1"/>
  <c r="F39" i="1"/>
  <c r="F42" i="1" s="1"/>
  <c r="G410" i="12"/>
  <c r="BA405" i="12"/>
  <c r="BA400" i="12"/>
  <c r="BA98" i="12"/>
  <c r="BA43" i="12"/>
  <c r="BA10" i="12"/>
  <c r="G8" i="12"/>
  <c r="I8" i="12"/>
  <c r="K8" i="12"/>
  <c r="G9" i="12"/>
  <c r="I9" i="12"/>
  <c r="K9" i="12"/>
  <c r="M9" i="12"/>
  <c r="O9" i="12"/>
  <c r="Q9" i="12"/>
  <c r="Q8" i="12" s="1"/>
  <c r="V9" i="12"/>
  <c r="V8" i="12" s="1"/>
  <c r="G25" i="12"/>
  <c r="I25" i="12"/>
  <c r="K25" i="12"/>
  <c r="M25" i="12"/>
  <c r="O25" i="12"/>
  <c r="O8" i="12" s="1"/>
  <c r="Q25" i="12"/>
  <c r="V25" i="12"/>
  <c r="G34" i="12"/>
  <c r="I34" i="12"/>
  <c r="K34" i="12"/>
  <c r="M34" i="12"/>
  <c r="O34" i="12"/>
  <c r="Q34" i="12"/>
  <c r="V34" i="12"/>
  <c r="G42" i="12"/>
  <c r="M42" i="12" s="1"/>
  <c r="I42" i="12"/>
  <c r="K42" i="12"/>
  <c r="O42" i="12"/>
  <c r="Q42" i="12"/>
  <c r="V42" i="12"/>
  <c r="G56" i="12"/>
  <c r="I56" i="12"/>
  <c r="K56" i="12"/>
  <c r="M56" i="12"/>
  <c r="O56" i="12"/>
  <c r="Q56" i="12"/>
  <c r="V56" i="12"/>
  <c r="G62" i="12"/>
  <c r="V62" i="12"/>
  <c r="G63" i="12"/>
  <c r="M63" i="12" s="1"/>
  <c r="M62" i="12" s="1"/>
  <c r="I63" i="12"/>
  <c r="I62" i="12" s="1"/>
  <c r="K63" i="12"/>
  <c r="O63" i="12"/>
  <c r="O62" i="12" s="1"/>
  <c r="Q63" i="12"/>
  <c r="Q62" i="12" s="1"/>
  <c r="V63" i="12"/>
  <c r="G68" i="12"/>
  <c r="M68" i="12" s="1"/>
  <c r="I68" i="12"/>
  <c r="K68" i="12"/>
  <c r="K62" i="12" s="1"/>
  <c r="O68" i="12"/>
  <c r="Q68" i="12"/>
  <c r="V68" i="12"/>
  <c r="G73" i="12"/>
  <c r="I73" i="12"/>
  <c r="K73" i="12"/>
  <c r="M73" i="12"/>
  <c r="Q73" i="12"/>
  <c r="V73" i="12"/>
  <c r="G74" i="12"/>
  <c r="I74" i="12"/>
  <c r="K74" i="12"/>
  <c r="M74" i="12"/>
  <c r="O74" i="12"/>
  <c r="O73" i="12" s="1"/>
  <c r="Q74" i="12"/>
  <c r="V74" i="12"/>
  <c r="G81" i="12"/>
  <c r="O81" i="12"/>
  <c r="Q81" i="12"/>
  <c r="G82" i="12"/>
  <c r="M82" i="12" s="1"/>
  <c r="M81" i="12" s="1"/>
  <c r="I82" i="12"/>
  <c r="I81" i="12" s="1"/>
  <c r="K82" i="12"/>
  <c r="O82" i="12"/>
  <c r="Q82" i="12"/>
  <c r="V82" i="12"/>
  <c r="V81" i="12" s="1"/>
  <c r="G97" i="12"/>
  <c r="I97" i="12"/>
  <c r="K97" i="12"/>
  <c r="K81" i="12" s="1"/>
  <c r="M97" i="12"/>
  <c r="O97" i="12"/>
  <c r="Q97" i="12"/>
  <c r="V97" i="12"/>
  <c r="G110" i="12"/>
  <c r="V110" i="12"/>
  <c r="G111" i="12"/>
  <c r="M111" i="12" s="1"/>
  <c r="M110" i="12" s="1"/>
  <c r="I111" i="12"/>
  <c r="I110" i="12" s="1"/>
  <c r="K111" i="12"/>
  <c r="O111" i="12"/>
  <c r="O110" i="12" s="1"/>
  <c r="Q111" i="12"/>
  <c r="V111" i="12"/>
  <c r="G119" i="12"/>
  <c r="M119" i="12" s="1"/>
  <c r="I119" i="12"/>
  <c r="K119" i="12"/>
  <c r="K110" i="12" s="1"/>
  <c r="O119" i="12"/>
  <c r="Q119" i="12"/>
  <c r="Q110" i="12" s="1"/>
  <c r="V119" i="12"/>
  <c r="G124" i="12"/>
  <c r="I124" i="12"/>
  <c r="K124" i="12"/>
  <c r="M124" i="12"/>
  <c r="O124" i="12"/>
  <c r="Q124" i="12"/>
  <c r="V124" i="12"/>
  <c r="G129" i="12"/>
  <c r="I129" i="12"/>
  <c r="K129" i="12"/>
  <c r="M129" i="12"/>
  <c r="O129" i="12"/>
  <c r="Q129" i="12"/>
  <c r="V129" i="12"/>
  <c r="G134" i="12"/>
  <c r="K134" i="12"/>
  <c r="O134" i="12"/>
  <c r="Q134" i="12"/>
  <c r="G135" i="12"/>
  <c r="M135" i="12" s="1"/>
  <c r="M134" i="12" s="1"/>
  <c r="I135" i="12"/>
  <c r="I134" i="12" s="1"/>
  <c r="K135" i="12"/>
  <c r="O135" i="12"/>
  <c r="Q135" i="12"/>
  <c r="V135" i="12"/>
  <c r="V134" i="12" s="1"/>
  <c r="I136" i="12"/>
  <c r="K136" i="12"/>
  <c r="O136" i="12"/>
  <c r="Q136" i="12"/>
  <c r="V136" i="12"/>
  <c r="G137" i="12"/>
  <c r="G136" i="12" s="1"/>
  <c r="I137" i="12"/>
  <c r="K137" i="12"/>
  <c r="O137" i="12"/>
  <c r="Q137" i="12"/>
  <c r="V137" i="12"/>
  <c r="G138" i="12"/>
  <c r="I138" i="12"/>
  <c r="O138" i="12"/>
  <c r="V138" i="12"/>
  <c r="G139" i="12"/>
  <c r="M139" i="12" s="1"/>
  <c r="M138" i="12" s="1"/>
  <c r="I139" i="12"/>
  <c r="K139" i="12"/>
  <c r="K138" i="12" s="1"/>
  <c r="O139" i="12"/>
  <c r="Q139" i="12"/>
  <c r="Q138" i="12" s="1"/>
  <c r="V139" i="12"/>
  <c r="I140" i="12"/>
  <c r="K140" i="12"/>
  <c r="G141" i="12"/>
  <c r="I141" i="12"/>
  <c r="K141" i="12"/>
  <c r="M141" i="12"/>
  <c r="O141" i="12"/>
  <c r="O140" i="12" s="1"/>
  <c r="Q141" i="12"/>
  <c r="V141" i="12"/>
  <c r="G147" i="12"/>
  <c r="G140" i="12" s="1"/>
  <c r="I147" i="12"/>
  <c r="K147" i="12"/>
  <c r="M147" i="12"/>
  <c r="O147" i="12"/>
  <c r="Q147" i="12"/>
  <c r="Q140" i="12" s="1"/>
  <c r="V147" i="12"/>
  <c r="G155" i="12"/>
  <c r="M155" i="12" s="1"/>
  <c r="I155" i="12"/>
  <c r="K155" i="12"/>
  <c r="O155" i="12"/>
  <c r="Q155" i="12"/>
  <c r="V155" i="12"/>
  <c r="V140" i="12" s="1"/>
  <c r="G161" i="12"/>
  <c r="I161" i="12"/>
  <c r="K161" i="12"/>
  <c r="M161" i="12"/>
  <c r="O161" i="12"/>
  <c r="Q161" i="12"/>
  <c r="V161" i="12"/>
  <c r="G165" i="12"/>
  <c r="M165" i="12" s="1"/>
  <c r="I165" i="12"/>
  <c r="K165" i="12"/>
  <c r="O165" i="12"/>
  <c r="Q165" i="12"/>
  <c r="V165" i="12"/>
  <c r="G166" i="12"/>
  <c r="I166" i="12"/>
  <c r="G167" i="12"/>
  <c r="M167" i="12" s="1"/>
  <c r="M166" i="12" s="1"/>
  <c r="I167" i="12"/>
  <c r="K167" i="12"/>
  <c r="K166" i="12" s="1"/>
  <c r="O167" i="12"/>
  <c r="Q167" i="12"/>
  <c r="Q166" i="12" s="1"/>
  <c r="V167" i="12"/>
  <c r="G171" i="12"/>
  <c r="I171" i="12"/>
  <c r="K171" i="12"/>
  <c r="M171" i="12"/>
  <c r="O171" i="12"/>
  <c r="Q171" i="12"/>
  <c r="V171" i="12"/>
  <c r="V166" i="12" s="1"/>
  <c r="G176" i="12"/>
  <c r="I176" i="12"/>
  <c r="K176" i="12"/>
  <c r="M176" i="12"/>
  <c r="O176" i="12"/>
  <c r="O166" i="12" s="1"/>
  <c r="Q176" i="12"/>
  <c r="V176" i="12"/>
  <c r="G178" i="12"/>
  <c r="M178" i="12" s="1"/>
  <c r="I178" i="12"/>
  <c r="I177" i="12" s="1"/>
  <c r="K178" i="12"/>
  <c r="O178" i="12"/>
  <c r="Q178" i="12"/>
  <c r="V178" i="12"/>
  <c r="V177" i="12" s="1"/>
  <c r="G184" i="12"/>
  <c r="I184" i="12"/>
  <c r="K184" i="12"/>
  <c r="K177" i="12" s="1"/>
  <c r="M184" i="12"/>
  <c r="O184" i="12"/>
  <c r="Q184" i="12"/>
  <c r="V184" i="12"/>
  <c r="G189" i="12"/>
  <c r="G177" i="12" s="1"/>
  <c r="I189" i="12"/>
  <c r="K189" i="12"/>
  <c r="O189" i="12"/>
  <c r="Q189" i="12"/>
  <c r="V189" i="12"/>
  <c r="G194" i="12"/>
  <c r="M194" i="12" s="1"/>
  <c r="I194" i="12"/>
  <c r="K194" i="12"/>
  <c r="O194" i="12"/>
  <c r="Q194" i="12"/>
  <c r="V194" i="12"/>
  <c r="G200" i="12"/>
  <c r="M200" i="12" s="1"/>
  <c r="I200" i="12"/>
  <c r="K200" i="12"/>
  <c r="O200" i="12"/>
  <c r="Q200" i="12"/>
  <c r="V200" i="12"/>
  <c r="G205" i="12"/>
  <c r="I205" i="12"/>
  <c r="K205" i="12"/>
  <c r="M205" i="12"/>
  <c r="O205" i="12"/>
  <c r="Q205" i="12"/>
  <c r="V205" i="12"/>
  <c r="G211" i="12"/>
  <c r="I211" i="12"/>
  <c r="K211" i="12"/>
  <c r="M211" i="12"/>
  <c r="O211" i="12"/>
  <c r="O177" i="12" s="1"/>
  <c r="Q211" i="12"/>
  <c r="V211" i="12"/>
  <c r="G216" i="12"/>
  <c r="I216" i="12"/>
  <c r="K216" i="12"/>
  <c r="M216" i="12"/>
  <c r="O216" i="12"/>
  <c r="Q216" i="12"/>
  <c r="Q177" i="12" s="1"/>
  <c r="V216" i="12"/>
  <c r="G222" i="12"/>
  <c r="M222" i="12" s="1"/>
  <c r="I222" i="12"/>
  <c r="K222" i="12"/>
  <c r="O222" i="12"/>
  <c r="Q222" i="12"/>
  <c r="V222" i="12"/>
  <c r="G229" i="12"/>
  <c r="I229" i="12"/>
  <c r="K229" i="12"/>
  <c r="M229" i="12"/>
  <c r="O229" i="12"/>
  <c r="Q229" i="12"/>
  <c r="V229" i="12"/>
  <c r="G234" i="12"/>
  <c r="M234" i="12" s="1"/>
  <c r="I234" i="12"/>
  <c r="K234" i="12"/>
  <c r="O234" i="12"/>
  <c r="Q234" i="12"/>
  <c r="V234" i="12"/>
  <c r="G240" i="12"/>
  <c r="M240" i="12" s="1"/>
  <c r="I240" i="12"/>
  <c r="K240" i="12"/>
  <c r="O240" i="12"/>
  <c r="Q240" i="12"/>
  <c r="V240" i="12"/>
  <c r="G246" i="12"/>
  <c r="M246" i="12" s="1"/>
  <c r="I246" i="12"/>
  <c r="K246" i="12"/>
  <c r="O246" i="12"/>
  <c r="Q246" i="12"/>
  <c r="V246" i="12"/>
  <c r="G251" i="12"/>
  <c r="I251" i="12"/>
  <c r="K251" i="12"/>
  <c r="M251" i="12"/>
  <c r="O251" i="12"/>
  <c r="Q251" i="12"/>
  <c r="V251" i="12"/>
  <c r="G256" i="12"/>
  <c r="I256" i="12"/>
  <c r="K256" i="12"/>
  <c r="M256" i="12"/>
  <c r="O256" i="12"/>
  <c r="Q256" i="12"/>
  <c r="V256" i="12"/>
  <c r="G261" i="12"/>
  <c r="I261" i="12"/>
  <c r="K261" i="12"/>
  <c r="M261" i="12"/>
  <c r="O261" i="12"/>
  <c r="Q261" i="12"/>
  <c r="V261" i="12"/>
  <c r="G266" i="12"/>
  <c r="M266" i="12" s="1"/>
  <c r="I266" i="12"/>
  <c r="K266" i="12"/>
  <c r="O266" i="12"/>
  <c r="Q266" i="12"/>
  <c r="V266" i="12"/>
  <c r="Q267" i="12"/>
  <c r="V267" i="12"/>
  <c r="G268" i="12"/>
  <c r="G267" i="12" s="1"/>
  <c r="I268" i="12"/>
  <c r="K268" i="12"/>
  <c r="O268" i="12"/>
  <c r="O267" i="12" s="1"/>
  <c r="Q268" i="12"/>
  <c r="V268" i="12"/>
  <c r="G274" i="12"/>
  <c r="M274" i="12" s="1"/>
  <c r="I274" i="12"/>
  <c r="I267" i="12" s="1"/>
  <c r="K274" i="12"/>
  <c r="O274" i="12"/>
  <c r="Q274" i="12"/>
  <c r="V274" i="12"/>
  <c r="G279" i="12"/>
  <c r="M279" i="12" s="1"/>
  <c r="I279" i="12"/>
  <c r="K279" i="12"/>
  <c r="K267" i="12" s="1"/>
  <c r="O279" i="12"/>
  <c r="Q279" i="12"/>
  <c r="V279" i="12"/>
  <c r="G285" i="12"/>
  <c r="I285" i="12"/>
  <c r="K285" i="12"/>
  <c r="M285" i="12"/>
  <c r="O285" i="12"/>
  <c r="Q285" i="12"/>
  <c r="V285" i="12"/>
  <c r="K286" i="12"/>
  <c r="O286" i="12"/>
  <c r="G287" i="12"/>
  <c r="G286" i="12" s="1"/>
  <c r="I287" i="12"/>
  <c r="I286" i="12" s="1"/>
  <c r="K287" i="12"/>
  <c r="M287" i="12"/>
  <c r="O287" i="12"/>
  <c r="Q287" i="12"/>
  <c r="Q286" i="12" s="1"/>
  <c r="V287" i="12"/>
  <c r="G299" i="12"/>
  <c r="M299" i="12" s="1"/>
  <c r="M286" i="12" s="1"/>
  <c r="I299" i="12"/>
  <c r="K299" i="12"/>
  <c r="O299" i="12"/>
  <c r="Q299" i="12"/>
  <c r="V299" i="12"/>
  <c r="V286" i="12" s="1"/>
  <c r="V312" i="12"/>
  <c r="G313" i="12"/>
  <c r="G312" i="12" s="1"/>
  <c r="I313" i="12"/>
  <c r="K313" i="12"/>
  <c r="O313" i="12"/>
  <c r="O312" i="12" s="1"/>
  <c r="Q313" i="12"/>
  <c r="V313" i="12"/>
  <c r="G320" i="12"/>
  <c r="M320" i="12" s="1"/>
  <c r="I320" i="12"/>
  <c r="I312" i="12" s="1"/>
  <c r="K320" i="12"/>
  <c r="O320" i="12"/>
  <c r="Q320" i="12"/>
  <c r="V320" i="12"/>
  <c r="G333" i="12"/>
  <c r="M333" i="12" s="1"/>
  <c r="I333" i="12"/>
  <c r="K333" i="12"/>
  <c r="K312" i="12" s="1"/>
  <c r="O333" i="12"/>
  <c r="Q333" i="12"/>
  <c r="V333" i="12"/>
  <c r="G337" i="12"/>
  <c r="I337" i="12"/>
  <c r="K337" i="12"/>
  <c r="M337" i="12"/>
  <c r="O337" i="12"/>
  <c r="Q337" i="12"/>
  <c r="V337" i="12"/>
  <c r="G377" i="12"/>
  <c r="I377" i="12"/>
  <c r="K377" i="12"/>
  <c r="M377" i="12"/>
  <c r="O377" i="12"/>
  <c r="Q377" i="12"/>
  <c r="V377" i="12"/>
  <c r="G382" i="12"/>
  <c r="I382" i="12"/>
  <c r="K382" i="12"/>
  <c r="M382" i="12"/>
  <c r="O382" i="12"/>
  <c r="Q382" i="12"/>
  <c r="Q312" i="12" s="1"/>
  <c r="V382" i="12"/>
  <c r="G387" i="12"/>
  <c r="I387" i="12"/>
  <c r="O387" i="12"/>
  <c r="Q387" i="12"/>
  <c r="V387" i="12"/>
  <c r="G388" i="12"/>
  <c r="I388" i="12"/>
  <c r="K388" i="12"/>
  <c r="K387" i="12" s="1"/>
  <c r="M388" i="12"/>
  <c r="M387" i="12" s="1"/>
  <c r="O388" i="12"/>
  <c r="Q388" i="12"/>
  <c r="V388" i="12"/>
  <c r="G393" i="12"/>
  <c r="G394" i="12"/>
  <c r="M394" i="12" s="1"/>
  <c r="I394" i="12"/>
  <c r="I393" i="12" s="1"/>
  <c r="K394" i="12"/>
  <c r="O394" i="12"/>
  <c r="O393" i="12" s="1"/>
  <c r="Q394" i="12"/>
  <c r="Q393" i="12" s="1"/>
  <c r="V394" i="12"/>
  <c r="G395" i="12"/>
  <c r="M395" i="12" s="1"/>
  <c r="I395" i="12"/>
  <c r="K395" i="12"/>
  <c r="K393" i="12" s="1"/>
  <c r="O395" i="12"/>
  <c r="Q395" i="12"/>
  <c r="V395" i="12"/>
  <c r="G396" i="12"/>
  <c r="I396" i="12"/>
  <c r="K396" i="12"/>
  <c r="M396" i="12"/>
  <c r="O396" i="12"/>
  <c r="Q396" i="12"/>
  <c r="V396" i="12"/>
  <c r="G398" i="12"/>
  <c r="I398" i="12"/>
  <c r="K398" i="12"/>
  <c r="M398" i="12"/>
  <c r="O398" i="12"/>
  <c r="Q398" i="12"/>
  <c r="V398" i="12"/>
  <c r="G399" i="12"/>
  <c r="I399" i="12"/>
  <c r="K399" i="12"/>
  <c r="M399" i="12"/>
  <c r="O399" i="12"/>
  <c r="Q399" i="12"/>
  <c r="V399" i="12"/>
  <c r="G401" i="12"/>
  <c r="M401" i="12" s="1"/>
  <c r="I401" i="12"/>
  <c r="K401" i="12"/>
  <c r="O401" i="12"/>
  <c r="Q401" i="12"/>
  <c r="V401" i="12"/>
  <c r="V393" i="12" s="1"/>
  <c r="G402" i="12"/>
  <c r="I402" i="12"/>
  <c r="K402" i="12"/>
  <c r="M402" i="12"/>
  <c r="O402" i="12"/>
  <c r="Q402" i="12"/>
  <c r="V402" i="12"/>
  <c r="G403" i="12"/>
  <c r="K403" i="12"/>
  <c r="V403" i="12"/>
  <c r="G404" i="12"/>
  <c r="M404" i="12" s="1"/>
  <c r="M403" i="12" s="1"/>
  <c r="I404" i="12"/>
  <c r="I403" i="12" s="1"/>
  <c r="K404" i="12"/>
  <c r="O404" i="12"/>
  <c r="O403" i="12" s="1"/>
  <c r="Q404" i="12"/>
  <c r="Q403" i="12" s="1"/>
  <c r="V404" i="12"/>
  <c r="AF410" i="12"/>
  <c r="I20" i="1"/>
  <c r="I19" i="1"/>
  <c r="I18" i="1"/>
  <c r="I16" i="1"/>
  <c r="AZ52" i="1"/>
  <c r="AZ50" i="1"/>
  <c r="AZ48" i="1"/>
  <c r="AZ46" i="1"/>
  <c r="AZ45" i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75" i="1" l="1"/>
  <c r="J74" i="1" s="1"/>
  <c r="I17" i="1"/>
  <c r="I21" i="1" s="1"/>
  <c r="J62" i="1"/>
  <c r="J69" i="1"/>
  <c r="J73" i="1"/>
  <c r="J65" i="1"/>
  <c r="J61" i="1"/>
  <c r="J58" i="1"/>
  <c r="J63" i="1"/>
  <c r="J67" i="1"/>
  <c r="J71" i="1"/>
  <c r="J70" i="1"/>
  <c r="J59" i="1"/>
  <c r="J60" i="1"/>
  <c r="J64" i="1"/>
  <c r="J68" i="1"/>
  <c r="J72" i="1"/>
  <c r="J66" i="1"/>
  <c r="G26" i="1"/>
  <c r="A26" i="1"/>
  <c r="G28" i="1"/>
  <c r="G23" i="1"/>
  <c r="M393" i="12"/>
  <c r="M8" i="12"/>
  <c r="M177" i="12"/>
  <c r="M140" i="12"/>
  <c r="M137" i="12"/>
  <c r="M136" i="12" s="1"/>
  <c r="AE410" i="12"/>
  <c r="M313" i="12"/>
  <c r="M312" i="12" s="1"/>
  <c r="M268" i="12"/>
  <c r="M267" i="12" s="1"/>
  <c r="M189" i="12"/>
  <c r="I39" i="1"/>
  <c r="I42" i="1" s="1"/>
  <c r="J75" i="1" l="1"/>
  <c r="A23" i="1"/>
  <c r="J39" i="1"/>
  <c r="J42" i="1" s="1"/>
  <c r="J41" i="1"/>
  <c r="J40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633BBE2F-FDBB-4FD7-83EE-27D5C4B4C3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F57A28-61FC-4CA2-B68A-668972D3E6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<sst xmlns="http://schemas.openxmlformats.org/spreadsheetml/2006/main" count="1336" uniqueCount="392">
  <si>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</si>
  <si>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</si>
  <si>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</si>
  <si>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</si>
  <si>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</si>
  <si>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</si>
  <si>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</si>
  <si>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</si>
  <si>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</si>
  <si>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</si>
  <si>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</si>
  <si>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</si>
  <si>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</si>
  <si>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</si>
  <si>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</si>
  <si>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</si>
  <si>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</si>
  <si>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</si>
  <si>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</si>
  <si>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</si>
  <si>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</si>
  <si>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</si>
  <si>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</si>
  <si>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</si>
  <si>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</si>
  <si>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</si>
  <si>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</si>
  <si>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</si>
  <si>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</si>
  <si>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</si>
  <si>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</si>
  <si>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</si>
  <si>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</si>
  <si>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</si>
  <si>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</si>
  <si>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</si>
  <si>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</si>
  <si>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</si>
  <si>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</si>
  <si>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</si>
  <si>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</si>
  <si>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</si>
  <si>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</si>
  <si>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22.23</t>
  </si>
  <si>
    <t>Stavební úpravy</t>
  </si>
  <si>
    <t>Dvořákova 6, byt 8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</si>
  <si>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</si>
  <si>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</si>
  <si>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</si>
  <si>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</si>
  <si>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</si>
  <si>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</si>
  <si>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</si>
  <si>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</si>
  <si>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</si>
  <si>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</si>
  <si>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</si>
  <si>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</si>
  <si>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</si>
  <si>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</si>
  <si>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</si>
  <si>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</si>
  <si>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</si>
  <si>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</si>
  <si>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</si>
  <si>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</si>
  <si>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</si>
  <si>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</si>
  <si>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</si>
  <si>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</si>
  <si>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</si>
  <si>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</si>
  <si>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</si>
  <si>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</si>
  <si>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723</t>
  </si>
  <si>
    <t>Vnitřní plynovod</t>
  </si>
  <si>
    <t>735</t>
  </si>
  <si>
    <t>Otopná tělesa</t>
  </si>
  <si>
    <t>766</t>
  </si>
  <si>
    <t>Konstrukce truhlářské</t>
  </si>
  <si>
    <t>767</t>
  </si>
  <si>
    <t>Konstrukce zámečnické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</si>
  <si>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</si>
  <si>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</si>
  <si>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</si>
  <si>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</si>
  <si>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</si>
  <si>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</si>
  <si>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</si>
  <si>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</si>
  <si>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</si>
  <si>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</si>
  <si>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</si>
  <si>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</si>
  <si>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</si>
  <si>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</si>
  <si>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</si>
  <si>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</si>
  <si>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</si>
  <si>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</si>
  <si>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</si>
  <si>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</si>
  <si>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</si>
  <si>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</si>
  <si>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</si>
  <si>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</si>
  <si>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</si>
  <si>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</si>
  <si>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</si>
  <si>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</si>
  <si>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</si>
  <si>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</si>
  <si>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</si>
  <si>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</si>
  <si>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</si>
  <si>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</si>
  <si>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</si>
  <si>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</si>
  <si>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</si>
  <si>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</si>
  <si>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</si>
  <si>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</si>
  <si>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</si>
  <si>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</si>
  <si>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610991111R00</t>
  </si>
  <si>
    <t>Zakrývání výplní vnitřních otvorů</t>
  </si>
  <si>
    <t>m2</t>
  </si>
  <si>
    <t>RTS 22/ I</t>
  </si>
  <si>
    <t>Práce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</si>
  <si>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</si>
  <si>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</si>
  <si>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POP</t>
  </si>
  <si>
    <t xml:space="preserve">Dvořákova 6, byt č.8 : </t>
  </si>
  <si>
    <t>VV</t>
  </si>
  <si>
    <t>OKNO : 0,84*2,4*1</t>
  </si>
  <si>
    <t>OKNO : 1,3*1,5*2</t>
  </si>
  <si>
    <t>OKNO : 1,05*1,5*1</t>
  </si>
  <si>
    <t>OKNO : 1,95*2*1</t>
  </si>
  <si>
    <t>OKNO : 1,25*2,2*3</t>
  </si>
  <si>
    <t>OKNO : 0,65*2,2*2</t>
  </si>
  <si>
    <t>DVEŘE VSTUPNÍ - DŘEVĚNÉ : 1,25*2,5*1</t>
  </si>
  <si>
    <t>DVEŘE VNITŘNÍ -DŘEVĚNÉ : 1,25*2,5*1*2</t>
  </si>
  <si>
    <t>DVEŘE VNITŘNÍ -DŘEVĚNÉ : 1,3*2,5*2*2</t>
  </si>
  <si>
    <t>DVEŘE VNITŘNÍ  : 1,25*2*1*2</t>
  </si>
  <si>
    <t>DVEŘE VNITŘNÍ  : 0,6*2*2*2</t>
  </si>
  <si>
    <t>DVEŘE VNITŘNÍ  : 0,5*2*1*2</t>
  </si>
  <si>
    <t>Mezisoučet</t>
  </si>
  <si>
    <t>612421431R00</t>
  </si>
  <si>
    <t>Oprava vápen.omítek stěn do 50 % pl. - štukových</t>
  </si>
  <si>
    <t>POL1_</t>
  </si>
  <si>
    <t>Včetně pomocného pracovního lešení o výšce podlahy do 1900 mm a pro zatížení do 1,5 kPa.</t>
  </si>
  <si>
    <t xml:space="preserve">stěny : </t>
  </si>
  <si>
    <t>5.008.05 - KOMORA : (5,00)*3,30</t>
  </si>
  <si>
    <t xml:space="preserve">- otvory : </t>
  </si>
  <si>
    <t>DVEŘE VNITŘNÍ : -1*0,6*2</t>
  </si>
  <si>
    <t>602011141RT3</t>
  </si>
  <si>
    <t>Štuk na stěnách vnitřní, ručně tloušťka vrstvy 4 mm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</si>
  <si>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</si>
  <si>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</si>
  <si>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</si>
  <si>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</si>
  <si>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 xml:space="preserve">po hmoždinkách, drážky, rýhy : </t>
  </si>
  <si>
    <t>5.008.01 - CHODBA : 5</t>
  </si>
  <si>
    <t>5.008.02 - WC : 5</t>
  </si>
  <si>
    <t>5.008.03 - KOUPELNA : 5</t>
  </si>
  <si>
    <t>5.008.04 - KUCHYŇ : 5</t>
  </si>
  <si>
    <t>5.008.05 - KOMORA : 5</t>
  </si>
  <si>
    <t>5.008.06 - POKOJ : 5</t>
  </si>
  <si>
    <t>5.008.07 - ŠATNA : 5</t>
  </si>
  <si>
    <t>5.008.08 - POKOJ : 5</t>
  </si>
  <si>
    <t>5.008.09 - POKOJ : 5</t>
  </si>
  <si>
    <t>612421626R00</t>
  </si>
  <si>
    <t>Omítka vnitřní zdiva, MVC, hladká položka obsahuje cementový postřik, jádrovou hladkou omítku a finální štuk</t>
  </si>
  <si>
    <t>včetně zapravení ostění, systémových rohových lišt a začišťovacích profilů</t>
  </si>
  <si>
    <t xml:space="preserve">poškozené obklady v kuchyni : </t>
  </si>
  <si>
    <t>5.008.04 - KUCHYŇ : 1,0</t>
  </si>
  <si>
    <t>632411105R00</t>
  </si>
  <si>
    <t>Samonivelační stěrka, ruč.zpracování tl.5 mm</t>
  </si>
  <si>
    <t>5.008.06 - POKOJ : 27,50</t>
  </si>
  <si>
    <t>5.008.07 - ŠATNA : 5,80</t>
  </si>
  <si>
    <t>771315111R00</t>
  </si>
  <si>
    <t>Penetrace cement.a anhydrit.podkladu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</si>
  <si>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</si>
  <si>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</si>
  <si>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</si>
  <si>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</si>
  <si>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</si>
  <si>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bourací práce, demontáže : 5</t>
  </si>
  <si>
    <t>montáže : 5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</si>
  <si>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</si>
  <si>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</si>
  <si>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</si>
  <si>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</si>
  <si>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</si>
  <si>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5.008.01 - CHODBA : 7,20</t>
  </si>
  <si>
    <t>5.008.02 - WC : 0,90</t>
  </si>
  <si>
    <t>5.008.03 - KOUPELNA : 6,00</t>
  </si>
  <si>
    <t>5.008.04 - KUCHYŇ : 20,10</t>
  </si>
  <si>
    <t>5.008.05 - KOMORA : 1,40</t>
  </si>
  <si>
    <t>5.008.08 - POKOJ : 28,10</t>
  </si>
  <si>
    <t>5.008.09 - POKOJ : 30,10</t>
  </si>
  <si>
    <t>978013161R00</t>
  </si>
  <si>
    <t>Otlučení omítek vnitřních stěn v rozsahu do 50 %</t>
  </si>
  <si>
    <t>965081713R00</t>
  </si>
  <si>
    <t>Bourání dlažeb keramických tl.10 mm</t>
  </si>
  <si>
    <t xml:space="preserve">po odstraněném krbu : </t>
  </si>
  <si>
    <t>5.008.06 - POKOJ : 4,0</t>
  </si>
  <si>
    <t>965048515R00</t>
  </si>
  <si>
    <t>Broušení betonových povrchů do tl. 5 mm</t>
  </si>
  <si>
    <t>978059521R00</t>
  </si>
  <si>
    <t>Odsekání vnitřních obkladů stěn do 2 m2</t>
  </si>
  <si>
    <t>999281151R00</t>
  </si>
  <si>
    <t>Přesun hmot pro opravy a údržbu do v. 25 m,nošením</t>
  </si>
  <si>
    <t>t</t>
  </si>
  <si>
    <t>Přesun hmot</t>
  </si>
  <si>
    <t>POL7_</t>
  </si>
  <si>
    <t>725000000x01</t>
  </si>
  <si>
    <t>D+M: revize stávajících plynových topidel - WAF</t>
  </si>
  <si>
    <t>soubor</t>
  </si>
  <si>
    <t>Vlastní</t>
  </si>
  <si>
    <t>Indiv</t>
  </si>
  <si>
    <t>735000000x02</t>
  </si>
  <si>
    <t>D+M: revize stávajícího kotle na teplou užitkovou vodu</t>
  </si>
  <si>
    <t>766670021R00</t>
  </si>
  <si>
    <t>Montáž kliky a štítku</t>
  </si>
  <si>
    <t>DVEŘE VSTUPNÍ - DŘEVĚNÉ : 1</t>
  </si>
  <si>
    <t>DVEŘE VNITŘNÍ -DŘEVĚNÉ : 2</t>
  </si>
  <si>
    <t>54914591R</t>
  </si>
  <si>
    <t>Kliky se štítem, dveřní kování</t>
  </si>
  <si>
    <t>SPCM</t>
  </si>
  <si>
    <t>Specifikace</t>
  </si>
  <si>
    <t>POL3_</t>
  </si>
  <si>
    <t>stavební kování</t>
  </si>
  <si>
    <t>klika - klika</t>
  </si>
  <si>
    <t>766000000x01</t>
  </si>
  <si>
    <t>D+M: zapravení prahu a parket dřevěnou lištou včetně zaříznutí parket, tmelení a dalších pomocných prací</t>
  </si>
  <si>
    <t xml:space="preserve">u dvoukřídlích dveří : </t>
  </si>
  <si>
    <t>5.008.08 - POKOJ : 1</t>
  </si>
  <si>
    <t>5.008.09 - POKOJ : 1</t>
  </si>
  <si>
    <t>766825811R00</t>
  </si>
  <si>
    <t>Demontáž dřevěných regálu</t>
  </si>
  <si>
    <t>5.008.05 - KOMORA : 1</t>
  </si>
  <si>
    <t>998766103R00</t>
  </si>
  <si>
    <t>Přesun hmot pro truhlářské konstr., výšky do 24 m</t>
  </si>
  <si>
    <t>767649195R00</t>
  </si>
  <si>
    <t>Montáž doplňků dveří, bezpečtnostní zámek</t>
  </si>
  <si>
    <t>549146411R</t>
  </si>
  <si>
    <t>Bezpečnostní kování klika-madlo nerez mat</t>
  </si>
  <si>
    <t>kování bezpečnostní klika - madlo; povrch nerez-mat; bezpečnostní třída 3</t>
  </si>
  <si>
    <t>998767103R00</t>
  </si>
  <si>
    <t>Přesun hmot pro zámečnické konstr., výšky do 24 m</t>
  </si>
  <si>
    <t>775561800R00</t>
  </si>
  <si>
    <t>Demontáž podlah lamelových lepených včetně lišt</t>
  </si>
  <si>
    <t>včetně soklových lišt a podkladní podložky.</t>
  </si>
  <si>
    <t>775101101R00</t>
  </si>
  <si>
    <t>Příprava podkladu vysávání vlysových, parketových a lamelových podlah průmyslovým vysavačem</t>
  </si>
  <si>
    <t>POL1_7</t>
  </si>
  <si>
    <t>775413040R00</t>
  </si>
  <si>
    <t>Montáž podlahové lišty lepením Chemoprénem</t>
  </si>
  <si>
    <t>m</t>
  </si>
  <si>
    <t>5.008.06 - POKOJ : 22,30</t>
  </si>
  <si>
    <t>5.008.07 - ŠATNA : 10,20</t>
  </si>
  <si>
    <t>611936841R</t>
  </si>
  <si>
    <t>Lišta soklová (dle PD)</t>
  </si>
  <si>
    <t>Koeficient ztratné: 0,1</t>
  </si>
  <si>
    <t>775542000R00</t>
  </si>
  <si>
    <t>Položení podložky pod lamelové podlahy</t>
  </si>
  <si>
    <t>61193782.AR</t>
  </si>
  <si>
    <t>Fólie podkladová PE tl. 0,22 mm š. 2000 mm</t>
  </si>
  <si>
    <t>5.008.06 - POKOJ : 27,50*0,5</t>
  </si>
  <si>
    <t>5.008.07 - ŠATNA : 5,80*0,5</t>
  </si>
  <si>
    <t>775542022R00</t>
  </si>
  <si>
    <t>Podložka Mirelon 3 mm pod lamelové podlahy</t>
  </si>
  <si>
    <t>775541400R00</t>
  </si>
  <si>
    <t>Položení podlah lamelových se zámkovým spojem</t>
  </si>
  <si>
    <t>podlah laminátových, vinylových nebo korkových bez podložky.</t>
  </si>
  <si>
    <t>61193703Rx</t>
  </si>
  <si>
    <t>Podlaha laminát. tl. 10 mm (dle PD)</t>
  </si>
  <si>
    <t>LAMINÁTOVÁ PODLAHOVÁ KRYTINA, NOSNÁ DESKA HDF, SPOJ ZÁMKOVÝ</t>
  </si>
  <si>
    <t>775411810R00</t>
  </si>
  <si>
    <t>Demontáž lišt dřevěných, přibíjených</t>
  </si>
  <si>
    <t>5.008.08 - POKOJ : 21,60</t>
  </si>
  <si>
    <t>5.008.09 - POKOJ : 22,40</t>
  </si>
  <si>
    <t>775413010R00</t>
  </si>
  <si>
    <t>Montáž podlahové lišty ze dřeva, přibíjené</t>
  </si>
  <si>
    <t>včetně spojovacích prostředků.</t>
  </si>
  <si>
    <t>61418053R</t>
  </si>
  <si>
    <t>lišta parketová, plochá; materiál dub; tl. 8,00 mm; š = 35,0 mm</t>
  </si>
  <si>
    <t>775599130R00x</t>
  </si>
  <si>
    <t>Vyspravení "rozjetých" parket</t>
  </si>
  <si>
    <t>RTS 21/ II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</si>
  <si>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</si>
  <si>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</si>
  <si>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</si>
  <si>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</si>
  <si>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</si>
  <si>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</si>
  <si>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998775103R00</t>
  </si>
  <si>
    <t>Přesun hmot pro podlahy vlysové, výšky do 24 m</t>
  </si>
  <si>
    <t>781101210R00</t>
  </si>
  <si>
    <t>Penetrace podkladu pod obklady</t>
  </si>
  <si>
    <t>včetně dodávky materiálu.</t>
  </si>
  <si>
    <t>781475116R00</t>
  </si>
  <si>
    <t>Obklad vnitřní stěn keramický, do tmele</t>
  </si>
  <si>
    <t>597813600Rx</t>
  </si>
  <si>
    <t>Obkládačka dle stávajícího stavu</t>
  </si>
  <si>
    <t>998781103R00</t>
  </si>
  <si>
    <t>Přesun hmot pro obklady keramické, výšky do 24 m</t>
  </si>
  <si>
    <t>783601815R00</t>
  </si>
  <si>
    <t>Odstranění nátěrů, truhlářské, oškrábáním</t>
  </si>
  <si>
    <t xml:space="preserve">dveře : </t>
  </si>
  <si>
    <t xml:space="preserve">zárubně : </t>
  </si>
  <si>
    <t>DVEŘE VSTUPNÍ - DŘEVĚNÉ : (1,25+2,5*2)*1*0,65</t>
  </si>
  <si>
    <t>DVEŘE VNITŘNÍ -DŘEVĚNÉ : (1,25+2,5*2)*1*0,65</t>
  </si>
  <si>
    <t>DVEŘE VNITŘNÍ -DŘEVĚNÉ : (1,3+2,5*2)*2*0,65</t>
  </si>
  <si>
    <t>783624920R00</t>
  </si>
  <si>
    <t>Údržba, nátěr synt. truhl.výr. 2x +1x email +1x tm</t>
  </si>
  <si>
    <t>přetmelení děr, repase lokálního poškození, nátěr, lak</t>
  </si>
  <si>
    <t>784402801R00</t>
  </si>
  <si>
    <t>Odstranění malby oškrábáním v místnosti H do 3,8 m</t>
  </si>
  <si>
    <t xml:space="preserve">oškrábání barvy : </t>
  </si>
  <si>
    <t>5.008.01 - CHODBA : (12,10)*3,30</t>
  </si>
  <si>
    <t>5.008.04 - KUCHYŇ : (24,50)*3,30</t>
  </si>
  <si>
    <t>5.008.06 - POKOJ : (22,30)*3,30</t>
  </si>
  <si>
    <t>784011222RT2</t>
  </si>
  <si>
    <t>Zakrytí podlah včetně papírové lepenky</t>
  </si>
  <si>
    <t xml:space="preserve">stropy : </t>
  </si>
  <si>
    <t>784011121R00</t>
  </si>
  <si>
    <t>Broušení štuků a nových omítek</t>
  </si>
  <si>
    <t>Odkaz na mn. položky pořadí 2 : 15,30000</t>
  </si>
  <si>
    <t>784011111R00</t>
  </si>
  <si>
    <t>Oprášení/ometení podkladu</t>
  </si>
  <si>
    <t>5.008.02 - WC : (4,00)*3,30</t>
  </si>
  <si>
    <t>5.008.03 - KOUPELNA : (11,70)*3,30</t>
  </si>
  <si>
    <t>5.008.07 - ŠATNA : (10,20)*3,30</t>
  </si>
  <si>
    <t>5.008.08 - POKOJ : (21,60)*3,30</t>
  </si>
  <si>
    <t>5.008.09 - POKOJ : (22,40)*3,30</t>
  </si>
  <si>
    <t xml:space="preserve">špalety : </t>
  </si>
  <si>
    <t>OKNO : (0,84+2,4*2)*1*0,22</t>
  </si>
  <si>
    <t>OKNO : (1,3+1,5*2)*2*0,22</t>
  </si>
  <si>
    <t>OKNO : (1,05+1,5*2)*1*0,22</t>
  </si>
  <si>
    <t>OKNO : (1,95+2*2)*1*0,22</t>
  </si>
  <si>
    <t>OKNO : (1,25+2,2*2)*3*0,22</t>
  </si>
  <si>
    <t>OKNO : (0,65+2,2*2)*2*0,22</t>
  </si>
  <si>
    <t>Odkaz na mn. položky pořadí 1 : 56,67600*-1</t>
  </si>
  <si>
    <t xml:space="preserve">- obklady : </t>
  </si>
  <si>
    <t>Odkaz na mn. položky pořadí 43 : 1,00000*-1</t>
  </si>
  <si>
    <t>5.008.02 - WC : -1*(3,20)*1,50</t>
  </si>
  <si>
    <t>5.008.03 - KOUPELNA : -1*(10,60)*2,00</t>
  </si>
  <si>
    <t>5.008.04 - KUCHYŇ : -1*(1,30)*0,60</t>
  </si>
  <si>
    <t>784191201R00</t>
  </si>
  <si>
    <t>Penetrace podkladu hloubková 1x</t>
  </si>
  <si>
    <t>Příprava povrchu Penetrace (napouštění) podkladu disperzní, jednonásobná</t>
  </si>
  <si>
    <t>Odkaz na mn. položky pořadí 52 : 495,46780</t>
  </si>
  <si>
    <t>784114222R00</t>
  </si>
  <si>
    <t>Malba, barva, bez penetrace, 2 x</t>
  </si>
  <si>
    <t>Malby latexové  , barevné (bez ohledu na počet a odstín barev), dvojnásobné</t>
  </si>
  <si>
    <t>785411800R00</t>
  </si>
  <si>
    <t>Odstranění tapet lepených papírových do 3,8 m</t>
  </si>
  <si>
    <t xml:space="preserve">lepený obraz : </t>
  </si>
  <si>
    <t>5.008.09 - POKOJ : 3,5*2,5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</si>
  <si>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</si>
  <si>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</si>
  <si>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</si>
  <si>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</si>
  <si>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</si>
  <si>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</si>
  <si>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</si>
  <si>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</si>
  <si>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</si>
  <si>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</si>
  <si>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</si>
  <si>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</si>
  <si>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</si>
  <si>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</si>
  <si>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</si>
  <si>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</si>
  <si>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</si>
  <si>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</si>
  <si>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</si>
  <si>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</si>
  <si>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</si>
  <si>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</si>
  <si>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</si>
  <si>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</si>
  <si>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/>
  </si>
  <si>
    <t>Revize elektroinstalace, revize plynovodu</t>
  </si>
  <si>
    <t>Zkoušky těsnosti nové kanalizace a vodovodu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</si>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</sst>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8"/>
  <sheetViews>
    <sheetView showGridLines="0" tabSelected="1" topLeftCell="B1" zoomScaleNormal="100" zoomScaleSheetLayoutView="75" workbookViewId="0">
      <selection activeCell="N13" sqref="N1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5590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SUMIF(F58:F74,A16,I58:I74)+SUMIF(F58:F74,"PSU",I58:I74)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SUMIF(F58:F74,A17,I58:I74)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SUMIF(F58:F74,A18,I58:I74)</f>
        <v>0</v>
      </c>
      <c r="J18" s="85"/>
    </row>
    <row r="19" spans="1:10" ht="23.25" customHeight="1" x14ac:dyDescent="0.2">
      <c r="A19" s="198" t="s">
        <v>96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SUMIF(F58:F74,A19,I58:I74)</f>
        <v>0</v>
      </c>
      <c r="J19" s="85"/>
    </row>
    <row r="20" spans="1:10" ht="23.25" customHeight="1" x14ac:dyDescent="0.2">
      <c r="A20" s="198" t="s">
        <v>95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SUMIF(F58:F74,A20,I58:I74)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'22.23 22.23 Pol'!AE410</f>
        <v>0</v>
      </c>
      <c r="G39" s="150">
        <f>'22.23 22.23 Pol'!AF410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43</v>
      </c>
      <c r="C40" s="154" t="s">
        <v>45</v>
      </c>
      <c r="D40" s="154"/>
      <c r="E40" s="154"/>
      <c r="F40" s="155">
        <f>'22.23 22.23 Pol'!AE410</f>
        <v>0</v>
      </c>
      <c r="G40" s="156">
        <f>'22.23 22.23 Pol'!AF410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'22.23 22.23 Pol'!AE410</f>
        <v>0</v>
      </c>
      <c r="G41" s="151">
        <f>'22.23 22.23 Pol'!AF410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53</v>
      </c>
      <c r="B44" t="s">
        <v>54</v>
      </c>
    </row>
    <row r="45" spans="1:52" ht="51" x14ac:dyDescent="0.2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78" t="s">
        <v>60</v>
      </c>
    </row>
    <row r="57" spans="1:52" ht="25.5" customHeight="1" x14ac:dyDescent="0.2">
      <c r="A57" s="180"/>
      <c r="B57" s="183" t="s">
        <v>18</v>
      </c>
      <c r="C57" s="183" t="s">
        <v>6</v>
      </c>
      <c r="D57" s="184"/>
      <c r="E57" s="184"/>
      <c r="F57" s="185" t="s">
        <v>61</v>
      </c>
      <c r="G57" s="185"/>
      <c r="H57" s="185"/>
      <c r="I57" s="185" t="s">
        <v>31</v>
      </c>
      <c r="J57" s="185" t="s">
        <v>0</v>
      </c>
    </row>
    <row r="58" spans="1:52" ht="36.75" customHeight="1" x14ac:dyDescent="0.2">
      <c r="A58" s="181"/>
      <c r="B58" s="186" t="s">
        <v>62</v>
      </c>
      <c r="C58" s="187" t="s">
        <v>63</v>
      </c>
      <c r="D58" s="188"/>
      <c r="E58" s="188"/>
      <c r="F58" s="194" t="s">
        <v>26</v>
      </c>
      <c r="G58" s="195"/>
      <c r="H58" s="195"/>
      <c r="I58" s="195">
        <f>'22.23 22.23 Pol'!G8</f>
        <v>0</v>
      </c>
      <c r="J58" s="192" t="str">
        <f>IF(I75=0,"",I58/I75*100)</f>
        <v/>
      </c>
    </row>
    <row r="59" spans="1:52" ht="36.75" customHeight="1" x14ac:dyDescent="0.2">
      <c r="A59" s="181"/>
      <c r="B59" s="186" t="s">
        <v>64</v>
      </c>
      <c r="C59" s="187" t="s">
        <v>65</v>
      </c>
      <c r="D59" s="188"/>
      <c r="E59" s="188"/>
      <c r="F59" s="194" t="s">
        <v>26</v>
      </c>
      <c r="G59" s="195"/>
      <c r="H59" s="195"/>
      <c r="I59" s="195">
        <f>'22.23 22.23 Pol'!G62</f>
        <v>0</v>
      </c>
      <c r="J59" s="192" t="str">
        <f>IF(I75=0,"",I59/I75*100)</f>
        <v/>
      </c>
    </row>
    <row r="60" spans="1:52" ht="36.75" customHeight="1" x14ac:dyDescent="0.2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'22.23 22.23 Pol'!G73</f>
        <v>0</v>
      </c>
      <c r="J60" s="192" t="str">
        <f>IF(I75=0,"",I60/I75*100)</f>
        <v/>
      </c>
    </row>
    <row r="61" spans="1:52" ht="36.75" customHeight="1" x14ac:dyDescent="0.2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'22.23 22.23 Pol'!G81</f>
        <v>0</v>
      </c>
      <c r="J61" s="192" t="str">
        <f>IF(I75=0,"",I61/I75*100)</f>
        <v/>
      </c>
    </row>
    <row r="62" spans="1:52" ht="36.75" customHeight="1" x14ac:dyDescent="0.2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'22.23 22.23 Pol'!G110</f>
        <v>0</v>
      </c>
      <c r="J62" s="192" t="str">
        <f>IF(I75=0,"",I62/I75*100)</f>
        <v/>
      </c>
    </row>
    <row r="63" spans="1:52" ht="36.75" customHeight="1" x14ac:dyDescent="0.2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'22.23 22.23 Pol'!G134</f>
        <v>0</v>
      </c>
      <c r="J63" s="192" t="str">
        <f>IF(I75=0,"",I63/I75*100)</f>
        <v/>
      </c>
    </row>
    <row r="64" spans="1:52" ht="36.75" customHeight="1" x14ac:dyDescent="0.2">
      <c r="A64" s="181"/>
      <c r="B64" s="186" t="s">
        <v>74</v>
      </c>
      <c r="C64" s="187" t="s">
        <v>75</v>
      </c>
      <c r="D64" s="188"/>
      <c r="E64" s="188"/>
      <c r="F64" s="194" t="s">
        <v>27</v>
      </c>
      <c r="G64" s="195"/>
      <c r="H64" s="195"/>
      <c r="I64" s="195">
        <f>'22.23 22.23 Pol'!G136</f>
        <v>0</v>
      </c>
      <c r="J64" s="192" t="str">
        <f>IF(I75=0,"",I64/I75*100)</f>
        <v/>
      </c>
    </row>
    <row r="65" spans="1:10" ht="36.75" customHeight="1" x14ac:dyDescent="0.2">
      <c r="A65" s="181"/>
      <c r="B65" s="186" t="s">
        <v>76</v>
      </c>
      <c r="C65" s="187" t="s">
        <v>77</v>
      </c>
      <c r="D65" s="188"/>
      <c r="E65" s="188"/>
      <c r="F65" s="194" t="s">
        <v>27</v>
      </c>
      <c r="G65" s="195"/>
      <c r="H65" s="195"/>
      <c r="I65" s="195">
        <f>'22.23 22.23 Pol'!G138</f>
        <v>0</v>
      </c>
      <c r="J65" s="192" t="str">
        <f>IF(I75=0,"",I65/I75*100)</f>
        <v/>
      </c>
    </row>
    <row r="66" spans="1:10" ht="36.75" customHeight="1" x14ac:dyDescent="0.2">
      <c r="A66" s="181"/>
      <c r="B66" s="186" t="s">
        <v>78</v>
      </c>
      <c r="C66" s="187" t="s">
        <v>79</v>
      </c>
      <c r="D66" s="188"/>
      <c r="E66" s="188"/>
      <c r="F66" s="194" t="s">
        <v>27</v>
      </c>
      <c r="G66" s="195"/>
      <c r="H66" s="195"/>
      <c r="I66" s="195">
        <f>'22.23 22.23 Pol'!G140</f>
        <v>0</v>
      </c>
      <c r="J66" s="192" t="str">
        <f>IF(I75=0,"",I66/I75*100)</f>
        <v/>
      </c>
    </row>
    <row r="67" spans="1:10" ht="36.75" customHeight="1" x14ac:dyDescent="0.2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'22.23 22.23 Pol'!G166</f>
        <v>0</v>
      </c>
      <c r="J67" s="192" t="str">
        <f>IF(I75=0,"",I67/I75*100)</f>
        <v/>
      </c>
    </row>
    <row r="68" spans="1:10" ht="36.75" customHeight="1" x14ac:dyDescent="0.2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'22.23 22.23 Pol'!G177</f>
        <v>0</v>
      </c>
      <c r="J68" s="192" t="str">
        <f>IF(I75=0,"",I68/I75*100)</f>
        <v/>
      </c>
    </row>
    <row r="69" spans="1:10" ht="36.75" customHeight="1" x14ac:dyDescent="0.2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'22.23 22.23 Pol'!G267</f>
        <v>0</v>
      </c>
      <c r="J69" s="192" t="str">
        <f>IF(I75=0,"",I69/I75*100)</f>
        <v/>
      </c>
    </row>
    <row r="70" spans="1:10" ht="36.75" customHeight="1" x14ac:dyDescent="0.2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'22.23 22.23 Pol'!G286</f>
        <v>0</v>
      </c>
      <c r="J70" s="192" t="str">
        <f>IF(I75=0,"",I70/I75*100)</f>
        <v/>
      </c>
    </row>
    <row r="71" spans="1:10" ht="36.75" customHeight="1" x14ac:dyDescent="0.2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'22.23 22.23 Pol'!G312</f>
        <v>0</v>
      </c>
      <c r="J71" s="192" t="str">
        <f>IF(I75=0,"",I71/I75*100)</f>
        <v/>
      </c>
    </row>
    <row r="72" spans="1:10" ht="36.75" customHeight="1" x14ac:dyDescent="0.2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'22.23 22.23 Pol'!G387</f>
        <v>0</v>
      </c>
      <c r="J72" s="192" t="str">
        <f>IF(I75=0,"",I72/I75*100)</f>
        <v/>
      </c>
    </row>
    <row r="73" spans="1:10" ht="36.75" customHeight="1" x14ac:dyDescent="0.2">
      <c r="A73" s="181"/>
      <c r="B73" s="186" t="s">
        <v>92</v>
      </c>
      <c r="C73" s="187" t="s">
        <v>93</v>
      </c>
      <c r="D73" s="188"/>
      <c r="E73" s="188"/>
      <c r="F73" s="194" t="s">
        <v>94</v>
      </c>
      <c r="G73" s="195"/>
      <c r="H73" s="195"/>
      <c r="I73" s="195">
        <f>'22.23 22.23 Pol'!G393</f>
        <v>0</v>
      </c>
      <c r="J73" s="192" t="str">
        <f>IF(I75=0,"",I73/I75*100)</f>
        <v/>
      </c>
    </row>
    <row r="74" spans="1:10" ht="36.75" customHeight="1" x14ac:dyDescent="0.2">
      <c r="A74" s="181"/>
      <c r="B74" s="186" t="s">
        <v>95</v>
      </c>
      <c r="C74" s="187" t="s">
        <v>30</v>
      </c>
      <c r="D74" s="188"/>
      <c r="E74" s="188"/>
      <c r="F74" s="194" t="s">
        <v>95</v>
      </c>
      <c r="G74" s="195"/>
      <c r="H74" s="195"/>
      <c r="I74" s="195">
        <f>'22.23 22.23 Pol'!G403</f>
        <v>0</v>
      </c>
      <c r="J74" s="192" t="str">
        <f>IF(I75=0,"",I74/I75*100)</f>
        <v/>
      </c>
    </row>
    <row r="75" spans="1:10" ht="25.5" customHeight="1" x14ac:dyDescent="0.2">
      <c r="A75" s="182"/>
      <c r="B75" s="189" t="s">
        <v>1</v>
      </c>
      <c r="C75" s="190"/>
      <c r="D75" s="191"/>
      <c r="E75" s="191"/>
      <c r="F75" s="196"/>
      <c r="G75" s="197"/>
      <c r="H75" s="197"/>
      <c r="I75" s="197">
        <f>SUM(I58:I74)</f>
        <v>0</v>
      </c>
      <c r="J75" s="193">
        <f>SUM(J58:J74)</f>
        <v>0</v>
      </c>
    </row>
    <row r="76" spans="1:10" x14ac:dyDescent="0.2">
      <c r="F76" s="135"/>
      <c r="G76" s="135"/>
      <c r="H76" s="135"/>
      <c r="I76" s="135"/>
      <c r="J76" s="136"/>
    </row>
    <row r="77" spans="1:10" x14ac:dyDescent="0.2">
      <c r="F77" s="135"/>
      <c r="G77" s="135"/>
      <c r="H77" s="135"/>
      <c r="I77" s="135"/>
      <c r="J77" s="136"/>
    </row>
    <row r="78" spans="1:10" x14ac:dyDescent="0.2">
      <c r="F78" s="135"/>
      <c r="G78" s="135"/>
      <c r="H78" s="135"/>
      <c r="I78" s="135"/>
      <c r="J78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4:E74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8484-4D45-474F-B343-A78AAC57D0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97</v>
      </c>
    </row>
    <row r="2" spans="1:60" ht="24.95" customHeight="1" x14ac:dyDescent="0.2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98</v>
      </c>
    </row>
    <row r="3" spans="1:60" ht="24.95" customHeight="1" x14ac:dyDescent="0.2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98</v>
      </c>
      <c r="AG3" t="s">
        <v>99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100</v>
      </c>
    </row>
    <row r="5" spans="1:60" x14ac:dyDescent="0.2">
      <c r="D5" s="10"/>
    </row>
    <row r="6" spans="1:60" ht="38.25" x14ac:dyDescent="0.2">
      <c r="A6" s="210" t="s">
        <v>101</v>
      </c>
      <c r="B6" s="212" t="s">
        <v>102</v>
      </c>
      <c r="C6" s="212" t="s">
        <v>103</v>
      </c>
      <c r="D6" s="211" t="s">
        <v>104</v>
      </c>
      <c r="E6" s="210" t="s">
        <v>105</v>
      </c>
      <c r="F6" s="209" t="s">
        <v>106</v>
      </c>
      <c r="G6" s="210" t="s">
        <v>31</v>
      </c>
      <c r="H6" s="213" t="s">
        <v>32</v>
      </c>
      <c r="I6" s="213" t="s">
        <v>107</v>
      </c>
      <c r="J6" s="213" t="s">
        <v>33</v>
      </c>
      <c r="K6" s="213" t="s">
        <v>108</v>
      </c>
      <c r="L6" s="213" t="s">
        <v>109</v>
      </c>
      <c r="M6" s="213" t="s">
        <v>110</v>
      </c>
      <c r="N6" s="213" t="s">
        <v>111</v>
      </c>
      <c r="O6" s="213" t="s">
        <v>112</v>
      </c>
      <c r="P6" s="213" t="s">
        <v>113</v>
      </c>
      <c r="Q6" s="213" t="s">
        <v>114</v>
      </c>
      <c r="R6" s="213" t="s">
        <v>115</v>
      </c>
      <c r="S6" s="213" t="s">
        <v>116</v>
      </c>
      <c r="T6" s="213" t="s">
        <v>117</v>
      </c>
      <c r="U6" s="213" t="s">
        <v>118</v>
      </c>
      <c r="V6" s="213" t="s">
        <v>119</v>
      </c>
      <c r="W6" s="213" t="s">
        <v>120</v>
      </c>
      <c r="X6" s="213" t="s">
        <v>121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122</v>
      </c>
      <c r="B8" s="245" t="s">
        <v>62</v>
      </c>
      <c r="C8" s="268" t="s">
        <v>63</v>
      </c>
      <c r="D8" s="246"/>
      <c r="E8" s="247"/>
      <c r="F8" s="248"/>
      <c r="G8" s="248">
        <f>SUMIF(AG9:AG61,"&lt;&gt;NOR",G9:G61)</f>
        <v>0</v>
      </c>
      <c r="H8" s="248"/>
      <c r="I8" s="248">
        <f>SUM(I9:I61)</f>
        <v>0</v>
      </c>
      <c r="J8" s="248"/>
      <c r="K8" s="248">
        <f>SUM(K9:K61)</f>
        <v>0</v>
      </c>
      <c r="L8" s="248"/>
      <c r="M8" s="248">
        <f>SUM(M9:M61)</f>
        <v>0</v>
      </c>
      <c r="N8" s="248"/>
      <c r="O8" s="248">
        <f>SUM(O9:O61)</f>
        <v>0.62000000000000011</v>
      </c>
      <c r="P8" s="248"/>
      <c r="Q8" s="248">
        <f>SUM(Q9:Q61)</f>
        <v>0</v>
      </c>
      <c r="R8" s="248"/>
      <c r="S8" s="248"/>
      <c r="T8" s="249"/>
      <c r="U8" s="243"/>
      <c r="V8" s="243">
        <f>SUM(V9:V61)</f>
        <v>24.290000000000003</v>
      </c>
      <c r="W8" s="243"/>
      <c r="X8" s="243"/>
      <c r="AG8" t="s">
        <v>123</v>
      </c>
    </row>
    <row r="9" spans="1:60" outlineLevel="1" x14ac:dyDescent="0.2">
      <c r="A9" s="250">
        <v>1</v>
      </c>
      <c r="B9" s="251" t="s">
        <v>124</v>
      </c>
      <c r="C9" s="269" t="s">
        <v>125</v>
      </c>
      <c r="D9" s="252" t="s">
        <v>126</v>
      </c>
      <c r="E9" s="253">
        <v>56.676000000000002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4.0000000000000003E-5</v>
      </c>
      <c r="O9" s="255">
        <f>ROUND(E9*N9,2)</f>
        <v>0</v>
      </c>
      <c r="P9" s="255">
        <v>0</v>
      </c>
      <c r="Q9" s="255">
        <f>ROUND(E9*P9,2)</f>
        <v>0</v>
      </c>
      <c r="R9" s="255"/>
      <c r="S9" s="255" t="s">
        <v>127</v>
      </c>
      <c r="T9" s="256" t="s">
        <v>127</v>
      </c>
      <c r="U9" s="233">
        <v>7.8E-2</v>
      </c>
      <c r="V9" s="233">
        <f>ROUND(E9*U9,2)</f>
        <v>4.42</v>
      </c>
      <c r="W9" s="233"/>
      <c r="X9" s="233" t="s">
        <v>128</v>
      </c>
      <c r="Y9" s="214"/>
      <c r="Z9" s="214"/>
      <c r="AA9" s="214"/>
      <c r="AB9" s="214"/>
      <c r="AC9" s="214"/>
      <c r="AD9" s="214"/>
      <c r="AE9" s="214"/>
      <c r="AF9" s="214"/>
      <c r="AG9" s="214" t="s">
        <v>129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31"/>
      <c r="B10" s="232"/>
      <c r="C10" s="270" t="s">
        <v>130</v>
      </c>
      <c r="D10" s="258"/>
      <c r="E10" s="258"/>
      <c r="F10" s="258"/>
      <c r="G10" s="258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131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57" t="str">
        <f>C10</f>
        <v>fólií Pe 0,05-0,2 mm, které se zřizují před úpravami povrchu, a obalení osazených dveřních zárubní před znečištěním při úpravách povrchu nástřikem plastických maltovin včetně pozdějšího odkrytí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1" t="s">
        <v>132</v>
      </c>
      <c r="D11" s="237"/>
      <c r="E11" s="238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133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1" t="s">
        <v>134</v>
      </c>
      <c r="D12" s="237"/>
      <c r="E12" s="238">
        <v>2.016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133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1" t="s">
        <v>135</v>
      </c>
      <c r="D13" s="237"/>
      <c r="E13" s="238">
        <v>3.9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133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71" t="s">
        <v>136</v>
      </c>
      <c r="D14" s="237"/>
      <c r="E14" s="238">
        <v>1.575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4"/>
      <c r="Z14" s="214"/>
      <c r="AA14" s="214"/>
      <c r="AB14" s="214"/>
      <c r="AC14" s="214"/>
      <c r="AD14" s="214"/>
      <c r="AE14" s="214"/>
      <c r="AF14" s="214"/>
      <c r="AG14" s="214" t="s">
        <v>133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1" t="s">
        <v>137</v>
      </c>
      <c r="D15" s="237"/>
      <c r="E15" s="238">
        <v>3.9</v>
      </c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133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1" t="s">
        <v>138</v>
      </c>
      <c r="D16" s="237"/>
      <c r="E16" s="238">
        <v>8.25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133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1" t="s">
        <v>139</v>
      </c>
      <c r="D17" s="237"/>
      <c r="E17" s="238">
        <v>2.86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133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1"/>
      <c r="B18" s="232"/>
      <c r="C18" s="271" t="s">
        <v>140</v>
      </c>
      <c r="D18" s="237"/>
      <c r="E18" s="238">
        <v>3.125</v>
      </c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4"/>
      <c r="Z18" s="214"/>
      <c r="AA18" s="214"/>
      <c r="AB18" s="214"/>
      <c r="AC18" s="214"/>
      <c r="AD18" s="214"/>
      <c r="AE18" s="214"/>
      <c r="AF18" s="214"/>
      <c r="AG18" s="214" t="s">
        <v>133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71" t="s">
        <v>141</v>
      </c>
      <c r="D19" s="237"/>
      <c r="E19" s="238">
        <v>6.25</v>
      </c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133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/>
      <c r="B20" s="232"/>
      <c r="C20" s="271" t="s">
        <v>142</v>
      </c>
      <c r="D20" s="237"/>
      <c r="E20" s="238">
        <v>13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133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1" t="s">
        <v>143</v>
      </c>
      <c r="D21" s="237"/>
      <c r="E21" s="238">
        <v>5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133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1" t="s">
        <v>144</v>
      </c>
      <c r="D22" s="237"/>
      <c r="E22" s="238">
        <v>4.8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133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1" t="s">
        <v>145</v>
      </c>
      <c r="D23" s="237"/>
      <c r="E23" s="238">
        <v>2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133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2" t="s">
        <v>146</v>
      </c>
      <c r="D24" s="239"/>
      <c r="E24" s="240">
        <v>56.676000000000002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133</v>
      </c>
      <c r="AH24" s="214">
        <v>1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50">
        <v>2</v>
      </c>
      <c r="B25" s="251" t="s">
        <v>147</v>
      </c>
      <c r="C25" s="269" t="s">
        <v>148</v>
      </c>
      <c r="D25" s="252" t="s">
        <v>126</v>
      </c>
      <c r="E25" s="253">
        <v>15.3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15</v>
      </c>
      <c r="M25" s="255">
        <f>G25*(1+L25/100)</f>
        <v>0</v>
      </c>
      <c r="N25" s="255">
        <v>2.606E-2</v>
      </c>
      <c r="O25" s="255">
        <f>ROUND(E25*N25,2)</f>
        <v>0.4</v>
      </c>
      <c r="P25" s="255">
        <v>0</v>
      </c>
      <c r="Q25" s="255">
        <f>ROUND(E25*P25,2)</f>
        <v>0</v>
      </c>
      <c r="R25" s="255"/>
      <c r="S25" s="255" t="s">
        <v>127</v>
      </c>
      <c r="T25" s="256" t="s">
        <v>127</v>
      </c>
      <c r="U25" s="233">
        <v>0.58225000000000005</v>
      </c>
      <c r="V25" s="233">
        <f>ROUND(E25*U25,2)</f>
        <v>8.91</v>
      </c>
      <c r="W25" s="233"/>
      <c r="X25" s="233" t="s">
        <v>128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149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70" t="s">
        <v>150</v>
      </c>
      <c r="D26" s="258"/>
      <c r="E26" s="258"/>
      <c r="F26" s="258"/>
      <c r="G26" s="258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131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1" t="s">
        <v>132</v>
      </c>
      <c r="D27" s="237"/>
      <c r="E27" s="238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133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1" t="s">
        <v>151</v>
      </c>
      <c r="D28" s="237"/>
      <c r="E28" s="238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133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1" t="s">
        <v>152</v>
      </c>
      <c r="D29" s="237"/>
      <c r="E29" s="238">
        <v>16.5</v>
      </c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133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2" t="s">
        <v>146</v>
      </c>
      <c r="D30" s="239"/>
      <c r="E30" s="240">
        <v>16.5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133</v>
      </c>
      <c r="AH30" s="214">
        <v>1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1" t="s">
        <v>153</v>
      </c>
      <c r="D31" s="237"/>
      <c r="E31" s="238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133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1" t="s">
        <v>154</v>
      </c>
      <c r="D32" s="237"/>
      <c r="E32" s="238">
        <v>-1.2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133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2" t="s">
        <v>146</v>
      </c>
      <c r="D33" s="239"/>
      <c r="E33" s="240">
        <v>-1.2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133</v>
      </c>
      <c r="AH33" s="214">
        <v>1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50">
        <v>3</v>
      </c>
      <c r="B34" s="251" t="s">
        <v>155</v>
      </c>
      <c r="C34" s="269" t="s">
        <v>156</v>
      </c>
      <c r="D34" s="252" t="s">
        <v>126</v>
      </c>
      <c r="E34" s="253">
        <v>15.3</v>
      </c>
      <c r="F34" s="254"/>
      <c r="G34" s="255">
        <f>ROUND(E34*F34,2)</f>
        <v>0</v>
      </c>
      <c r="H34" s="254"/>
      <c r="I34" s="255">
        <f>ROUND(E34*H34,2)</f>
        <v>0</v>
      </c>
      <c r="J34" s="254"/>
      <c r="K34" s="255">
        <f>ROUND(E34*J34,2)</f>
        <v>0</v>
      </c>
      <c r="L34" s="255">
        <v>15</v>
      </c>
      <c r="M34" s="255">
        <f>G34*(1+L34/100)</f>
        <v>0</v>
      </c>
      <c r="N34" s="255">
        <v>4.8999999999999998E-3</v>
      </c>
      <c r="O34" s="255">
        <f>ROUND(E34*N34,2)</f>
        <v>7.0000000000000007E-2</v>
      </c>
      <c r="P34" s="255">
        <v>0</v>
      </c>
      <c r="Q34" s="255">
        <f>ROUND(E34*P34,2)</f>
        <v>0</v>
      </c>
      <c r="R34" s="255"/>
      <c r="S34" s="255" t="s">
        <v>127</v>
      </c>
      <c r="T34" s="256" t="s">
        <v>127</v>
      </c>
      <c r="U34" s="233">
        <v>0.25</v>
      </c>
      <c r="V34" s="233">
        <f>ROUND(E34*U34,2)</f>
        <v>3.83</v>
      </c>
      <c r="W34" s="233"/>
      <c r="X34" s="233" t="s">
        <v>128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149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1" t="s">
        <v>132</v>
      </c>
      <c r="D35" s="237"/>
      <c r="E35" s="238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133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1" t="s">
        <v>151</v>
      </c>
      <c r="D36" s="237"/>
      <c r="E36" s="238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133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71" t="s">
        <v>152</v>
      </c>
      <c r="D37" s="237"/>
      <c r="E37" s="238">
        <v>16.5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133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2" t="s">
        <v>146</v>
      </c>
      <c r="D38" s="239"/>
      <c r="E38" s="240">
        <v>16.5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133</v>
      </c>
      <c r="AH38" s="214">
        <v>1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1" t="s">
        <v>153</v>
      </c>
      <c r="D39" s="237"/>
      <c r="E39" s="238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133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1" t="s">
        <v>154</v>
      </c>
      <c r="D40" s="237"/>
      <c r="E40" s="238">
        <v>-1.2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133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2" t="s">
        <v>146</v>
      </c>
      <c r="D41" s="239"/>
      <c r="E41" s="240">
        <v>-1.2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133</v>
      </c>
      <c r="AH41" s="214">
        <v>1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 x14ac:dyDescent="0.2">
      <c r="A42" s="250">
        <v>4</v>
      </c>
      <c r="B42" s="251" t="s">
        <v>157</v>
      </c>
      <c r="C42" s="269" t="s">
        <v>158</v>
      </c>
      <c r="D42" s="252" t="s">
        <v>159</v>
      </c>
      <c r="E42" s="253">
        <v>45</v>
      </c>
      <c r="F42" s="254"/>
      <c r="G42" s="255">
        <f>ROUND(E42*F42,2)</f>
        <v>0</v>
      </c>
      <c r="H42" s="254"/>
      <c r="I42" s="255">
        <f>ROUND(E42*H42,2)</f>
        <v>0</v>
      </c>
      <c r="J42" s="254"/>
      <c r="K42" s="255">
        <f>ROUND(E42*J42,2)</f>
        <v>0</v>
      </c>
      <c r="L42" s="255">
        <v>15</v>
      </c>
      <c r="M42" s="255">
        <f>G42*(1+L42/100)</f>
        <v>0</v>
      </c>
      <c r="N42" s="255">
        <v>2.49E-3</v>
      </c>
      <c r="O42" s="255">
        <f>ROUND(E42*N42,2)</f>
        <v>0.11</v>
      </c>
      <c r="P42" s="255">
        <v>0</v>
      </c>
      <c r="Q42" s="255">
        <f>ROUND(E42*P42,2)</f>
        <v>0</v>
      </c>
      <c r="R42" s="255"/>
      <c r="S42" s="255" t="s">
        <v>127</v>
      </c>
      <c r="T42" s="256" t="s">
        <v>127</v>
      </c>
      <c r="U42" s="233">
        <v>0.14499999999999999</v>
      </c>
      <c r="V42" s="233">
        <f>ROUND(E42*U42,2)</f>
        <v>6.53</v>
      </c>
      <c r="W42" s="233"/>
      <c r="X42" s="233" t="s">
        <v>128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149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 x14ac:dyDescent="0.2">
      <c r="A43" s="231"/>
      <c r="B43" s="232"/>
      <c r="C43" s="270" t="s">
        <v>160</v>
      </c>
      <c r="D43" s="258"/>
      <c r="E43" s="258"/>
      <c r="F43" s="258"/>
      <c r="G43" s="258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131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57" t="str">
        <f>C43</f>
        <v>V položce jsou zakalkulovány náklady na pomocné pracovní lešení o výšce podlahy do 1900 mm a pro zatížení do 1,5 kPa. Položka obsahuje penetraci podkladu a sádrovou omítku tl. 15 mm.</v>
      </c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1" t="s">
        <v>132</v>
      </c>
      <c r="D44" s="237"/>
      <c r="E44" s="238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133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71" t="s">
        <v>161</v>
      </c>
      <c r="D45" s="237"/>
      <c r="E45" s="238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133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1" t="s">
        <v>162</v>
      </c>
      <c r="D46" s="237"/>
      <c r="E46" s="238">
        <v>5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133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71" t="s">
        <v>163</v>
      </c>
      <c r="D47" s="237"/>
      <c r="E47" s="238">
        <v>5</v>
      </c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133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71" t="s">
        <v>164</v>
      </c>
      <c r="D48" s="237"/>
      <c r="E48" s="238">
        <v>5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133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1" t="s">
        <v>165</v>
      </c>
      <c r="D49" s="237"/>
      <c r="E49" s="238">
        <v>5</v>
      </c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133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1" t="s">
        <v>166</v>
      </c>
      <c r="D50" s="237"/>
      <c r="E50" s="238">
        <v>5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133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1" t="s">
        <v>167</v>
      </c>
      <c r="D51" s="237"/>
      <c r="E51" s="238">
        <v>5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133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71" t="s">
        <v>168</v>
      </c>
      <c r="D52" s="237"/>
      <c r="E52" s="238">
        <v>5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133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71" t="s">
        <v>169</v>
      </c>
      <c r="D53" s="237"/>
      <c r="E53" s="238">
        <v>5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133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1" t="s">
        <v>170</v>
      </c>
      <c r="D54" s="237"/>
      <c r="E54" s="238">
        <v>5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133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72" t="s">
        <v>146</v>
      </c>
      <c r="D55" s="239"/>
      <c r="E55" s="240">
        <v>45</v>
      </c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133</v>
      </c>
      <c r="AH55" s="214">
        <v>1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33.75" outlineLevel="1" x14ac:dyDescent="0.2">
      <c r="A56" s="250">
        <v>5</v>
      </c>
      <c r="B56" s="251" t="s">
        <v>171</v>
      </c>
      <c r="C56" s="269" t="s">
        <v>172</v>
      </c>
      <c r="D56" s="252" t="s">
        <v>126</v>
      </c>
      <c r="E56" s="253">
        <v>1</v>
      </c>
      <c r="F56" s="254"/>
      <c r="G56" s="255">
        <f>ROUND(E56*F56,2)</f>
        <v>0</v>
      </c>
      <c r="H56" s="254"/>
      <c r="I56" s="255">
        <f>ROUND(E56*H56,2)</f>
        <v>0</v>
      </c>
      <c r="J56" s="254"/>
      <c r="K56" s="255">
        <f>ROUND(E56*J56,2)</f>
        <v>0</v>
      </c>
      <c r="L56" s="255">
        <v>15</v>
      </c>
      <c r="M56" s="255">
        <f>G56*(1+L56/100)</f>
        <v>0</v>
      </c>
      <c r="N56" s="255">
        <v>4.4139999999999999E-2</v>
      </c>
      <c r="O56" s="255">
        <f>ROUND(E56*N56,2)</f>
        <v>0.04</v>
      </c>
      <c r="P56" s="255">
        <v>0</v>
      </c>
      <c r="Q56" s="255">
        <f>ROUND(E56*P56,2)</f>
        <v>0</v>
      </c>
      <c r="R56" s="255"/>
      <c r="S56" s="255" t="s">
        <v>127</v>
      </c>
      <c r="T56" s="256" t="s">
        <v>127</v>
      </c>
      <c r="U56" s="233">
        <v>0.6</v>
      </c>
      <c r="V56" s="233">
        <f>ROUND(E56*U56,2)</f>
        <v>0.6</v>
      </c>
      <c r="W56" s="233"/>
      <c r="X56" s="233" t="s">
        <v>128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149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0" t="s">
        <v>173</v>
      </c>
      <c r="D57" s="258"/>
      <c r="E57" s="258"/>
      <c r="F57" s="258"/>
      <c r="G57" s="258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131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1"/>
      <c r="B58" s="232"/>
      <c r="C58" s="271" t="s">
        <v>132</v>
      </c>
      <c r="D58" s="237"/>
      <c r="E58" s="238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133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71" t="s">
        <v>174</v>
      </c>
      <c r="D59" s="237"/>
      <c r="E59" s="238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133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71" t="s">
        <v>175</v>
      </c>
      <c r="D60" s="237"/>
      <c r="E60" s="238">
        <v>1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133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72" t="s">
        <v>146</v>
      </c>
      <c r="D61" s="239"/>
      <c r="E61" s="240">
        <v>1</v>
      </c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133</v>
      </c>
      <c r="AH61" s="214">
        <v>1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x14ac:dyDescent="0.2">
      <c r="A62" s="244" t="s">
        <v>122</v>
      </c>
      <c r="B62" s="245" t="s">
        <v>64</v>
      </c>
      <c r="C62" s="268" t="s">
        <v>65</v>
      </c>
      <c r="D62" s="246"/>
      <c r="E62" s="247"/>
      <c r="F62" s="248"/>
      <c r="G62" s="248">
        <f>SUMIF(AG63:AG72,"&lt;&gt;NOR",G63:G72)</f>
        <v>0</v>
      </c>
      <c r="H62" s="248"/>
      <c r="I62" s="248">
        <f>SUM(I63:I72)</f>
        <v>0</v>
      </c>
      <c r="J62" s="248"/>
      <c r="K62" s="248">
        <f>SUM(K63:K72)</f>
        <v>0</v>
      </c>
      <c r="L62" s="248"/>
      <c r="M62" s="248">
        <f>SUM(M63:M72)</f>
        <v>0</v>
      </c>
      <c r="N62" s="248"/>
      <c r="O62" s="248">
        <f>SUM(O63:O72)</f>
        <v>0.31</v>
      </c>
      <c r="P62" s="248"/>
      <c r="Q62" s="248">
        <f>SUM(Q63:Q72)</f>
        <v>0</v>
      </c>
      <c r="R62" s="248"/>
      <c r="S62" s="248"/>
      <c r="T62" s="249"/>
      <c r="U62" s="243"/>
      <c r="V62" s="243">
        <f>SUM(V63:V72)</f>
        <v>10.26</v>
      </c>
      <c r="W62" s="243"/>
      <c r="X62" s="243"/>
      <c r="AG62" t="s">
        <v>123</v>
      </c>
    </row>
    <row r="63" spans="1:60" outlineLevel="1" x14ac:dyDescent="0.2">
      <c r="A63" s="250">
        <v>6</v>
      </c>
      <c r="B63" s="251" t="s">
        <v>176</v>
      </c>
      <c r="C63" s="269" t="s">
        <v>177</v>
      </c>
      <c r="D63" s="252" t="s">
        <v>126</v>
      </c>
      <c r="E63" s="253">
        <v>33.299999999999997</v>
      </c>
      <c r="F63" s="254"/>
      <c r="G63" s="255">
        <f>ROUND(E63*F63,2)</f>
        <v>0</v>
      </c>
      <c r="H63" s="254"/>
      <c r="I63" s="255">
        <f>ROUND(E63*H63,2)</f>
        <v>0</v>
      </c>
      <c r="J63" s="254"/>
      <c r="K63" s="255">
        <f>ROUND(E63*J63,2)</f>
        <v>0</v>
      </c>
      <c r="L63" s="255">
        <v>15</v>
      </c>
      <c r="M63" s="255">
        <f>G63*(1+L63/100)</f>
        <v>0</v>
      </c>
      <c r="N63" s="255">
        <v>8.9200000000000008E-3</v>
      </c>
      <c r="O63" s="255">
        <f>ROUND(E63*N63,2)</f>
        <v>0.3</v>
      </c>
      <c r="P63" s="255">
        <v>0</v>
      </c>
      <c r="Q63" s="255">
        <f>ROUND(E63*P63,2)</f>
        <v>0</v>
      </c>
      <c r="R63" s="255"/>
      <c r="S63" s="255" t="s">
        <v>127</v>
      </c>
      <c r="T63" s="256" t="s">
        <v>127</v>
      </c>
      <c r="U63" s="233">
        <v>0.25800000000000001</v>
      </c>
      <c r="V63" s="233">
        <f>ROUND(E63*U63,2)</f>
        <v>8.59</v>
      </c>
      <c r="W63" s="233"/>
      <c r="X63" s="233" t="s">
        <v>128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149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1" t="s">
        <v>132</v>
      </c>
      <c r="D64" s="237"/>
      <c r="E64" s="238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133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71" t="s">
        <v>178</v>
      </c>
      <c r="D65" s="237"/>
      <c r="E65" s="238">
        <v>27.5</v>
      </c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133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1" t="s">
        <v>179</v>
      </c>
      <c r="D66" s="237"/>
      <c r="E66" s="238">
        <v>5.8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133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2" t="s">
        <v>146</v>
      </c>
      <c r="D67" s="239"/>
      <c r="E67" s="240">
        <v>33.299999999999997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133</v>
      </c>
      <c r="AH67" s="214">
        <v>1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50">
        <v>7</v>
      </c>
      <c r="B68" s="251" t="s">
        <v>180</v>
      </c>
      <c r="C68" s="269" t="s">
        <v>181</v>
      </c>
      <c r="D68" s="252" t="s">
        <v>126</v>
      </c>
      <c r="E68" s="253">
        <v>33.299999999999997</v>
      </c>
      <c r="F68" s="254"/>
      <c r="G68" s="255">
        <f>ROUND(E68*F68,2)</f>
        <v>0</v>
      </c>
      <c r="H68" s="254"/>
      <c r="I68" s="255">
        <f>ROUND(E68*H68,2)</f>
        <v>0</v>
      </c>
      <c r="J68" s="254"/>
      <c r="K68" s="255">
        <f>ROUND(E68*J68,2)</f>
        <v>0</v>
      </c>
      <c r="L68" s="255">
        <v>15</v>
      </c>
      <c r="M68" s="255">
        <f>G68*(1+L68/100)</f>
        <v>0</v>
      </c>
      <c r="N68" s="255">
        <v>2.5000000000000001E-4</v>
      </c>
      <c r="O68" s="255">
        <f>ROUND(E68*N68,2)</f>
        <v>0.01</v>
      </c>
      <c r="P68" s="255">
        <v>0</v>
      </c>
      <c r="Q68" s="255">
        <f>ROUND(E68*P68,2)</f>
        <v>0</v>
      </c>
      <c r="R68" s="255"/>
      <c r="S68" s="255" t="s">
        <v>127</v>
      </c>
      <c r="T68" s="256" t="s">
        <v>127</v>
      </c>
      <c r="U68" s="233">
        <v>0.05</v>
      </c>
      <c r="V68" s="233">
        <f>ROUND(E68*U68,2)</f>
        <v>1.67</v>
      </c>
      <c r="W68" s="233"/>
      <c r="X68" s="233" t="s">
        <v>128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149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1"/>
      <c r="B69" s="232"/>
      <c r="C69" s="271" t="s">
        <v>132</v>
      </c>
      <c r="D69" s="237"/>
      <c r="E69" s="238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133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1" t="s">
        <v>178</v>
      </c>
      <c r="D70" s="237"/>
      <c r="E70" s="238">
        <v>27.5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133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1" t="s">
        <v>179</v>
      </c>
      <c r="D71" s="237"/>
      <c r="E71" s="238">
        <v>5.8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133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2" t="s">
        <v>146</v>
      </c>
      <c r="D72" s="239"/>
      <c r="E72" s="240">
        <v>33.299999999999997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133</v>
      </c>
      <c r="AH72" s="214">
        <v>1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x14ac:dyDescent="0.2">
      <c r="A73" s="244" t="s">
        <v>122</v>
      </c>
      <c r="B73" s="245" t="s">
        <v>66</v>
      </c>
      <c r="C73" s="268" t="s">
        <v>67</v>
      </c>
      <c r="D73" s="246"/>
      <c r="E73" s="247"/>
      <c r="F73" s="248"/>
      <c r="G73" s="248">
        <f>SUMIF(AG74:AG80,"&lt;&gt;NOR",G74:G80)</f>
        <v>0</v>
      </c>
      <c r="H73" s="248"/>
      <c r="I73" s="248">
        <f>SUM(I74:I80)</f>
        <v>0</v>
      </c>
      <c r="J73" s="248"/>
      <c r="K73" s="248">
        <f>SUM(K74:K80)</f>
        <v>0</v>
      </c>
      <c r="L73" s="248"/>
      <c r="M73" s="248">
        <f>SUM(M74:M80)</f>
        <v>0</v>
      </c>
      <c r="N73" s="248"/>
      <c r="O73" s="248">
        <f>SUM(O74:O80)</f>
        <v>0</v>
      </c>
      <c r="P73" s="248"/>
      <c r="Q73" s="248">
        <f>SUM(Q74:Q80)</f>
        <v>0</v>
      </c>
      <c r="R73" s="248"/>
      <c r="S73" s="248"/>
      <c r="T73" s="249"/>
      <c r="U73" s="243"/>
      <c r="V73" s="243">
        <f>SUM(V74:V80)</f>
        <v>10</v>
      </c>
      <c r="W73" s="243"/>
      <c r="X73" s="243"/>
      <c r="AG73" t="s">
        <v>123</v>
      </c>
    </row>
    <row r="74" spans="1:60" outlineLevel="1" x14ac:dyDescent="0.2">
      <c r="A74" s="250">
        <v>8</v>
      </c>
      <c r="B74" s="251" t="s">
        <v>182</v>
      </c>
      <c r="C74" s="269" t="s">
        <v>183</v>
      </c>
      <c r="D74" s="252" t="s">
        <v>184</v>
      </c>
      <c r="E74" s="253">
        <v>10</v>
      </c>
      <c r="F74" s="254"/>
      <c r="G74" s="255">
        <f>ROUND(E74*F74,2)</f>
        <v>0</v>
      </c>
      <c r="H74" s="254"/>
      <c r="I74" s="255">
        <f>ROUND(E74*H74,2)</f>
        <v>0</v>
      </c>
      <c r="J74" s="254"/>
      <c r="K74" s="255">
        <f>ROUND(E74*J74,2)</f>
        <v>0</v>
      </c>
      <c r="L74" s="255">
        <v>15</v>
      </c>
      <c r="M74" s="255">
        <f>G74*(1+L74/100)</f>
        <v>0</v>
      </c>
      <c r="N74" s="255">
        <v>0</v>
      </c>
      <c r="O74" s="255">
        <f>ROUND(E74*N74,2)</f>
        <v>0</v>
      </c>
      <c r="P74" s="255">
        <v>0</v>
      </c>
      <c r="Q74" s="255">
        <f>ROUND(E74*P74,2)</f>
        <v>0</v>
      </c>
      <c r="R74" s="255"/>
      <c r="S74" s="255" t="s">
        <v>127</v>
      </c>
      <c r="T74" s="256" t="s">
        <v>127</v>
      </c>
      <c r="U74" s="233">
        <v>1</v>
      </c>
      <c r="V74" s="233">
        <f>ROUND(E74*U74,2)</f>
        <v>10</v>
      </c>
      <c r="W74" s="233"/>
      <c r="X74" s="233" t="s">
        <v>128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149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0" t="s">
        <v>185</v>
      </c>
      <c r="D75" s="258"/>
      <c r="E75" s="258"/>
      <c r="F75" s="258"/>
      <c r="G75" s="258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131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3" t="s">
        <v>186</v>
      </c>
      <c r="D76" s="259"/>
      <c r="E76" s="259"/>
      <c r="F76" s="259"/>
      <c r="G76" s="259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131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71" t="s">
        <v>132</v>
      </c>
      <c r="D77" s="237"/>
      <c r="E77" s="238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133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1" t="s">
        <v>187</v>
      </c>
      <c r="D78" s="237"/>
      <c r="E78" s="238">
        <v>5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133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71" t="s">
        <v>188</v>
      </c>
      <c r="D79" s="237"/>
      <c r="E79" s="238">
        <v>5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133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2" t="s">
        <v>146</v>
      </c>
      <c r="D80" s="239"/>
      <c r="E80" s="240">
        <v>10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133</v>
      </c>
      <c r="AH80" s="214">
        <v>1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5.5" x14ac:dyDescent="0.2">
      <c r="A81" s="244" t="s">
        <v>122</v>
      </c>
      <c r="B81" s="245" t="s">
        <v>68</v>
      </c>
      <c r="C81" s="268" t="s">
        <v>69</v>
      </c>
      <c r="D81" s="246"/>
      <c r="E81" s="247"/>
      <c r="F81" s="248"/>
      <c r="G81" s="248">
        <f>SUMIF(AG82:AG109,"&lt;&gt;NOR",G82:G109)</f>
        <v>0</v>
      </c>
      <c r="H81" s="248"/>
      <c r="I81" s="248">
        <f>SUM(I82:I109)</f>
        <v>0</v>
      </c>
      <c r="J81" s="248"/>
      <c r="K81" s="248">
        <f>SUM(K82:K109)</f>
        <v>0</v>
      </c>
      <c r="L81" s="248"/>
      <c r="M81" s="248">
        <f>SUM(M82:M109)</f>
        <v>0</v>
      </c>
      <c r="N81" s="248"/>
      <c r="O81" s="248">
        <f>SUM(O82:O109)</f>
        <v>0.01</v>
      </c>
      <c r="P81" s="248"/>
      <c r="Q81" s="248">
        <f>SUM(Q82:Q109)</f>
        <v>0</v>
      </c>
      <c r="R81" s="248"/>
      <c r="S81" s="248"/>
      <c r="T81" s="249"/>
      <c r="U81" s="243"/>
      <c r="V81" s="243">
        <f>SUM(V82:V109)</f>
        <v>46.519999999999996</v>
      </c>
      <c r="W81" s="243"/>
      <c r="X81" s="243"/>
      <c r="AG81" t="s">
        <v>123</v>
      </c>
    </row>
    <row r="82" spans="1:60" outlineLevel="1" x14ac:dyDescent="0.2">
      <c r="A82" s="250">
        <v>9</v>
      </c>
      <c r="B82" s="251" t="s">
        <v>189</v>
      </c>
      <c r="C82" s="269" t="s">
        <v>190</v>
      </c>
      <c r="D82" s="252" t="s">
        <v>126</v>
      </c>
      <c r="E82" s="253">
        <v>56.676000000000002</v>
      </c>
      <c r="F82" s="254"/>
      <c r="G82" s="255">
        <f>ROUND(E82*F82,2)</f>
        <v>0</v>
      </c>
      <c r="H82" s="254"/>
      <c r="I82" s="255">
        <f>ROUND(E82*H82,2)</f>
        <v>0</v>
      </c>
      <c r="J82" s="254"/>
      <c r="K82" s="255">
        <f>ROUND(E82*J82,2)</f>
        <v>0</v>
      </c>
      <c r="L82" s="255">
        <v>15</v>
      </c>
      <c r="M82" s="255">
        <f>G82*(1+L82/100)</f>
        <v>0</v>
      </c>
      <c r="N82" s="255">
        <v>1.0000000000000001E-5</v>
      </c>
      <c r="O82" s="255">
        <f>ROUND(E82*N82,2)</f>
        <v>0</v>
      </c>
      <c r="P82" s="255">
        <v>0</v>
      </c>
      <c r="Q82" s="255">
        <f>ROUND(E82*P82,2)</f>
        <v>0</v>
      </c>
      <c r="R82" s="255"/>
      <c r="S82" s="255" t="s">
        <v>127</v>
      </c>
      <c r="T82" s="256" t="s">
        <v>127</v>
      </c>
      <c r="U82" s="233">
        <v>0.13</v>
      </c>
      <c r="V82" s="233">
        <f>ROUND(E82*U82,2)</f>
        <v>7.37</v>
      </c>
      <c r="W82" s="233"/>
      <c r="X82" s="233" t="s">
        <v>128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149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1"/>
      <c r="B83" s="232"/>
      <c r="C83" s="271" t="s">
        <v>132</v>
      </c>
      <c r="D83" s="237"/>
      <c r="E83" s="238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133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1" t="s">
        <v>134</v>
      </c>
      <c r="D84" s="237"/>
      <c r="E84" s="238">
        <v>2.016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133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1" t="s">
        <v>135</v>
      </c>
      <c r="D85" s="237"/>
      <c r="E85" s="238">
        <v>3.9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133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71" t="s">
        <v>136</v>
      </c>
      <c r="D86" s="237"/>
      <c r="E86" s="238">
        <v>1.575</v>
      </c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133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/>
      <c r="B87" s="232"/>
      <c r="C87" s="271" t="s">
        <v>137</v>
      </c>
      <c r="D87" s="237"/>
      <c r="E87" s="238">
        <v>3.9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133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1" t="s">
        <v>138</v>
      </c>
      <c r="D88" s="237"/>
      <c r="E88" s="238">
        <v>8.25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133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1" t="s">
        <v>139</v>
      </c>
      <c r="D89" s="237"/>
      <c r="E89" s="238">
        <v>2.86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133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71" t="s">
        <v>140</v>
      </c>
      <c r="D90" s="237"/>
      <c r="E90" s="238">
        <v>3.125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133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1" t="s">
        <v>141</v>
      </c>
      <c r="D91" s="237"/>
      <c r="E91" s="238">
        <v>6.25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133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1" t="s">
        <v>142</v>
      </c>
      <c r="D92" s="237"/>
      <c r="E92" s="238">
        <v>13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133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71" t="s">
        <v>143</v>
      </c>
      <c r="D93" s="237"/>
      <c r="E93" s="238">
        <v>5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133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71" t="s">
        <v>144</v>
      </c>
      <c r="D94" s="237"/>
      <c r="E94" s="238">
        <v>4.8</v>
      </c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133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1" t="s">
        <v>145</v>
      </c>
      <c r="D95" s="237"/>
      <c r="E95" s="238">
        <v>2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133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72" t="s">
        <v>146</v>
      </c>
      <c r="D96" s="239"/>
      <c r="E96" s="240">
        <v>56.676000000000002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133</v>
      </c>
      <c r="AH96" s="214">
        <v>1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50">
        <v>10</v>
      </c>
      <c r="B97" s="251" t="s">
        <v>191</v>
      </c>
      <c r="C97" s="269" t="s">
        <v>192</v>
      </c>
      <c r="D97" s="252" t="s">
        <v>126</v>
      </c>
      <c r="E97" s="253">
        <v>127.1</v>
      </c>
      <c r="F97" s="254"/>
      <c r="G97" s="255">
        <f>ROUND(E97*F97,2)</f>
        <v>0</v>
      </c>
      <c r="H97" s="254"/>
      <c r="I97" s="255">
        <f>ROUND(E97*H97,2)</f>
        <v>0</v>
      </c>
      <c r="J97" s="254"/>
      <c r="K97" s="255">
        <f>ROUND(E97*J97,2)</f>
        <v>0</v>
      </c>
      <c r="L97" s="255">
        <v>15</v>
      </c>
      <c r="M97" s="255">
        <f>G97*(1+L97/100)</f>
        <v>0</v>
      </c>
      <c r="N97" s="255">
        <v>4.0000000000000003E-5</v>
      </c>
      <c r="O97" s="255">
        <f>ROUND(E97*N97,2)</f>
        <v>0.01</v>
      </c>
      <c r="P97" s="255">
        <v>0</v>
      </c>
      <c r="Q97" s="255">
        <f>ROUND(E97*P97,2)</f>
        <v>0</v>
      </c>
      <c r="R97" s="255"/>
      <c r="S97" s="255" t="s">
        <v>127</v>
      </c>
      <c r="T97" s="256" t="s">
        <v>127</v>
      </c>
      <c r="U97" s="233">
        <v>0.308</v>
      </c>
      <c r="V97" s="233">
        <f>ROUND(E97*U97,2)</f>
        <v>39.15</v>
      </c>
      <c r="W97" s="233"/>
      <c r="X97" s="233" t="s">
        <v>128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129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33.75" outlineLevel="1" x14ac:dyDescent="0.2">
      <c r="A98" s="231"/>
      <c r="B98" s="232"/>
      <c r="C98" s="270" t="s">
        <v>193</v>
      </c>
      <c r="D98" s="258"/>
      <c r="E98" s="258"/>
      <c r="F98" s="258"/>
      <c r="G98" s="258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131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57" t="str">
        <f>C98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71" t="s">
        <v>132</v>
      </c>
      <c r="D99" s="237"/>
      <c r="E99" s="238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133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1" t="s">
        <v>194</v>
      </c>
      <c r="D100" s="237"/>
      <c r="E100" s="238">
        <v>7.2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133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1" t="s">
        <v>195</v>
      </c>
      <c r="D101" s="237"/>
      <c r="E101" s="238">
        <v>0.9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133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1" t="s">
        <v>196</v>
      </c>
      <c r="D102" s="237"/>
      <c r="E102" s="238">
        <v>6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133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1"/>
      <c r="B103" s="232"/>
      <c r="C103" s="271" t="s">
        <v>197</v>
      </c>
      <c r="D103" s="237"/>
      <c r="E103" s="238">
        <v>20.100000000000001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133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1"/>
      <c r="B104" s="232"/>
      <c r="C104" s="271" t="s">
        <v>198</v>
      </c>
      <c r="D104" s="237"/>
      <c r="E104" s="238">
        <v>1.4</v>
      </c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133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1"/>
      <c r="B105" s="232"/>
      <c r="C105" s="271" t="s">
        <v>178</v>
      </c>
      <c r="D105" s="237"/>
      <c r="E105" s="238">
        <v>27.5</v>
      </c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133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1" t="s">
        <v>179</v>
      </c>
      <c r="D106" s="237"/>
      <c r="E106" s="238">
        <v>5.8</v>
      </c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133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1" t="s">
        <v>199</v>
      </c>
      <c r="D107" s="237"/>
      <c r="E107" s="238">
        <v>28.1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133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1" t="s">
        <v>200</v>
      </c>
      <c r="D108" s="237"/>
      <c r="E108" s="238">
        <v>30.1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133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2" t="s">
        <v>146</v>
      </c>
      <c r="D109" s="239"/>
      <c r="E109" s="240">
        <v>127.1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133</v>
      </c>
      <c r="AH109" s="214">
        <v>1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x14ac:dyDescent="0.2">
      <c r="A110" s="244" t="s">
        <v>122</v>
      </c>
      <c r="B110" s="245" t="s">
        <v>70</v>
      </c>
      <c r="C110" s="268" t="s">
        <v>71</v>
      </c>
      <c r="D110" s="246"/>
      <c r="E110" s="247"/>
      <c r="F110" s="248"/>
      <c r="G110" s="248">
        <f>SUMIF(AG111:AG133,"&lt;&gt;NOR",G111:G133)</f>
        <v>0</v>
      </c>
      <c r="H110" s="248"/>
      <c r="I110" s="248">
        <f>SUM(I111:I133)</f>
        <v>0</v>
      </c>
      <c r="J110" s="248"/>
      <c r="K110" s="248">
        <f>SUM(K111:K133)</f>
        <v>0</v>
      </c>
      <c r="L110" s="248"/>
      <c r="M110" s="248">
        <f>SUM(M111:M133)</f>
        <v>0</v>
      </c>
      <c r="N110" s="248"/>
      <c r="O110" s="248">
        <f>SUM(O111:O133)</f>
        <v>0</v>
      </c>
      <c r="P110" s="248"/>
      <c r="Q110" s="248">
        <f>SUM(Q111:Q133)</f>
        <v>0.88000000000000012</v>
      </c>
      <c r="R110" s="248"/>
      <c r="S110" s="248"/>
      <c r="T110" s="249"/>
      <c r="U110" s="243"/>
      <c r="V110" s="243">
        <f>SUM(V111:V133)</f>
        <v>14.05</v>
      </c>
      <c r="W110" s="243"/>
      <c r="X110" s="243"/>
      <c r="AG110" t="s">
        <v>123</v>
      </c>
    </row>
    <row r="111" spans="1:60" outlineLevel="1" x14ac:dyDescent="0.2">
      <c r="A111" s="250">
        <v>11</v>
      </c>
      <c r="B111" s="251" t="s">
        <v>201</v>
      </c>
      <c r="C111" s="269" t="s">
        <v>202</v>
      </c>
      <c r="D111" s="252" t="s">
        <v>126</v>
      </c>
      <c r="E111" s="253">
        <v>15.3</v>
      </c>
      <c r="F111" s="254"/>
      <c r="G111" s="255">
        <f>ROUND(E111*F111,2)</f>
        <v>0</v>
      </c>
      <c r="H111" s="254"/>
      <c r="I111" s="255">
        <f>ROUND(E111*H111,2)</f>
        <v>0</v>
      </c>
      <c r="J111" s="254"/>
      <c r="K111" s="255">
        <f>ROUND(E111*J111,2)</f>
        <v>0</v>
      </c>
      <c r="L111" s="255">
        <v>15</v>
      </c>
      <c r="M111" s="255">
        <f>G111*(1+L111/100)</f>
        <v>0</v>
      </c>
      <c r="N111" s="255">
        <v>0</v>
      </c>
      <c r="O111" s="255">
        <f>ROUND(E111*N111,2)</f>
        <v>0</v>
      </c>
      <c r="P111" s="255">
        <v>0.02</v>
      </c>
      <c r="Q111" s="255">
        <f>ROUND(E111*P111,2)</f>
        <v>0.31</v>
      </c>
      <c r="R111" s="255"/>
      <c r="S111" s="255" t="s">
        <v>127</v>
      </c>
      <c r="T111" s="256" t="s">
        <v>127</v>
      </c>
      <c r="U111" s="233">
        <v>0.13</v>
      </c>
      <c r="V111" s="233">
        <f>ROUND(E111*U111,2)</f>
        <v>1.99</v>
      </c>
      <c r="W111" s="233"/>
      <c r="X111" s="233" t="s">
        <v>128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149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71" t="s">
        <v>132</v>
      </c>
      <c r="D112" s="237"/>
      <c r="E112" s="238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133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31"/>
      <c r="B113" s="232"/>
      <c r="C113" s="271" t="s">
        <v>151</v>
      </c>
      <c r="D113" s="237"/>
      <c r="E113" s="238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133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1" t="s">
        <v>152</v>
      </c>
      <c r="D114" s="237"/>
      <c r="E114" s="238">
        <v>16.5</v>
      </c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133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2" t="s">
        <v>146</v>
      </c>
      <c r="D115" s="239"/>
      <c r="E115" s="240">
        <v>16.5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133</v>
      </c>
      <c r="AH115" s="214">
        <v>1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1"/>
      <c r="B116" s="232"/>
      <c r="C116" s="271" t="s">
        <v>153</v>
      </c>
      <c r="D116" s="237"/>
      <c r="E116" s="238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133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1"/>
      <c r="B117" s="232"/>
      <c r="C117" s="271" t="s">
        <v>154</v>
      </c>
      <c r="D117" s="237"/>
      <c r="E117" s="238">
        <v>-1.2</v>
      </c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133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31"/>
      <c r="B118" s="232"/>
      <c r="C118" s="272" t="s">
        <v>146</v>
      </c>
      <c r="D118" s="239"/>
      <c r="E118" s="240">
        <v>-1.2</v>
      </c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133</v>
      </c>
      <c r="AH118" s="214">
        <v>1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50">
        <v>12</v>
      </c>
      <c r="B119" s="251" t="s">
        <v>203</v>
      </c>
      <c r="C119" s="269" t="s">
        <v>204</v>
      </c>
      <c r="D119" s="252" t="s">
        <v>126</v>
      </c>
      <c r="E119" s="253">
        <v>4</v>
      </c>
      <c r="F119" s="254"/>
      <c r="G119" s="255">
        <f>ROUND(E119*F119,2)</f>
        <v>0</v>
      </c>
      <c r="H119" s="254"/>
      <c r="I119" s="255">
        <f>ROUND(E119*H119,2)</f>
        <v>0</v>
      </c>
      <c r="J119" s="254"/>
      <c r="K119" s="255">
        <f>ROUND(E119*J119,2)</f>
        <v>0</v>
      </c>
      <c r="L119" s="255">
        <v>15</v>
      </c>
      <c r="M119" s="255">
        <f>G119*(1+L119/100)</f>
        <v>0</v>
      </c>
      <c r="N119" s="255">
        <v>0</v>
      </c>
      <c r="O119" s="255">
        <f>ROUND(E119*N119,2)</f>
        <v>0</v>
      </c>
      <c r="P119" s="255">
        <v>0.02</v>
      </c>
      <c r="Q119" s="255">
        <f>ROUND(E119*P119,2)</f>
        <v>0.08</v>
      </c>
      <c r="R119" s="255"/>
      <c r="S119" s="255" t="s">
        <v>127</v>
      </c>
      <c r="T119" s="256" t="s">
        <v>127</v>
      </c>
      <c r="U119" s="233">
        <v>0.14699999999999999</v>
      </c>
      <c r="V119" s="233">
        <f>ROUND(E119*U119,2)</f>
        <v>0.59</v>
      </c>
      <c r="W119" s="233"/>
      <c r="X119" s="233" t="s">
        <v>128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149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1" t="s">
        <v>132</v>
      </c>
      <c r="D120" s="237"/>
      <c r="E120" s="238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133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1" t="s">
        <v>205</v>
      </c>
      <c r="D121" s="237"/>
      <c r="E121" s="238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133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1" t="s">
        <v>206</v>
      </c>
      <c r="D122" s="237"/>
      <c r="E122" s="238">
        <v>4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133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1"/>
      <c r="B123" s="232"/>
      <c r="C123" s="272" t="s">
        <v>146</v>
      </c>
      <c r="D123" s="239"/>
      <c r="E123" s="240">
        <v>4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133</v>
      </c>
      <c r="AH123" s="214">
        <v>1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50">
        <v>13</v>
      </c>
      <c r="B124" s="251" t="s">
        <v>207</v>
      </c>
      <c r="C124" s="269" t="s">
        <v>208</v>
      </c>
      <c r="D124" s="252" t="s">
        <v>126</v>
      </c>
      <c r="E124" s="253">
        <v>33.299999999999997</v>
      </c>
      <c r="F124" s="254"/>
      <c r="G124" s="255">
        <f>ROUND(E124*F124,2)</f>
        <v>0</v>
      </c>
      <c r="H124" s="254"/>
      <c r="I124" s="255">
        <f>ROUND(E124*H124,2)</f>
        <v>0</v>
      </c>
      <c r="J124" s="254"/>
      <c r="K124" s="255">
        <f>ROUND(E124*J124,2)</f>
        <v>0</v>
      </c>
      <c r="L124" s="255">
        <v>15</v>
      </c>
      <c r="M124" s="255">
        <f>G124*(1+L124/100)</f>
        <v>0</v>
      </c>
      <c r="N124" s="255">
        <v>0</v>
      </c>
      <c r="O124" s="255">
        <f>ROUND(E124*N124,2)</f>
        <v>0</v>
      </c>
      <c r="P124" s="255">
        <v>1.26E-2</v>
      </c>
      <c r="Q124" s="255">
        <f>ROUND(E124*P124,2)</f>
        <v>0.42</v>
      </c>
      <c r="R124" s="255"/>
      <c r="S124" s="255" t="s">
        <v>127</v>
      </c>
      <c r="T124" s="256" t="s">
        <v>127</v>
      </c>
      <c r="U124" s="233">
        <v>0.33</v>
      </c>
      <c r="V124" s="233">
        <f>ROUND(E124*U124,2)</f>
        <v>10.99</v>
      </c>
      <c r="W124" s="233"/>
      <c r="X124" s="233" t="s">
        <v>128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149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71" t="s">
        <v>132</v>
      </c>
      <c r="D125" s="237"/>
      <c r="E125" s="238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133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/>
      <c r="B126" s="232"/>
      <c r="C126" s="271" t="s">
        <v>178</v>
      </c>
      <c r="D126" s="237"/>
      <c r="E126" s="238">
        <v>27.5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133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/>
      <c r="B127" s="232"/>
      <c r="C127" s="271" t="s">
        <v>179</v>
      </c>
      <c r="D127" s="237"/>
      <c r="E127" s="238">
        <v>5.8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133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31"/>
      <c r="B128" s="232"/>
      <c r="C128" s="272" t="s">
        <v>146</v>
      </c>
      <c r="D128" s="239"/>
      <c r="E128" s="240">
        <v>33.299999999999997</v>
      </c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133</v>
      </c>
      <c r="AH128" s="214">
        <v>1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50">
        <v>14</v>
      </c>
      <c r="B129" s="251" t="s">
        <v>209</v>
      </c>
      <c r="C129" s="269" t="s">
        <v>210</v>
      </c>
      <c r="D129" s="252" t="s">
        <v>126</v>
      </c>
      <c r="E129" s="253">
        <v>1</v>
      </c>
      <c r="F129" s="254"/>
      <c r="G129" s="255">
        <f>ROUND(E129*F129,2)</f>
        <v>0</v>
      </c>
      <c r="H129" s="254"/>
      <c r="I129" s="255">
        <f>ROUND(E129*H129,2)</f>
        <v>0</v>
      </c>
      <c r="J129" s="254"/>
      <c r="K129" s="255">
        <f>ROUND(E129*J129,2)</f>
        <v>0</v>
      </c>
      <c r="L129" s="255">
        <v>15</v>
      </c>
      <c r="M129" s="255">
        <f>G129*(1+L129/100)</f>
        <v>0</v>
      </c>
      <c r="N129" s="255">
        <v>0</v>
      </c>
      <c r="O129" s="255">
        <f>ROUND(E129*N129,2)</f>
        <v>0</v>
      </c>
      <c r="P129" s="255">
        <v>6.8000000000000005E-2</v>
      </c>
      <c r="Q129" s="255">
        <f>ROUND(E129*P129,2)</f>
        <v>7.0000000000000007E-2</v>
      </c>
      <c r="R129" s="255"/>
      <c r="S129" s="255" t="s">
        <v>127</v>
      </c>
      <c r="T129" s="256" t="s">
        <v>127</v>
      </c>
      <c r="U129" s="233">
        <v>0.48</v>
      </c>
      <c r="V129" s="233">
        <f>ROUND(E129*U129,2)</f>
        <v>0.48</v>
      </c>
      <c r="W129" s="233"/>
      <c r="X129" s="233" t="s">
        <v>128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149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1" t="s">
        <v>132</v>
      </c>
      <c r="D130" s="237"/>
      <c r="E130" s="238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133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1" t="s">
        <v>174</v>
      </c>
      <c r="D131" s="237"/>
      <c r="E131" s="238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133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31"/>
      <c r="B132" s="232"/>
      <c r="C132" s="271" t="s">
        <v>175</v>
      </c>
      <c r="D132" s="237"/>
      <c r="E132" s="238">
        <v>1</v>
      </c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133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72" t="s">
        <v>146</v>
      </c>
      <c r="D133" s="239"/>
      <c r="E133" s="240">
        <v>1</v>
      </c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133</v>
      </c>
      <c r="AH133" s="214">
        <v>1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x14ac:dyDescent="0.2">
      <c r="A134" s="244" t="s">
        <v>122</v>
      </c>
      <c r="B134" s="245" t="s">
        <v>72</v>
      </c>
      <c r="C134" s="268" t="s">
        <v>73</v>
      </c>
      <c r="D134" s="246"/>
      <c r="E134" s="247"/>
      <c r="F134" s="248"/>
      <c r="G134" s="248">
        <f>SUMIF(AG135:AG135,"&lt;&gt;NOR",G135:G135)</f>
        <v>0</v>
      </c>
      <c r="H134" s="248"/>
      <c r="I134" s="248">
        <f>SUM(I135:I135)</f>
        <v>0</v>
      </c>
      <c r="J134" s="248"/>
      <c r="K134" s="248">
        <f>SUM(K135:K135)</f>
        <v>0</v>
      </c>
      <c r="L134" s="248"/>
      <c r="M134" s="248">
        <f>SUM(M135:M135)</f>
        <v>0</v>
      </c>
      <c r="N134" s="248"/>
      <c r="O134" s="248">
        <f>SUM(O135:O135)</f>
        <v>0</v>
      </c>
      <c r="P134" s="248"/>
      <c r="Q134" s="248">
        <f>SUM(Q135:Q135)</f>
        <v>0</v>
      </c>
      <c r="R134" s="248"/>
      <c r="S134" s="248"/>
      <c r="T134" s="249"/>
      <c r="U134" s="243"/>
      <c r="V134" s="243">
        <f>SUM(V135:V135)</f>
        <v>5.19</v>
      </c>
      <c r="W134" s="243"/>
      <c r="X134" s="243"/>
      <c r="AG134" t="s">
        <v>123</v>
      </c>
    </row>
    <row r="135" spans="1:60" ht="22.5" outlineLevel="1" x14ac:dyDescent="0.2">
      <c r="A135" s="260">
        <v>15</v>
      </c>
      <c r="B135" s="261" t="s">
        <v>211</v>
      </c>
      <c r="C135" s="274" t="s">
        <v>212</v>
      </c>
      <c r="D135" s="262" t="s">
        <v>213</v>
      </c>
      <c r="E135" s="263">
        <v>0.94316</v>
      </c>
      <c r="F135" s="264"/>
      <c r="G135" s="265">
        <f>ROUND(E135*F135,2)</f>
        <v>0</v>
      </c>
      <c r="H135" s="264"/>
      <c r="I135" s="265">
        <f>ROUND(E135*H135,2)</f>
        <v>0</v>
      </c>
      <c r="J135" s="264"/>
      <c r="K135" s="265">
        <f>ROUND(E135*J135,2)</f>
        <v>0</v>
      </c>
      <c r="L135" s="265">
        <v>15</v>
      </c>
      <c r="M135" s="265">
        <f>G135*(1+L135/100)</f>
        <v>0</v>
      </c>
      <c r="N135" s="265">
        <v>0</v>
      </c>
      <c r="O135" s="265">
        <f>ROUND(E135*N135,2)</f>
        <v>0</v>
      </c>
      <c r="P135" s="265">
        <v>0</v>
      </c>
      <c r="Q135" s="265">
        <f>ROUND(E135*P135,2)</f>
        <v>0</v>
      </c>
      <c r="R135" s="265"/>
      <c r="S135" s="265" t="s">
        <v>127</v>
      </c>
      <c r="T135" s="266" t="s">
        <v>127</v>
      </c>
      <c r="U135" s="233">
        <v>5.5</v>
      </c>
      <c r="V135" s="233">
        <f>ROUND(E135*U135,2)</f>
        <v>5.19</v>
      </c>
      <c r="W135" s="233"/>
      <c r="X135" s="233" t="s">
        <v>214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215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x14ac:dyDescent="0.2">
      <c r="A136" s="244" t="s">
        <v>122</v>
      </c>
      <c r="B136" s="245" t="s">
        <v>74</v>
      </c>
      <c r="C136" s="268" t="s">
        <v>75</v>
      </c>
      <c r="D136" s="246"/>
      <c r="E136" s="247"/>
      <c r="F136" s="248"/>
      <c r="G136" s="248">
        <f>SUMIF(AG137:AG137,"&lt;&gt;NOR",G137:G137)</f>
        <v>0</v>
      </c>
      <c r="H136" s="248"/>
      <c r="I136" s="248">
        <f>SUM(I137:I137)</f>
        <v>0</v>
      </c>
      <c r="J136" s="248"/>
      <c r="K136" s="248">
        <f>SUM(K137:K137)</f>
        <v>0</v>
      </c>
      <c r="L136" s="248"/>
      <c r="M136" s="248">
        <f>SUM(M137:M137)</f>
        <v>0</v>
      </c>
      <c r="N136" s="248"/>
      <c r="O136" s="248">
        <f>SUM(O137:O137)</f>
        <v>0</v>
      </c>
      <c r="P136" s="248"/>
      <c r="Q136" s="248">
        <f>SUM(Q137:Q137)</f>
        <v>0</v>
      </c>
      <c r="R136" s="248"/>
      <c r="S136" s="248"/>
      <c r="T136" s="249"/>
      <c r="U136" s="243"/>
      <c r="V136" s="243">
        <f>SUM(V137:V137)</f>
        <v>1.24</v>
      </c>
      <c r="W136" s="243"/>
      <c r="X136" s="243"/>
      <c r="AG136" t="s">
        <v>123</v>
      </c>
    </row>
    <row r="137" spans="1:60" outlineLevel="1" x14ac:dyDescent="0.2">
      <c r="A137" s="260">
        <v>16</v>
      </c>
      <c r="B137" s="261" t="s">
        <v>216</v>
      </c>
      <c r="C137" s="274" t="s">
        <v>217</v>
      </c>
      <c r="D137" s="262" t="s">
        <v>218</v>
      </c>
      <c r="E137" s="263">
        <v>4</v>
      </c>
      <c r="F137" s="264"/>
      <c r="G137" s="265">
        <f>ROUND(E137*F137,2)</f>
        <v>0</v>
      </c>
      <c r="H137" s="264"/>
      <c r="I137" s="265">
        <f>ROUND(E137*H137,2)</f>
        <v>0</v>
      </c>
      <c r="J137" s="264"/>
      <c r="K137" s="265">
        <f>ROUND(E137*J137,2)</f>
        <v>0</v>
      </c>
      <c r="L137" s="265">
        <v>15</v>
      </c>
      <c r="M137" s="265">
        <f>G137*(1+L137/100)</f>
        <v>0</v>
      </c>
      <c r="N137" s="265">
        <v>0</v>
      </c>
      <c r="O137" s="265">
        <f>ROUND(E137*N137,2)</f>
        <v>0</v>
      </c>
      <c r="P137" s="265">
        <v>0</v>
      </c>
      <c r="Q137" s="265">
        <f>ROUND(E137*P137,2)</f>
        <v>0</v>
      </c>
      <c r="R137" s="265"/>
      <c r="S137" s="265" t="s">
        <v>219</v>
      </c>
      <c r="T137" s="266" t="s">
        <v>220</v>
      </c>
      <c r="U137" s="233">
        <v>0.31</v>
      </c>
      <c r="V137" s="233">
        <f>ROUND(E137*U137,2)</f>
        <v>1.24</v>
      </c>
      <c r="W137" s="233"/>
      <c r="X137" s="233" t="s">
        <v>128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149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x14ac:dyDescent="0.2">
      <c r="A138" s="244" t="s">
        <v>122</v>
      </c>
      <c r="B138" s="245" t="s">
        <v>76</v>
      </c>
      <c r="C138" s="268" t="s">
        <v>77</v>
      </c>
      <c r="D138" s="246"/>
      <c r="E138" s="247"/>
      <c r="F138" s="248"/>
      <c r="G138" s="248">
        <f>SUMIF(AG139:AG139,"&lt;&gt;NOR",G139:G139)</f>
        <v>0</v>
      </c>
      <c r="H138" s="248"/>
      <c r="I138" s="248">
        <f>SUM(I139:I139)</f>
        <v>0</v>
      </c>
      <c r="J138" s="248"/>
      <c r="K138" s="248">
        <f>SUM(K139:K139)</f>
        <v>0</v>
      </c>
      <c r="L138" s="248"/>
      <c r="M138" s="248">
        <f>SUM(M139:M139)</f>
        <v>0</v>
      </c>
      <c r="N138" s="248"/>
      <c r="O138" s="248">
        <f>SUM(O139:O139)</f>
        <v>0</v>
      </c>
      <c r="P138" s="248"/>
      <c r="Q138" s="248">
        <f>SUM(Q139:Q139)</f>
        <v>0</v>
      </c>
      <c r="R138" s="248"/>
      <c r="S138" s="248"/>
      <c r="T138" s="249"/>
      <c r="U138" s="243"/>
      <c r="V138" s="243">
        <f>SUM(V139:V139)</f>
        <v>0</v>
      </c>
      <c r="W138" s="243"/>
      <c r="X138" s="243"/>
      <c r="AG138" t="s">
        <v>123</v>
      </c>
    </row>
    <row r="139" spans="1:60" ht="22.5" outlineLevel="1" x14ac:dyDescent="0.2">
      <c r="A139" s="260">
        <v>17</v>
      </c>
      <c r="B139" s="261" t="s">
        <v>221</v>
      </c>
      <c r="C139" s="274" t="s">
        <v>222</v>
      </c>
      <c r="D139" s="262" t="s">
        <v>218</v>
      </c>
      <c r="E139" s="263">
        <v>1</v>
      </c>
      <c r="F139" s="264"/>
      <c r="G139" s="265">
        <f>ROUND(E139*F139,2)</f>
        <v>0</v>
      </c>
      <c r="H139" s="264"/>
      <c r="I139" s="265">
        <f>ROUND(E139*H139,2)</f>
        <v>0</v>
      </c>
      <c r="J139" s="264"/>
      <c r="K139" s="265">
        <f>ROUND(E139*J139,2)</f>
        <v>0</v>
      </c>
      <c r="L139" s="265">
        <v>15</v>
      </c>
      <c r="M139" s="265">
        <f>G139*(1+L139/100)</f>
        <v>0</v>
      </c>
      <c r="N139" s="265">
        <v>0</v>
      </c>
      <c r="O139" s="265">
        <f>ROUND(E139*N139,2)</f>
        <v>0</v>
      </c>
      <c r="P139" s="265">
        <v>0</v>
      </c>
      <c r="Q139" s="265">
        <f>ROUND(E139*P139,2)</f>
        <v>0</v>
      </c>
      <c r="R139" s="265"/>
      <c r="S139" s="265" t="s">
        <v>219</v>
      </c>
      <c r="T139" s="266" t="s">
        <v>220</v>
      </c>
      <c r="U139" s="233">
        <v>0</v>
      </c>
      <c r="V139" s="233">
        <f>ROUND(E139*U139,2)</f>
        <v>0</v>
      </c>
      <c r="W139" s="233"/>
      <c r="X139" s="233" t="s">
        <v>128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149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x14ac:dyDescent="0.2">
      <c r="A140" s="244" t="s">
        <v>122</v>
      </c>
      <c r="B140" s="245" t="s">
        <v>78</v>
      </c>
      <c r="C140" s="268" t="s">
        <v>79</v>
      </c>
      <c r="D140" s="246"/>
      <c r="E140" s="247"/>
      <c r="F140" s="248"/>
      <c r="G140" s="248">
        <f>SUMIF(AG141:AG165,"&lt;&gt;NOR",G141:G165)</f>
        <v>0</v>
      </c>
      <c r="H140" s="248"/>
      <c r="I140" s="248">
        <f>SUM(I141:I165)</f>
        <v>0</v>
      </c>
      <c r="J140" s="248"/>
      <c r="K140" s="248">
        <f>SUM(K141:K165)</f>
        <v>0</v>
      </c>
      <c r="L140" s="248"/>
      <c r="M140" s="248">
        <f>SUM(M141:M165)</f>
        <v>0</v>
      </c>
      <c r="N140" s="248"/>
      <c r="O140" s="248">
        <f>SUM(O141:O165)</f>
        <v>0</v>
      </c>
      <c r="P140" s="248"/>
      <c r="Q140" s="248">
        <f>SUM(Q141:Q165)</f>
        <v>0.09</v>
      </c>
      <c r="R140" s="248"/>
      <c r="S140" s="248"/>
      <c r="T140" s="249"/>
      <c r="U140" s="243"/>
      <c r="V140" s="243">
        <f>SUM(V141:V165)</f>
        <v>4.2799999999999994</v>
      </c>
      <c r="W140" s="243"/>
      <c r="X140" s="243"/>
      <c r="AG140" t="s">
        <v>123</v>
      </c>
    </row>
    <row r="141" spans="1:60" outlineLevel="1" x14ac:dyDescent="0.2">
      <c r="A141" s="250">
        <v>18</v>
      </c>
      <c r="B141" s="251" t="s">
        <v>223</v>
      </c>
      <c r="C141" s="269" t="s">
        <v>224</v>
      </c>
      <c r="D141" s="252" t="s">
        <v>159</v>
      </c>
      <c r="E141" s="253">
        <v>5</v>
      </c>
      <c r="F141" s="254"/>
      <c r="G141" s="255">
        <f>ROUND(E141*F141,2)</f>
        <v>0</v>
      </c>
      <c r="H141" s="254"/>
      <c r="I141" s="255">
        <f>ROUND(E141*H141,2)</f>
        <v>0</v>
      </c>
      <c r="J141" s="254"/>
      <c r="K141" s="255">
        <f>ROUND(E141*J141,2)</f>
        <v>0</v>
      </c>
      <c r="L141" s="255">
        <v>15</v>
      </c>
      <c r="M141" s="255">
        <f>G141*(1+L141/100)</f>
        <v>0</v>
      </c>
      <c r="N141" s="255">
        <v>0</v>
      </c>
      <c r="O141" s="255">
        <f>ROUND(E141*N141,2)</f>
        <v>0</v>
      </c>
      <c r="P141" s="255">
        <v>0</v>
      </c>
      <c r="Q141" s="255">
        <f>ROUND(E141*P141,2)</f>
        <v>0</v>
      </c>
      <c r="R141" s="255"/>
      <c r="S141" s="255" t="s">
        <v>127</v>
      </c>
      <c r="T141" s="256" t="s">
        <v>127</v>
      </c>
      <c r="U141" s="233">
        <v>0.77500000000000002</v>
      </c>
      <c r="V141" s="233">
        <f>ROUND(E141*U141,2)</f>
        <v>3.88</v>
      </c>
      <c r="W141" s="233"/>
      <c r="X141" s="233" t="s">
        <v>128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149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31"/>
      <c r="B142" s="232"/>
      <c r="C142" s="271" t="s">
        <v>132</v>
      </c>
      <c r="D142" s="237"/>
      <c r="E142" s="238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133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1" t="s">
        <v>225</v>
      </c>
      <c r="D143" s="237"/>
      <c r="E143" s="238">
        <v>1</v>
      </c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133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/>
      <c r="B144" s="232"/>
      <c r="C144" s="271" t="s">
        <v>226</v>
      </c>
      <c r="D144" s="237"/>
      <c r="E144" s="238">
        <v>2</v>
      </c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133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31"/>
      <c r="B145" s="232"/>
      <c r="C145" s="271" t="s">
        <v>226</v>
      </c>
      <c r="D145" s="237"/>
      <c r="E145" s="238">
        <v>2</v>
      </c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133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1"/>
      <c r="B146" s="232"/>
      <c r="C146" s="272" t="s">
        <v>146</v>
      </c>
      <c r="D146" s="239"/>
      <c r="E146" s="240">
        <v>5</v>
      </c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133</v>
      </c>
      <c r="AH146" s="214">
        <v>1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50">
        <v>19</v>
      </c>
      <c r="B147" s="251" t="s">
        <v>227</v>
      </c>
      <c r="C147" s="269" t="s">
        <v>228</v>
      </c>
      <c r="D147" s="252" t="s">
        <v>159</v>
      </c>
      <c r="E147" s="253">
        <v>5</v>
      </c>
      <c r="F147" s="254"/>
      <c r="G147" s="255">
        <f>ROUND(E147*F147,2)</f>
        <v>0</v>
      </c>
      <c r="H147" s="254"/>
      <c r="I147" s="255">
        <f>ROUND(E147*H147,2)</f>
        <v>0</v>
      </c>
      <c r="J147" s="254"/>
      <c r="K147" s="255">
        <f>ROUND(E147*J147,2)</f>
        <v>0</v>
      </c>
      <c r="L147" s="255">
        <v>15</v>
      </c>
      <c r="M147" s="255">
        <f>G147*(1+L147/100)</f>
        <v>0</v>
      </c>
      <c r="N147" s="255">
        <v>7.5000000000000002E-4</v>
      </c>
      <c r="O147" s="255">
        <f>ROUND(E147*N147,2)</f>
        <v>0</v>
      </c>
      <c r="P147" s="255">
        <v>0</v>
      </c>
      <c r="Q147" s="255">
        <f>ROUND(E147*P147,2)</f>
        <v>0</v>
      </c>
      <c r="R147" s="255" t="s">
        <v>229</v>
      </c>
      <c r="S147" s="255" t="s">
        <v>127</v>
      </c>
      <c r="T147" s="256" t="s">
        <v>127</v>
      </c>
      <c r="U147" s="233">
        <v>0</v>
      </c>
      <c r="V147" s="233">
        <f>ROUND(E147*U147,2)</f>
        <v>0</v>
      </c>
      <c r="W147" s="233"/>
      <c r="X147" s="233" t="s">
        <v>230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231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0" t="s">
        <v>232</v>
      </c>
      <c r="D148" s="258"/>
      <c r="E148" s="258"/>
      <c r="F148" s="258"/>
      <c r="G148" s="258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131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31"/>
      <c r="B149" s="232"/>
      <c r="C149" s="273" t="s">
        <v>233</v>
      </c>
      <c r="D149" s="259"/>
      <c r="E149" s="259"/>
      <c r="F149" s="259"/>
      <c r="G149" s="259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131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1" t="s">
        <v>132</v>
      </c>
      <c r="D150" s="237"/>
      <c r="E150" s="238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133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1" t="s">
        <v>225</v>
      </c>
      <c r="D151" s="237"/>
      <c r="E151" s="238">
        <v>1</v>
      </c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133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1" t="s">
        <v>226</v>
      </c>
      <c r="D152" s="237"/>
      <c r="E152" s="238">
        <v>2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133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31"/>
      <c r="B153" s="232"/>
      <c r="C153" s="271" t="s">
        <v>226</v>
      </c>
      <c r="D153" s="237"/>
      <c r="E153" s="238">
        <v>2</v>
      </c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133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2" t="s">
        <v>146</v>
      </c>
      <c r="D154" s="239"/>
      <c r="E154" s="240">
        <v>5</v>
      </c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133</v>
      </c>
      <c r="AH154" s="214">
        <v>1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ht="33.75" outlineLevel="1" x14ac:dyDescent="0.2">
      <c r="A155" s="250">
        <v>20</v>
      </c>
      <c r="B155" s="251" t="s">
        <v>234</v>
      </c>
      <c r="C155" s="269" t="s">
        <v>235</v>
      </c>
      <c r="D155" s="252" t="s">
        <v>218</v>
      </c>
      <c r="E155" s="253">
        <v>2</v>
      </c>
      <c r="F155" s="254"/>
      <c r="G155" s="255">
        <f>ROUND(E155*F155,2)</f>
        <v>0</v>
      </c>
      <c r="H155" s="254"/>
      <c r="I155" s="255">
        <f>ROUND(E155*H155,2)</f>
        <v>0</v>
      </c>
      <c r="J155" s="254"/>
      <c r="K155" s="255">
        <f>ROUND(E155*J155,2)</f>
        <v>0</v>
      </c>
      <c r="L155" s="255">
        <v>15</v>
      </c>
      <c r="M155" s="255">
        <f>G155*(1+L155/100)</f>
        <v>0</v>
      </c>
      <c r="N155" s="255">
        <v>0</v>
      </c>
      <c r="O155" s="255">
        <f>ROUND(E155*N155,2)</f>
        <v>0</v>
      </c>
      <c r="P155" s="255">
        <v>0</v>
      </c>
      <c r="Q155" s="255">
        <f>ROUND(E155*P155,2)</f>
        <v>0</v>
      </c>
      <c r="R155" s="255"/>
      <c r="S155" s="255" t="s">
        <v>219</v>
      </c>
      <c r="T155" s="256" t="s">
        <v>220</v>
      </c>
      <c r="U155" s="233">
        <v>0</v>
      </c>
      <c r="V155" s="233">
        <f>ROUND(E155*U155,2)</f>
        <v>0</v>
      </c>
      <c r="W155" s="233"/>
      <c r="X155" s="233" t="s">
        <v>128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149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1" t="s">
        <v>132</v>
      </c>
      <c r="D156" s="237"/>
      <c r="E156" s="238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133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31"/>
      <c r="B157" s="232"/>
      <c r="C157" s="271" t="s">
        <v>236</v>
      </c>
      <c r="D157" s="237"/>
      <c r="E157" s="238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133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71" t="s">
        <v>237</v>
      </c>
      <c r="D158" s="237"/>
      <c r="E158" s="238">
        <v>1</v>
      </c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133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/>
      <c r="B159" s="232"/>
      <c r="C159" s="271" t="s">
        <v>238</v>
      </c>
      <c r="D159" s="237"/>
      <c r="E159" s="238">
        <v>1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133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2" t="s">
        <v>146</v>
      </c>
      <c r="D160" s="239"/>
      <c r="E160" s="240">
        <v>2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133</v>
      </c>
      <c r="AH160" s="214">
        <v>1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50">
        <v>21</v>
      </c>
      <c r="B161" s="251" t="s">
        <v>239</v>
      </c>
      <c r="C161" s="269" t="s">
        <v>240</v>
      </c>
      <c r="D161" s="252" t="s">
        <v>159</v>
      </c>
      <c r="E161" s="253">
        <v>1</v>
      </c>
      <c r="F161" s="254"/>
      <c r="G161" s="255">
        <f>ROUND(E161*F161,2)</f>
        <v>0</v>
      </c>
      <c r="H161" s="254"/>
      <c r="I161" s="255">
        <f>ROUND(E161*H161,2)</f>
        <v>0</v>
      </c>
      <c r="J161" s="254"/>
      <c r="K161" s="255">
        <f>ROUND(E161*J161,2)</f>
        <v>0</v>
      </c>
      <c r="L161" s="255">
        <v>15</v>
      </c>
      <c r="M161" s="255">
        <f>G161*(1+L161/100)</f>
        <v>0</v>
      </c>
      <c r="N161" s="255">
        <v>0</v>
      </c>
      <c r="O161" s="255">
        <f>ROUND(E161*N161,2)</f>
        <v>0</v>
      </c>
      <c r="P161" s="255">
        <v>8.8099999999999998E-2</v>
      </c>
      <c r="Q161" s="255">
        <f>ROUND(E161*P161,2)</f>
        <v>0.09</v>
      </c>
      <c r="R161" s="255"/>
      <c r="S161" s="255" t="s">
        <v>127</v>
      </c>
      <c r="T161" s="256" t="s">
        <v>127</v>
      </c>
      <c r="U161" s="233">
        <v>0.39</v>
      </c>
      <c r="V161" s="233">
        <f>ROUND(E161*U161,2)</f>
        <v>0.39</v>
      </c>
      <c r="W161" s="233"/>
      <c r="X161" s="233" t="s">
        <v>128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149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31"/>
      <c r="B162" s="232"/>
      <c r="C162" s="271" t="s">
        <v>132</v>
      </c>
      <c r="D162" s="237"/>
      <c r="E162" s="238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133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1" t="s">
        <v>241</v>
      </c>
      <c r="D163" s="237"/>
      <c r="E163" s="238">
        <v>1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133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2" t="s">
        <v>146</v>
      </c>
      <c r="D164" s="239"/>
      <c r="E164" s="240">
        <v>1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133</v>
      </c>
      <c r="AH164" s="214">
        <v>1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60">
        <v>22</v>
      </c>
      <c r="B165" s="261" t="s">
        <v>242</v>
      </c>
      <c r="C165" s="274" t="s">
        <v>243</v>
      </c>
      <c r="D165" s="262" t="s">
        <v>213</v>
      </c>
      <c r="E165" s="263">
        <v>3.7499999999999999E-3</v>
      </c>
      <c r="F165" s="264"/>
      <c r="G165" s="265">
        <f>ROUND(E165*F165,2)</f>
        <v>0</v>
      </c>
      <c r="H165" s="264"/>
      <c r="I165" s="265">
        <f>ROUND(E165*H165,2)</f>
        <v>0</v>
      </c>
      <c r="J165" s="264"/>
      <c r="K165" s="265">
        <f>ROUND(E165*J165,2)</f>
        <v>0</v>
      </c>
      <c r="L165" s="265">
        <v>15</v>
      </c>
      <c r="M165" s="265">
        <f>G165*(1+L165/100)</f>
        <v>0</v>
      </c>
      <c r="N165" s="265">
        <v>0</v>
      </c>
      <c r="O165" s="265">
        <f>ROUND(E165*N165,2)</f>
        <v>0</v>
      </c>
      <c r="P165" s="265">
        <v>0</v>
      </c>
      <c r="Q165" s="265">
        <f>ROUND(E165*P165,2)</f>
        <v>0</v>
      </c>
      <c r="R165" s="265"/>
      <c r="S165" s="265" t="s">
        <v>127</v>
      </c>
      <c r="T165" s="266" t="s">
        <v>127</v>
      </c>
      <c r="U165" s="233">
        <v>2.4470000000000001</v>
      </c>
      <c r="V165" s="233">
        <f>ROUND(E165*U165,2)</f>
        <v>0.01</v>
      </c>
      <c r="W165" s="233"/>
      <c r="X165" s="233" t="s">
        <v>214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215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x14ac:dyDescent="0.2">
      <c r="A166" s="244" t="s">
        <v>122</v>
      </c>
      <c r="B166" s="245" t="s">
        <v>80</v>
      </c>
      <c r="C166" s="268" t="s">
        <v>81</v>
      </c>
      <c r="D166" s="246"/>
      <c r="E166" s="247"/>
      <c r="F166" s="248"/>
      <c r="G166" s="248">
        <f>SUMIF(AG167:AG176,"&lt;&gt;NOR",G167:G176)</f>
        <v>0</v>
      </c>
      <c r="H166" s="248"/>
      <c r="I166" s="248">
        <f>SUM(I167:I176)</f>
        <v>0</v>
      </c>
      <c r="J166" s="248"/>
      <c r="K166" s="248">
        <f>SUM(K167:K176)</f>
        <v>0</v>
      </c>
      <c r="L166" s="248"/>
      <c r="M166" s="248">
        <f>SUM(M167:M176)</f>
        <v>0</v>
      </c>
      <c r="N166" s="248"/>
      <c r="O166" s="248">
        <f>SUM(O167:O176)</f>
        <v>0.01</v>
      </c>
      <c r="P166" s="248"/>
      <c r="Q166" s="248">
        <f>SUM(Q167:Q176)</f>
        <v>0</v>
      </c>
      <c r="R166" s="248"/>
      <c r="S166" s="248"/>
      <c r="T166" s="249"/>
      <c r="U166" s="243"/>
      <c r="V166" s="243">
        <f>SUM(V167:V176)</f>
        <v>1.58</v>
      </c>
      <c r="W166" s="243"/>
      <c r="X166" s="243"/>
      <c r="AG166" t="s">
        <v>123</v>
      </c>
    </row>
    <row r="167" spans="1:60" outlineLevel="1" x14ac:dyDescent="0.2">
      <c r="A167" s="250">
        <v>23</v>
      </c>
      <c r="B167" s="251" t="s">
        <v>244</v>
      </c>
      <c r="C167" s="269" t="s">
        <v>245</v>
      </c>
      <c r="D167" s="252" t="s">
        <v>159</v>
      </c>
      <c r="E167" s="253">
        <v>1</v>
      </c>
      <c r="F167" s="254"/>
      <c r="G167" s="255">
        <f>ROUND(E167*F167,2)</f>
        <v>0</v>
      </c>
      <c r="H167" s="254"/>
      <c r="I167" s="255">
        <f>ROUND(E167*H167,2)</f>
        <v>0</v>
      </c>
      <c r="J167" s="254"/>
      <c r="K167" s="255">
        <f>ROUND(E167*J167,2)</f>
        <v>0</v>
      </c>
      <c r="L167" s="255">
        <v>15</v>
      </c>
      <c r="M167" s="255">
        <f>G167*(1+L167/100)</f>
        <v>0</v>
      </c>
      <c r="N167" s="255">
        <v>0.01</v>
      </c>
      <c r="O167" s="255">
        <f>ROUND(E167*N167,2)</f>
        <v>0.01</v>
      </c>
      <c r="P167" s="255">
        <v>0</v>
      </c>
      <c r="Q167" s="255">
        <f>ROUND(E167*P167,2)</f>
        <v>0</v>
      </c>
      <c r="R167" s="255"/>
      <c r="S167" s="255" t="s">
        <v>127</v>
      </c>
      <c r="T167" s="256" t="s">
        <v>127</v>
      </c>
      <c r="U167" s="233">
        <v>1.5449999999999999</v>
      </c>
      <c r="V167" s="233">
        <f>ROUND(E167*U167,2)</f>
        <v>1.55</v>
      </c>
      <c r="W167" s="233"/>
      <c r="X167" s="233" t="s">
        <v>128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149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1" t="s">
        <v>132</v>
      </c>
      <c r="D168" s="237"/>
      <c r="E168" s="238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133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31"/>
      <c r="B169" s="232"/>
      <c r="C169" s="271" t="s">
        <v>225</v>
      </c>
      <c r="D169" s="237"/>
      <c r="E169" s="238">
        <v>1</v>
      </c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133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31"/>
      <c r="B170" s="232"/>
      <c r="C170" s="272" t="s">
        <v>146</v>
      </c>
      <c r="D170" s="239"/>
      <c r="E170" s="240">
        <v>1</v>
      </c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133</v>
      </c>
      <c r="AH170" s="214">
        <v>1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50">
        <v>24</v>
      </c>
      <c r="B171" s="251" t="s">
        <v>246</v>
      </c>
      <c r="C171" s="269" t="s">
        <v>247</v>
      </c>
      <c r="D171" s="252" t="s">
        <v>159</v>
      </c>
      <c r="E171" s="253">
        <v>1</v>
      </c>
      <c r="F171" s="254"/>
      <c r="G171" s="255">
        <f>ROUND(E171*F171,2)</f>
        <v>0</v>
      </c>
      <c r="H171" s="254"/>
      <c r="I171" s="255">
        <f>ROUND(E171*H171,2)</f>
        <v>0</v>
      </c>
      <c r="J171" s="254"/>
      <c r="K171" s="255">
        <f>ROUND(E171*J171,2)</f>
        <v>0</v>
      </c>
      <c r="L171" s="255">
        <v>15</v>
      </c>
      <c r="M171" s="255">
        <f>G171*(1+L171/100)</f>
        <v>0</v>
      </c>
      <c r="N171" s="255">
        <v>0</v>
      </c>
      <c r="O171" s="255">
        <f>ROUND(E171*N171,2)</f>
        <v>0</v>
      </c>
      <c r="P171" s="255">
        <v>0</v>
      </c>
      <c r="Q171" s="255">
        <f>ROUND(E171*P171,2)</f>
        <v>0</v>
      </c>
      <c r="R171" s="255" t="s">
        <v>229</v>
      </c>
      <c r="S171" s="255" t="s">
        <v>127</v>
      </c>
      <c r="T171" s="256" t="s">
        <v>127</v>
      </c>
      <c r="U171" s="233">
        <v>0</v>
      </c>
      <c r="V171" s="233">
        <f>ROUND(E171*U171,2)</f>
        <v>0</v>
      </c>
      <c r="W171" s="233"/>
      <c r="X171" s="233" t="s">
        <v>230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231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70" t="s">
        <v>248</v>
      </c>
      <c r="D172" s="258"/>
      <c r="E172" s="258"/>
      <c r="F172" s="258"/>
      <c r="G172" s="258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131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1" t="s">
        <v>132</v>
      </c>
      <c r="D173" s="237"/>
      <c r="E173" s="238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133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1"/>
      <c r="B174" s="232"/>
      <c r="C174" s="271" t="s">
        <v>225</v>
      </c>
      <c r="D174" s="237"/>
      <c r="E174" s="238">
        <v>1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133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2" t="s">
        <v>146</v>
      </c>
      <c r="D175" s="239"/>
      <c r="E175" s="240">
        <v>1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133</v>
      </c>
      <c r="AH175" s="214">
        <v>1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60">
        <v>25</v>
      </c>
      <c r="B176" s="261" t="s">
        <v>249</v>
      </c>
      <c r="C176" s="274" t="s">
        <v>250</v>
      </c>
      <c r="D176" s="262" t="s">
        <v>213</v>
      </c>
      <c r="E176" s="263">
        <v>0.01</v>
      </c>
      <c r="F176" s="264"/>
      <c r="G176" s="265">
        <f>ROUND(E176*F176,2)</f>
        <v>0</v>
      </c>
      <c r="H176" s="264"/>
      <c r="I176" s="265">
        <f>ROUND(E176*H176,2)</f>
        <v>0</v>
      </c>
      <c r="J176" s="264"/>
      <c r="K176" s="265">
        <f>ROUND(E176*J176,2)</f>
        <v>0</v>
      </c>
      <c r="L176" s="265">
        <v>15</v>
      </c>
      <c r="M176" s="265">
        <f>G176*(1+L176/100)</f>
        <v>0</v>
      </c>
      <c r="N176" s="265">
        <v>0</v>
      </c>
      <c r="O176" s="265">
        <f>ROUND(E176*N176,2)</f>
        <v>0</v>
      </c>
      <c r="P176" s="265">
        <v>0</v>
      </c>
      <c r="Q176" s="265">
        <f>ROUND(E176*P176,2)</f>
        <v>0</v>
      </c>
      <c r="R176" s="265"/>
      <c r="S176" s="265" t="s">
        <v>127</v>
      </c>
      <c r="T176" s="266" t="s">
        <v>127</v>
      </c>
      <c r="U176" s="233">
        <v>3.016</v>
      </c>
      <c r="V176" s="233">
        <f>ROUND(E176*U176,2)</f>
        <v>0.03</v>
      </c>
      <c r="W176" s="233"/>
      <c r="X176" s="233" t="s">
        <v>214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215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x14ac:dyDescent="0.2">
      <c r="A177" s="244" t="s">
        <v>122</v>
      </c>
      <c r="B177" s="245" t="s">
        <v>82</v>
      </c>
      <c r="C177" s="268" t="s">
        <v>83</v>
      </c>
      <c r="D177" s="246"/>
      <c r="E177" s="247"/>
      <c r="F177" s="248"/>
      <c r="G177" s="248">
        <f>SUMIF(AG178:AG266,"&lt;&gt;NOR",G178:G266)</f>
        <v>0</v>
      </c>
      <c r="H177" s="248"/>
      <c r="I177" s="248">
        <f>SUM(I178:I266)</f>
        <v>0</v>
      </c>
      <c r="J177" s="248"/>
      <c r="K177" s="248">
        <f>SUM(K178:K266)</f>
        <v>0</v>
      </c>
      <c r="L177" s="248"/>
      <c r="M177" s="248">
        <f>SUM(M178:M266)</f>
        <v>0</v>
      </c>
      <c r="N177" s="248"/>
      <c r="O177" s="248">
        <f>SUM(O178:O266)</f>
        <v>0.37000000000000011</v>
      </c>
      <c r="P177" s="248"/>
      <c r="Q177" s="248">
        <f>SUM(Q178:Q266)</f>
        <v>0.33999999999999997</v>
      </c>
      <c r="R177" s="248"/>
      <c r="S177" s="248"/>
      <c r="T177" s="249"/>
      <c r="U177" s="243"/>
      <c r="V177" s="243">
        <f>SUM(V178:V266)</f>
        <v>110.7</v>
      </c>
      <c r="W177" s="243"/>
      <c r="X177" s="243"/>
      <c r="AG177" t="s">
        <v>123</v>
      </c>
    </row>
    <row r="178" spans="1:60" outlineLevel="1" x14ac:dyDescent="0.2">
      <c r="A178" s="250">
        <v>26</v>
      </c>
      <c r="B178" s="251" t="s">
        <v>251</v>
      </c>
      <c r="C178" s="269" t="s">
        <v>252</v>
      </c>
      <c r="D178" s="252" t="s">
        <v>126</v>
      </c>
      <c r="E178" s="253">
        <v>33.299999999999997</v>
      </c>
      <c r="F178" s="254"/>
      <c r="G178" s="255">
        <f>ROUND(E178*F178,2)</f>
        <v>0</v>
      </c>
      <c r="H178" s="254"/>
      <c r="I178" s="255">
        <f>ROUND(E178*H178,2)</f>
        <v>0</v>
      </c>
      <c r="J178" s="254"/>
      <c r="K178" s="255">
        <f>ROUND(E178*J178,2)</f>
        <v>0</v>
      </c>
      <c r="L178" s="255">
        <v>15</v>
      </c>
      <c r="M178" s="255">
        <f>G178*(1+L178/100)</f>
        <v>0</v>
      </c>
      <c r="N178" s="255">
        <v>0</v>
      </c>
      <c r="O178" s="255">
        <f>ROUND(E178*N178,2)</f>
        <v>0</v>
      </c>
      <c r="P178" s="255">
        <v>8.9499999999999996E-3</v>
      </c>
      <c r="Q178" s="255">
        <f>ROUND(E178*P178,2)</f>
        <v>0.3</v>
      </c>
      <c r="R178" s="255"/>
      <c r="S178" s="255" t="s">
        <v>127</v>
      </c>
      <c r="T178" s="256" t="s">
        <v>127</v>
      </c>
      <c r="U178" s="233">
        <v>0.18</v>
      </c>
      <c r="V178" s="233">
        <f>ROUND(E178*U178,2)</f>
        <v>5.99</v>
      </c>
      <c r="W178" s="233"/>
      <c r="X178" s="233" t="s">
        <v>128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149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0" t="s">
        <v>253</v>
      </c>
      <c r="D179" s="258"/>
      <c r="E179" s="258"/>
      <c r="F179" s="258"/>
      <c r="G179" s="258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131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31"/>
      <c r="B180" s="232"/>
      <c r="C180" s="271" t="s">
        <v>132</v>
      </c>
      <c r="D180" s="237"/>
      <c r="E180" s="238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133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1" t="s">
        <v>178</v>
      </c>
      <c r="D181" s="237"/>
      <c r="E181" s="238">
        <v>27.5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133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31"/>
      <c r="B182" s="232"/>
      <c r="C182" s="271" t="s">
        <v>179</v>
      </c>
      <c r="D182" s="237"/>
      <c r="E182" s="238">
        <v>5.8</v>
      </c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133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/>
      <c r="B183" s="232"/>
      <c r="C183" s="272" t="s">
        <v>146</v>
      </c>
      <c r="D183" s="239"/>
      <c r="E183" s="240">
        <v>33.299999999999997</v>
      </c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133</v>
      </c>
      <c r="AH183" s="214">
        <v>1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ht="22.5" outlineLevel="1" x14ac:dyDescent="0.2">
      <c r="A184" s="250">
        <v>27</v>
      </c>
      <c r="B184" s="251" t="s">
        <v>254</v>
      </c>
      <c r="C184" s="269" t="s">
        <v>255</v>
      </c>
      <c r="D184" s="252" t="s">
        <v>126</v>
      </c>
      <c r="E184" s="253">
        <v>33.299999999999997</v>
      </c>
      <c r="F184" s="254"/>
      <c r="G184" s="255">
        <f>ROUND(E184*F184,2)</f>
        <v>0</v>
      </c>
      <c r="H184" s="254"/>
      <c r="I184" s="255">
        <f>ROUND(E184*H184,2)</f>
        <v>0</v>
      </c>
      <c r="J184" s="254"/>
      <c r="K184" s="255">
        <f>ROUND(E184*J184,2)</f>
        <v>0</v>
      </c>
      <c r="L184" s="255">
        <v>15</v>
      </c>
      <c r="M184" s="255">
        <f>G184*(1+L184/100)</f>
        <v>0</v>
      </c>
      <c r="N184" s="255">
        <v>0</v>
      </c>
      <c r="O184" s="255">
        <f>ROUND(E184*N184,2)</f>
        <v>0</v>
      </c>
      <c r="P184" s="255">
        <v>0</v>
      </c>
      <c r="Q184" s="255">
        <f>ROUND(E184*P184,2)</f>
        <v>0</v>
      </c>
      <c r="R184" s="255"/>
      <c r="S184" s="255" t="s">
        <v>127</v>
      </c>
      <c r="T184" s="256" t="s">
        <v>127</v>
      </c>
      <c r="U184" s="233">
        <v>1.6E-2</v>
      </c>
      <c r="V184" s="233">
        <f>ROUND(E184*U184,2)</f>
        <v>0.53</v>
      </c>
      <c r="W184" s="233"/>
      <c r="X184" s="233" t="s">
        <v>128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256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1" t="s">
        <v>132</v>
      </c>
      <c r="D185" s="237"/>
      <c r="E185" s="238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133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71" t="s">
        <v>178</v>
      </c>
      <c r="D186" s="237"/>
      <c r="E186" s="238">
        <v>27.5</v>
      </c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133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31"/>
      <c r="B187" s="232"/>
      <c r="C187" s="271" t="s">
        <v>179</v>
      </c>
      <c r="D187" s="237"/>
      <c r="E187" s="238">
        <v>5.8</v>
      </c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133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31"/>
      <c r="B188" s="232"/>
      <c r="C188" s="272" t="s">
        <v>146</v>
      </c>
      <c r="D188" s="239"/>
      <c r="E188" s="240">
        <v>33.299999999999997</v>
      </c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133</v>
      </c>
      <c r="AH188" s="214">
        <v>1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50">
        <v>28</v>
      </c>
      <c r="B189" s="251" t="s">
        <v>257</v>
      </c>
      <c r="C189" s="269" t="s">
        <v>258</v>
      </c>
      <c r="D189" s="252" t="s">
        <v>259</v>
      </c>
      <c r="E189" s="253">
        <v>32.5</v>
      </c>
      <c r="F189" s="254"/>
      <c r="G189" s="255">
        <f>ROUND(E189*F189,2)</f>
        <v>0</v>
      </c>
      <c r="H189" s="254"/>
      <c r="I189" s="255">
        <f>ROUND(E189*H189,2)</f>
        <v>0</v>
      </c>
      <c r="J189" s="254"/>
      <c r="K189" s="255">
        <f>ROUND(E189*J189,2)</f>
        <v>0</v>
      </c>
      <c r="L189" s="255">
        <v>15</v>
      </c>
      <c r="M189" s="255">
        <f>G189*(1+L189/100)</f>
        <v>0</v>
      </c>
      <c r="N189" s="255">
        <v>6.0000000000000002E-5</v>
      </c>
      <c r="O189" s="255">
        <f>ROUND(E189*N189,2)</f>
        <v>0</v>
      </c>
      <c r="P189" s="255">
        <v>0</v>
      </c>
      <c r="Q189" s="255">
        <f>ROUND(E189*P189,2)</f>
        <v>0</v>
      </c>
      <c r="R189" s="255"/>
      <c r="S189" s="255" t="s">
        <v>127</v>
      </c>
      <c r="T189" s="256" t="s">
        <v>127</v>
      </c>
      <c r="U189" s="233">
        <v>0.152</v>
      </c>
      <c r="V189" s="233">
        <f>ROUND(E189*U189,2)</f>
        <v>4.9400000000000004</v>
      </c>
      <c r="W189" s="233"/>
      <c r="X189" s="233" t="s">
        <v>128</v>
      </c>
      <c r="Y189" s="214"/>
      <c r="Z189" s="214"/>
      <c r="AA189" s="214"/>
      <c r="AB189" s="214"/>
      <c r="AC189" s="214"/>
      <c r="AD189" s="214"/>
      <c r="AE189" s="214"/>
      <c r="AF189" s="214"/>
      <c r="AG189" s="214" t="s">
        <v>256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31"/>
      <c r="B190" s="232"/>
      <c r="C190" s="271" t="s">
        <v>132</v>
      </c>
      <c r="D190" s="237"/>
      <c r="E190" s="238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133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31"/>
      <c r="B191" s="232"/>
      <c r="C191" s="271" t="s">
        <v>260</v>
      </c>
      <c r="D191" s="237"/>
      <c r="E191" s="238">
        <v>22.3</v>
      </c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133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1"/>
      <c r="B192" s="232"/>
      <c r="C192" s="271" t="s">
        <v>261</v>
      </c>
      <c r="D192" s="237"/>
      <c r="E192" s="238">
        <v>10.199999999999999</v>
      </c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133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2" t="s">
        <v>146</v>
      </c>
      <c r="D193" s="239"/>
      <c r="E193" s="240">
        <v>32.5</v>
      </c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133</v>
      </c>
      <c r="AH193" s="214">
        <v>1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50">
        <v>29</v>
      </c>
      <c r="B194" s="251" t="s">
        <v>262</v>
      </c>
      <c r="C194" s="269" t="s">
        <v>263</v>
      </c>
      <c r="D194" s="252" t="s">
        <v>259</v>
      </c>
      <c r="E194" s="253">
        <v>35.75</v>
      </c>
      <c r="F194" s="254"/>
      <c r="G194" s="255">
        <f>ROUND(E194*F194,2)</f>
        <v>0</v>
      </c>
      <c r="H194" s="254"/>
      <c r="I194" s="255">
        <f>ROUND(E194*H194,2)</f>
        <v>0</v>
      </c>
      <c r="J194" s="254"/>
      <c r="K194" s="255">
        <f>ROUND(E194*J194,2)</f>
        <v>0</v>
      </c>
      <c r="L194" s="255">
        <v>15</v>
      </c>
      <c r="M194" s="255">
        <f>G194*(1+L194/100)</f>
        <v>0</v>
      </c>
      <c r="N194" s="255">
        <v>3.5E-4</v>
      </c>
      <c r="O194" s="255">
        <f>ROUND(E194*N194,2)</f>
        <v>0.01</v>
      </c>
      <c r="P194" s="255">
        <v>0</v>
      </c>
      <c r="Q194" s="255">
        <f>ROUND(E194*P194,2)</f>
        <v>0</v>
      </c>
      <c r="R194" s="255" t="s">
        <v>229</v>
      </c>
      <c r="S194" s="255" t="s">
        <v>127</v>
      </c>
      <c r="T194" s="256" t="s">
        <v>127</v>
      </c>
      <c r="U194" s="233">
        <v>0</v>
      </c>
      <c r="V194" s="233">
        <f>ROUND(E194*U194,2)</f>
        <v>0</v>
      </c>
      <c r="W194" s="233"/>
      <c r="X194" s="233" t="s">
        <v>230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231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31"/>
      <c r="B195" s="232"/>
      <c r="C195" s="271" t="s">
        <v>132</v>
      </c>
      <c r="D195" s="237"/>
      <c r="E195" s="238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133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31"/>
      <c r="B196" s="232"/>
      <c r="C196" s="271" t="s">
        <v>260</v>
      </c>
      <c r="D196" s="237"/>
      <c r="E196" s="238">
        <v>22.3</v>
      </c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133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31"/>
      <c r="B197" s="232"/>
      <c r="C197" s="271" t="s">
        <v>261</v>
      </c>
      <c r="D197" s="237"/>
      <c r="E197" s="238">
        <v>10.199999999999999</v>
      </c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133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1"/>
      <c r="B198" s="232"/>
      <c r="C198" s="272" t="s">
        <v>146</v>
      </c>
      <c r="D198" s="239"/>
      <c r="E198" s="240">
        <v>32.5</v>
      </c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133</v>
      </c>
      <c r="AH198" s="214">
        <v>1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31"/>
      <c r="B199" s="232"/>
      <c r="C199" s="275" t="s">
        <v>264</v>
      </c>
      <c r="D199" s="241"/>
      <c r="E199" s="242">
        <v>3.25</v>
      </c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133</v>
      </c>
      <c r="AH199" s="214">
        <v>4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50">
        <v>30</v>
      </c>
      <c r="B200" s="251" t="s">
        <v>265</v>
      </c>
      <c r="C200" s="269" t="s">
        <v>266</v>
      </c>
      <c r="D200" s="252" t="s">
        <v>126</v>
      </c>
      <c r="E200" s="253">
        <v>33.299999999999997</v>
      </c>
      <c r="F200" s="254"/>
      <c r="G200" s="255">
        <f>ROUND(E200*F200,2)</f>
        <v>0</v>
      </c>
      <c r="H200" s="254"/>
      <c r="I200" s="255">
        <f>ROUND(E200*H200,2)</f>
        <v>0</v>
      </c>
      <c r="J200" s="254"/>
      <c r="K200" s="255">
        <f>ROUND(E200*J200,2)</f>
        <v>0</v>
      </c>
      <c r="L200" s="255">
        <v>15</v>
      </c>
      <c r="M200" s="255">
        <f>G200*(1+L200/100)</f>
        <v>0</v>
      </c>
      <c r="N200" s="255">
        <v>0</v>
      </c>
      <c r="O200" s="255">
        <f>ROUND(E200*N200,2)</f>
        <v>0</v>
      </c>
      <c r="P200" s="255">
        <v>0</v>
      </c>
      <c r="Q200" s="255">
        <f>ROUND(E200*P200,2)</f>
        <v>0</v>
      </c>
      <c r="R200" s="255"/>
      <c r="S200" s="255" t="s">
        <v>127</v>
      </c>
      <c r="T200" s="256" t="s">
        <v>127</v>
      </c>
      <c r="U200" s="233">
        <v>0.06</v>
      </c>
      <c r="V200" s="233">
        <f>ROUND(E200*U200,2)</f>
        <v>2</v>
      </c>
      <c r="W200" s="233"/>
      <c r="X200" s="233" t="s">
        <v>128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256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31"/>
      <c r="B201" s="232"/>
      <c r="C201" s="271" t="s">
        <v>132</v>
      </c>
      <c r="D201" s="237"/>
      <c r="E201" s="238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133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31"/>
      <c r="B202" s="232"/>
      <c r="C202" s="271" t="s">
        <v>178</v>
      </c>
      <c r="D202" s="237"/>
      <c r="E202" s="238">
        <v>27.5</v>
      </c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133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31"/>
      <c r="B203" s="232"/>
      <c r="C203" s="271" t="s">
        <v>179</v>
      </c>
      <c r="D203" s="237"/>
      <c r="E203" s="238">
        <v>5.8</v>
      </c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133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/>
      <c r="B204" s="232"/>
      <c r="C204" s="272" t="s">
        <v>146</v>
      </c>
      <c r="D204" s="239"/>
      <c r="E204" s="240">
        <v>33.299999999999997</v>
      </c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133</v>
      </c>
      <c r="AH204" s="214">
        <v>1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50">
        <v>31</v>
      </c>
      <c r="B205" s="251" t="s">
        <v>267</v>
      </c>
      <c r="C205" s="269" t="s">
        <v>268</v>
      </c>
      <c r="D205" s="252" t="s">
        <v>259</v>
      </c>
      <c r="E205" s="253">
        <v>18.315000000000001</v>
      </c>
      <c r="F205" s="254"/>
      <c r="G205" s="255">
        <f>ROUND(E205*F205,2)</f>
        <v>0</v>
      </c>
      <c r="H205" s="254"/>
      <c r="I205" s="255">
        <f>ROUND(E205*H205,2)</f>
        <v>0</v>
      </c>
      <c r="J205" s="254"/>
      <c r="K205" s="255">
        <f>ROUND(E205*J205,2)</f>
        <v>0</v>
      </c>
      <c r="L205" s="255">
        <v>15</v>
      </c>
      <c r="M205" s="255">
        <f>G205*(1+L205/100)</f>
        <v>0</v>
      </c>
      <c r="N205" s="255">
        <v>0</v>
      </c>
      <c r="O205" s="255">
        <f>ROUND(E205*N205,2)</f>
        <v>0</v>
      </c>
      <c r="P205" s="255">
        <v>0</v>
      </c>
      <c r="Q205" s="255">
        <f>ROUND(E205*P205,2)</f>
        <v>0</v>
      </c>
      <c r="R205" s="255" t="s">
        <v>229</v>
      </c>
      <c r="S205" s="255" t="s">
        <v>127</v>
      </c>
      <c r="T205" s="256" t="s">
        <v>127</v>
      </c>
      <c r="U205" s="233">
        <v>0</v>
      </c>
      <c r="V205" s="233">
        <f>ROUND(E205*U205,2)</f>
        <v>0</v>
      </c>
      <c r="W205" s="233"/>
      <c r="X205" s="233" t="s">
        <v>230</v>
      </c>
      <c r="Y205" s="214"/>
      <c r="Z205" s="214"/>
      <c r="AA205" s="214"/>
      <c r="AB205" s="214"/>
      <c r="AC205" s="214"/>
      <c r="AD205" s="214"/>
      <c r="AE205" s="214"/>
      <c r="AF205" s="214"/>
      <c r="AG205" s="214" t="s">
        <v>231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1" t="s">
        <v>132</v>
      </c>
      <c r="D206" s="237"/>
      <c r="E206" s="238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133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1"/>
      <c r="B207" s="232"/>
      <c r="C207" s="271" t="s">
        <v>269</v>
      </c>
      <c r="D207" s="237"/>
      <c r="E207" s="238">
        <v>13.75</v>
      </c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133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31"/>
      <c r="B208" s="232"/>
      <c r="C208" s="271" t="s">
        <v>270</v>
      </c>
      <c r="D208" s="237"/>
      <c r="E208" s="238">
        <v>2.9</v>
      </c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133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31"/>
      <c r="B209" s="232"/>
      <c r="C209" s="272" t="s">
        <v>146</v>
      </c>
      <c r="D209" s="239"/>
      <c r="E209" s="240">
        <v>16.649999999999999</v>
      </c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133</v>
      </c>
      <c r="AH209" s="214">
        <v>1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75" t="s">
        <v>264</v>
      </c>
      <c r="D210" s="241"/>
      <c r="E210" s="242">
        <v>1.665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133</v>
      </c>
      <c r="AH210" s="214">
        <v>4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50">
        <v>32</v>
      </c>
      <c r="B211" s="251" t="s">
        <v>271</v>
      </c>
      <c r="C211" s="269" t="s">
        <v>272</v>
      </c>
      <c r="D211" s="252" t="s">
        <v>126</v>
      </c>
      <c r="E211" s="253">
        <v>33.299999999999997</v>
      </c>
      <c r="F211" s="254"/>
      <c r="G211" s="255">
        <f>ROUND(E211*F211,2)</f>
        <v>0</v>
      </c>
      <c r="H211" s="254"/>
      <c r="I211" s="255">
        <f>ROUND(E211*H211,2)</f>
        <v>0</v>
      </c>
      <c r="J211" s="254"/>
      <c r="K211" s="255">
        <f>ROUND(E211*J211,2)</f>
        <v>0</v>
      </c>
      <c r="L211" s="255">
        <v>15</v>
      </c>
      <c r="M211" s="255">
        <f>G211*(1+L211/100)</f>
        <v>0</v>
      </c>
      <c r="N211" s="255">
        <v>1.0000000000000001E-5</v>
      </c>
      <c r="O211" s="255">
        <f>ROUND(E211*N211,2)</f>
        <v>0</v>
      </c>
      <c r="P211" s="255">
        <v>0</v>
      </c>
      <c r="Q211" s="255">
        <f>ROUND(E211*P211,2)</f>
        <v>0</v>
      </c>
      <c r="R211" s="255"/>
      <c r="S211" s="255" t="s">
        <v>127</v>
      </c>
      <c r="T211" s="256" t="s">
        <v>127</v>
      </c>
      <c r="U211" s="233">
        <v>0.06</v>
      </c>
      <c r="V211" s="233">
        <f>ROUND(E211*U211,2)</f>
        <v>2</v>
      </c>
      <c r="W211" s="233"/>
      <c r="X211" s="233" t="s">
        <v>128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256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31"/>
      <c r="B212" s="232"/>
      <c r="C212" s="271" t="s">
        <v>132</v>
      </c>
      <c r="D212" s="237"/>
      <c r="E212" s="238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133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31"/>
      <c r="B213" s="232"/>
      <c r="C213" s="271" t="s">
        <v>178</v>
      </c>
      <c r="D213" s="237"/>
      <c r="E213" s="238">
        <v>27.5</v>
      </c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133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31"/>
      <c r="B214" s="232"/>
      <c r="C214" s="271" t="s">
        <v>179</v>
      </c>
      <c r="D214" s="237"/>
      <c r="E214" s="238">
        <v>5.8</v>
      </c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133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31"/>
      <c r="B215" s="232"/>
      <c r="C215" s="272" t="s">
        <v>146</v>
      </c>
      <c r="D215" s="239"/>
      <c r="E215" s="240">
        <v>33.299999999999997</v>
      </c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133</v>
      </c>
      <c r="AH215" s="214">
        <v>1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50">
        <v>33</v>
      </c>
      <c r="B216" s="251" t="s">
        <v>273</v>
      </c>
      <c r="C216" s="269" t="s">
        <v>274</v>
      </c>
      <c r="D216" s="252" t="s">
        <v>126</v>
      </c>
      <c r="E216" s="253">
        <v>33.299999999999997</v>
      </c>
      <c r="F216" s="254"/>
      <c r="G216" s="255">
        <f>ROUND(E216*F216,2)</f>
        <v>0</v>
      </c>
      <c r="H216" s="254"/>
      <c r="I216" s="255">
        <f>ROUND(E216*H216,2)</f>
        <v>0</v>
      </c>
      <c r="J216" s="254"/>
      <c r="K216" s="255">
        <f>ROUND(E216*J216,2)</f>
        <v>0</v>
      </c>
      <c r="L216" s="255">
        <v>15</v>
      </c>
      <c r="M216" s="255">
        <f>G216*(1+L216/100)</f>
        <v>0</v>
      </c>
      <c r="N216" s="255">
        <v>0</v>
      </c>
      <c r="O216" s="255">
        <f>ROUND(E216*N216,2)</f>
        <v>0</v>
      </c>
      <c r="P216" s="255">
        <v>0</v>
      </c>
      <c r="Q216" s="255">
        <f>ROUND(E216*P216,2)</f>
        <v>0</v>
      </c>
      <c r="R216" s="255"/>
      <c r="S216" s="255" t="s">
        <v>127</v>
      </c>
      <c r="T216" s="256" t="s">
        <v>127</v>
      </c>
      <c r="U216" s="233">
        <v>0.55000000000000004</v>
      </c>
      <c r="V216" s="233">
        <f>ROUND(E216*U216,2)</f>
        <v>18.32</v>
      </c>
      <c r="W216" s="233"/>
      <c r="X216" s="233" t="s">
        <v>128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256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31"/>
      <c r="B217" s="232"/>
      <c r="C217" s="270" t="s">
        <v>275</v>
      </c>
      <c r="D217" s="258"/>
      <c r="E217" s="258"/>
      <c r="F217" s="258"/>
      <c r="G217" s="258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131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31"/>
      <c r="B218" s="232"/>
      <c r="C218" s="271" t="s">
        <v>132</v>
      </c>
      <c r="D218" s="237"/>
      <c r="E218" s="238"/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133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31"/>
      <c r="B219" s="232"/>
      <c r="C219" s="271" t="s">
        <v>178</v>
      </c>
      <c r="D219" s="237"/>
      <c r="E219" s="238">
        <v>27.5</v>
      </c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133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31"/>
      <c r="B220" s="232"/>
      <c r="C220" s="271" t="s">
        <v>179</v>
      </c>
      <c r="D220" s="237"/>
      <c r="E220" s="238">
        <v>5.8</v>
      </c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133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2" t="s">
        <v>146</v>
      </c>
      <c r="D221" s="239"/>
      <c r="E221" s="240">
        <v>33.299999999999997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133</v>
      </c>
      <c r="AH221" s="214">
        <v>1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50">
        <v>34</v>
      </c>
      <c r="B222" s="251" t="s">
        <v>276</v>
      </c>
      <c r="C222" s="269" t="s">
        <v>277</v>
      </c>
      <c r="D222" s="252" t="s">
        <v>126</v>
      </c>
      <c r="E222" s="253">
        <v>36.630000000000003</v>
      </c>
      <c r="F222" s="254"/>
      <c r="G222" s="255">
        <f>ROUND(E222*F222,2)</f>
        <v>0</v>
      </c>
      <c r="H222" s="254"/>
      <c r="I222" s="255">
        <f>ROUND(E222*H222,2)</f>
        <v>0</v>
      </c>
      <c r="J222" s="254"/>
      <c r="K222" s="255">
        <f>ROUND(E222*J222,2)</f>
        <v>0</v>
      </c>
      <c r="L222" s="255">
        <v>15</v>
      </c>
      <c r="M222" s="255">
        <f>G222*(1+L222/100)</f>
        <v>0</v>
      </c>
      <c r="N222" s="255">
        <v>7.0000000000000001E-3</v>
      </c>
      <c r="O222" s="255">
        <f>ROUND(E222*N222,2)</f>
        <v>0.26</v>
      </c>
      <c r="P222" s="255">
        <v>0</v>
      </c>
      <c r="Q222" s="255">
        <f>ROUND(E222*P222,2)</f>
        <v>0</v>
      </c>
      <c r="R222" s="255"/>
      <c r="S222" s="255" t="s">
        <v>219</v>
      </c>
      <c r="T222" s="256" t="s">
        <v>220</v>
      </c>
      <c r="U222" s="233">
        <v>0</v>
      </c>
      <c r="V222" s="233">
        <f>ROUND(E222*U222,2)</f>
        <v>0</v>
      </c>
      <c r="W222" s="233"/>
      <c r="X222" s="233" t="s">
        <v>230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231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31"/>
      <c r="B223" s="232"/>
      <c r="C223" s="270" t="s">
        <v>278</v>
      </c>
      <c r="D223" s="258"/>
      <c r="E223" s="258"/>
      <c r="F223" s="258"/>
      <c r="G223" s="258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131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31"/>
      <c r="B224" s="232"/>
      <c r="C224" s="271" t="s">
        <v>132</v>
      </c>
      <c r="D224" s="237"/>
      <c r="E224" s="238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133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31"/>
      <c r="B225" s="232"/>
      <c r="C225" s="271" t="s">
        <v>178</v>
      </c>
      <c r="D225" s="237"/>
      <c r="E225" s="238">
        <v>27.5</v>
      </c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133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31"/>
      <c r="B226" s="232"/>
      <c r="C226" s="271" t="s">
        <v>179</v>
      </c>
      <c r="D226" s="237"/>
      <c r="E226" s="238">
        <v>5.8</v>
      </c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133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31"/>
      <c r="B227" s="232"/>
      <c r="C227" s="272" t="s">
        <v>146</v>
      </c>
      <c r="D227" s="239"/>
      <c r="E227" s="240">
        <v>33.299999999999997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133</v>
      </c>
      <c r="AH227" s="214">
        <v>1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5" t="s">
        <v>264</v>
      </c>
      <c r="D228" s="241"/>
      <c r="E228" s="242">
        <v>3.33</v>
      </c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133</v>
      </c>
      <c r="AH228" s="214">
        <v>4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50">
        <v>35</v>
      </c>
      <c r="B229" s="251" t="s">
        <v>279</v>
      </c>
      <c r="C229" s="269" t="s">
        <v>280</v>
      </c>
      <c r="D229" s="252" t="s">
        <v>259</v>
      </c>
      <c r="E229" s="253">
        <v>44</v>
      </c>
      <c r="F229" s="254"/>
      <c r="G229" s="255">
        <f>ROUND(E229*F229,2)</f>
        <v>0</v>
      </c>
      <c r="H229" s="254"/>
      <c r="I229" s="255">
        <f>ROUND(E229*H229,2)</f>
        <v>0</v>
      </c>
      <c r="J229" s="254"/>
      <c r="K229" s="255">
        <f>ROUND(E229*J229,2)</f>
        <v>0</v>
      </c>
      <c r="L229" s="255">
        <v>15</v>
      </c>
      <c r="M229" s="255">
        <f>G229*(1+L229/100)</f>
        <v>0</v>
      </c>
      <c r="N229" s="255">
        <v>0</v>
      </c>
      <c r="O229" s="255">
        <f>ROUND(E229*N229,2)</f>
        <v>0</v>
      </c>
      <c r="P229" s="255">
        <v>1E-3</v>
      </c>
      <c r="Q229" s="255">
        <f>ROUND(E229*P229,2)</f>
        <v>0.04</v>
      </c>
      <c r="R229" s="255"/>
      <c r="S229" s="255" t="s">
        <v>127</v>
      </c>
      <c r="T229" s="256" t="s">
        <v>127</v>
      </c>
      <c r="U229" s="233">
        <v>0.03</v>
      </c>
      <c r="V229" s="233">
        <f>ROUND(E229*U229,2)</f>
        <v>1.32</v>
      </c>
      <c r="W229" s="233"/>
      <c r="X229" s="233" t="s">
        <v>128</v>
      </c>
      <c r="Y229" s="214"/>
      <c r="Z229" s="214"/>
      <c r="AA229" s="214"/>
      <c r="AB229" s="214"/>
      <c r="AC229" s="214"/>
      <c r="AD229" s="214"/>
      <c r="AE229" s="214"/>
      <c r="AF229" s="214"/>
      <c r="AG229" s="214" t="s">
        <v>149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31"/>
      <c r="B230" s="232"/>
      <c r="C230" s="271" t="s">
        <v>132</v>
      </c>
      <c r="D230" s="237"/>
      <c r="E230" s="238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133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31"/>
      <c r="B231" s="232"/>
      <c r="C231" s="271" t="s">
        <v>281</v>
      </c>
      <c r="D231" s="237"/>
      <c r="E231" s="238">
        <v>21.6</v>
      </c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133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1" t="s">
        <v>282</v>
      </c>
      <c r="D232" s="237"/>
      <c r="E232" s="238">
        <v>22.4</v>
      </c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133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2" t="s">
        <v>146</v>
      </c>
      <c r="D233" s="239"/>
      <c r="E233" s="240">
        <v>44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133</v>
      </c>
      <c r="AH233" s="214">
        <v>1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50">
        <v>36</v>
      </c>
      <c r="B234" s="251" t="s">
        <v>283</v>
      </c>
      <c r="C234" s="269" t="s">
        <v>284</v>
      </c>
      <c r="D234" s="252" t="s">
        <v>259</v>
      </c>
      <c r="E234" s="253">
        <v>44</v>
      </c>
      <c r="F234" s="254"/>
      <c r="G234" s="255">
        <f>ROUND(E234*F234,2)</f>
        <v>0</v>
      </c>
      <c r="H234" s="254"/>
      <c r="I234" s="255">
        <f>ROUND(E234*H234,2)</f>
        <v>0</v>
      </c>
      <c r="J234" s="254"/>
      <c r="K234" s="255">
        <f>ROUND(E234*J234,2)</f>
        <v>0</v>
      </c>
      <c r="L234" s="255">
        <v>15</v>
      </c>
      <c r="M234" s="255">
        <f>G234*(1+L234/100)</f>
        <v>0</v>
      </c>
      <c r="N234" s="255">
        <v>0</v>
      </c>
      <c r="O234" s="255">
        <f>ROUND(E234*N234,2)</f>
        <v>0</v>
      </c>
      <c r="P234" s="255">
        <v>0</v>
      </c>
      <c r="Q234" s="255">
        <f>ROUND(E234*P234,2)</f>
        <v>0</v>
      </c>
      <c r="R234" s="255"/>
      <c r="S234" s="255" t="s">
        <v>127</v>
      </c>
      <c r="T234" s="256" t="s">
        <v>127</v>
      </c>
      <c r="U234" s="233">
        <v>0.15</v>
      </c>
      <c r="V234" s="233">
        <f>ROUND(E234*U234,2)</f>
        <v>6.6</v>
      </c>
      <c r="W234" s="233"/>
      <c r="X234" s="233" t="s">
        <v>128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149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31"/>
      <c r="B235" s="232"/>
      <c r="C235" s="270" t="s">
        <v>285</v>
      </c>
      <c r="D235" s="258"/>
      <c r="E235" s="258"/>
      <c r="F235" s="258"/>
      <c r="G235" s="258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131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31"/>
      <c r="B236" s="232"/>
      <c r="C236" s="271" t="s">
        <v>132</v>
      </c>
      <c r="D236" s="237"/>
      <c r="E236" s="238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133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1" t="s">
        <v>281</v>
      </c>
      <c r="D237" s="237"/>
      <c r="E237" s="238">
        <v>21.6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133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1" t="s">
        <v>282</v>
      </c>
      <c r="D238" s="237"/>
      <c r="E238" s="238">
        <v>22.4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133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2" t="s">
        <v>146</v>
      </c>
      <c r="D239" s="239"/>
      <c r="E239" s="240">
        <v>44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133</v>
      </c>
      <c r="AH239" s="214">
        <v>1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ht="22.5" outlineLevel="1" x14ac:dyDescent="0.2">
      <c r="A240" s="250">
        <v>37</v>
      </c>
      <c r="B240" s="251" t="s">
        <v>286</v>
      </c>
      <c r="C240" s="269" t="s">
        <v>287</v>
      </c>
      <c r="D240" s="252" t="s">
        <v>259</v>
      </c>
      <c r="E240" s="253">
        <v>48.4</v>
      </c>
      <c r="F240" s="254"/>
      <c r="G240" s="255">
        <f>ROUND(E240*F240,2)</f>
        <v>0</v>
      </c>
      <c r="H240" s="254"/>
      <c r="I240" s="255">
        <f>ROUND(E240*H240,2)</f>
        <v>0</v>
      </c>
      <c r="J240" s="254"/>
      <c r="K240" s="255">
        <f>ROUND(E240*J240,2)</f>
        <v>0</v>
      </c>
      <c r="L240" s="255">
        <v>15</v>
      </c>
      <c r="M240" s="255">
        <f>G240*(1+L240/100)</f>
        <v>0</v>
      </c>
      <c r="N240" s="255">
        <v>4.0000000000000002E-4</v>
      </c>
      <c r="O240" s="255">
        <f>ROUND(E240*N240,2)</f>
        <v>0.02</v>
      </c>
      <c r="P240" s="255">
        <v>0</v>
      </c>
      <c r="Q240" s="255">
        <f>ROUND(E240*P240,2)</f>
        <v>0</v>
      </c>
      <c r="R240" s="255" t="s">
        <v>229</v>
      </c>
      <c r="S240" s="255" t="s">
        <v>127</v>
      </c>
      <c r="T240" s="256" t="s">
        <v>127</v>
      </c>
      <c r="U240" s="233">
        <v>0</v>
      </c>
      <c r="V240" s="233">
        <f>ROUND(E240*U240,2)</f>
        <v>0</v>
      </c>
      <c r="W240" s="233"/>
      <c r="X240" s="233" t="s">
        <v>230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231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31"/>
      <c r="B241" s="232"/>
      <c r="C241" s="271" t="s">
        <v>132</v>
      </c>
      <c r="D241" s="237"/>
      <c r="E241" s="238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133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1" t="s">
        <v>281</v>
      </c>
      <c r="D242" s="237"/>
      <c r="E242" s="238">
        <v>21.6</v>
      </c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133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1"/>
      <c r="B243" s="232"/>
      <c r="C243" s="271" t="s">
        <v>282</v>
      </c>
      <c r="D243" s="237"/>
      <c r="E243" s="238">
        <v>22.4</v>
      </c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133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31"/>
      <c r="B244" s="232"/>
      <c r="C244" s="272" t="s">
        <v>146</v>
      </c>
      <c r="D244" s="239"/>
      <c r="E244" s="240">
        <v>44</v>
      </c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133</v>
      </c>
      <c r="AH244" s="214">
        <v>1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5" t="s">
        <v>264</v>
      </c>
      <c r="D245" s="241"/>
      <c r="E245" s="242">
        <v>4.4000000000000004</v>
      </c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133</v>
      </c>
      <c r="AH245" s="214">
        <v>4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50">
        <v>38</v>
      </c>
      <c r="B246" s="251" t="s">
        <v>288</v>
      </c>
      <c r="C246" s="269" t="s">
        <v>289</v>
      </c>
      <c r="D246" s="252" t="s">
        <v>126</v>
      </c>
      <c r="E246" s="253">
        <v>58.2</v>
      </c>
      <c r="F246" s="254"/>
      <c r="G246" s="255">
        <f>ROUND(E246*F246,2)</f>
        <v>0</v>
      </c>
      <c r="H246" s="254"/>
      <c r="I246" s="255">
        <f>ROUND(E246*H246,2)</f>
        <v>0</v>
      </c>
      <c r="J246" s="254"/>
      <c r="K246" s="255">
        <f>ROUND(E246*J246,2)</f>
        <v>0</v>
      </c>
      <c r="L246" s="255">
        <v>15</v>
      </c>
      <c r="M246" s="255">
        <f>G246*(1+L246/100)</f>
        <v>0</v>
      </c>
      <c r="N246" s="255">
        <v>4.8999999999999998E-4</v>
      </c>
      <c r="O246" s="255">
        <f>ROUND(E246*N246,2)</f>
        <v>0.03</v>
      </c>
      <c r="P246" s="255">
        <v>0</v>
      </c>
      <c r="Q246" s="255">
        <f>ROUND(E246*P246,2)</f>
        <v>0</v>
      </c>
      <c r="R246" s="255"/>
      <c r="S246" s="255" t="s">
        <v>219</v>
      </c>
      <c r="T246" s="256" t="s">
        <v>290</v>
      </c>
      <c r="U246" s="233">
        <v>0.13</v>
      </c>
      <c r="V246" s="233">
        <f>ROUND(E246*U246,2)</f>
        <v>7.57</v>
      </c>
      <c r="W246" s="233"/>
      <c r="X246" s="233" t="s">
        <v>128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149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1"/>
      <c r="B247" s="232"/>
      <c r="C247" s="271" t="s">
        <v>132</v>
      </c>
      <c r="D247" s="237"/>
      <c r="E247" s="238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133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31"/>
      <c r="B248" s="232"/>
      <c r="C248" s="271" t="s">
        <v>199</v>
      </c>
      <c r="D248" s="237"/>
      <c r="E248" s="238">
        <v>28.1</v>
      </c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133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/>
      <c r="B249" s="232"/>
      <c r="C249" s="271" t="s">
        <v>200</v>
      </c>
      <c r="D249" s="237"/>
      <c r="E249" s="238">
        <v>30.1</v>
      </c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133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2" t="s">
        <v>146</v>
      </c>
      <c r="D250" s="239"/>
      <c r="E250" s="240">
        <v>58.2</v>
      </c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133</v>
      </c>
      <c r="AH250" s="214">
        <v>1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50">
        <v>39</v>
      </c>
      <c r="B251" s="251" t="s">
        <v>291</v>
      </c>
      <c r="C251" s="269" t="s">
        <v>292</v>
      </c>
      <c r="D251" s="252" t="s">
        <v>126</v>
      </c>
      <c r="E251" s="253">
        <v>58.2</v>
      </c>
      <c r="F251" s="254"/>
      <c r="G251" s="255">
        <f>ROUND(E251*F251,2)</f>
        <v>0</v>
      </c>
      <c r="H251" s="254"/>
      <c r="I251" s="255">
        <f>ROUND(E251*H251,2)</f>
        <v>0</v>
      </c>
      <c r="J251" s="254"/>
      <c r="K251" s="255">
        <f>ROUND(E251*J251,2)</f>
        <v>0</v>
      </c>
      <c r="L251" s="255">
        <v>15</v>
      </c>
      <c r="M251" s="255">
        <f>G251*(1+L251/100)</f>
        <v>0</v>
      </c>
      <c r="N251" s="255">
        <v>1.0000000000000001E-5</v>
      </c>
      <c r="O251" s="255">
        <f>ROUND(E251*N251,2)</f>
        <v>0</v>
      </c>
      <c r="P251" s="255">
        <v>0</v>
      </c>
      <c r="Q251" s="255">
        <f>ROUND(E251*P251,2)</f>
        <v>0</v>
      </c>
      <c r="R251" s="255"/>
      <c r="S251" s="255" t="s">
        <v>127</v>
      </c>
      <c r="T251" s="256" t="s">
        <v>127</v>
      </c>
      <c r="U251" s="233">
        <v>0.34</v>
      </c>
      <c r="V251" s="233">
        <f>ROUND(E251*U251,2)</f>
        <v>19.79</v>
      </c>
      <c r="W251" s="233"/>
      <c r="X251" s="233" t="s">
        <v>128</v>
      </c>
      <c r="Y251" s="214"/>
      <c r="Z251" s="214"/>
      <c r="AA251" s="214"/>
      <c r="AB251" s="214"/>
      <c r="AC251" s="214"/>
      <c r="AD251" s="214"/>
      <c r="AE251" s="214"/>
      <c r="AF251" s="214"/>
      <c r="AG251" s="214" t="s">
        <v>149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31"/>
      <c r="B252" s="232"/>
      <c r="C252" s="271" t="s">
        <v>132</v>
      </c>
      <c r="D252" s="237"/>
      <c r="E252" s="238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133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1"/>
      <c r="B253" s="232"/>
      <c r="C253" s="271" t="s">
        <v>199</v>
      </c>
      <c r="D253" s="237"/>
      <c r="E253" s="238">
        <v>28.1</v>
      </c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133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1" t="s">
        <v>200</v>
      </c>
      <c r="D254" s="237"/>
      <c r="E254" s="238">
        <v>30.1</v>
      </c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133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2" t="s">
        <v>146</v>
      </c>
      <c r="D255" s="239"/>
      <c r="E255" s="240">
        <v>58.2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133</v>
      </c>
      <c r="AH255" s="214">
        <v>1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50">
        <v>40</v>
      </c>
      <c r="B256" s="251" t="s">
        <v>293</v>
      </c>
      <c r="C256" s="269" t="s">
        <v>294</v>
      </c>
      <c r="D256" s="252" t="s">
        <v>126</v>
      </c>
      <c r="E256" s="253">
        <v>58.2</v>
      </c>
      <c r="F256" s="254"/>
      <c r="G256" s="255">
        <f>ROUND(E256*F256,2)</f>
        <v>0</v>
      </c>
      <c r="H256" s="254"/>
      <c r="I256" s="255">
        <f>ROUND(E256*H256,2)</f>
        <v>0</v>
      </c>
      <c r="J256" s="254"/>
      <c r="K256" s="255">
        <f>ROUND(E256*J256,2)</f>
        <v>0</v>
      </c>
      <c r="L256" s="255">
        <v>15</v>
      </c>
      <c r="M256" s="255">
        <f>G256*(1+L256/100)</f>
        <v>0</v>
      </c>
      <c r="N256" s="255">
        <v>4.8999999999999998E-4</v>
      </c>
      <c r="O256" s="255">
        <f>ROUND(E256*N256,2)</f>
        <v>0.03</v>
      </c>
      <c r="P256" s="255">
        <v>0</v>
      </c>
      <c r="Q256" s="255">
        <f>ROUND(E256*P256,2)</f>
        <v>0</v>
      </c>
      <c r="R256" s="255"/>
      <c r="S256" s="255" t="s">
        <v>127</v>
      </c>
      <c r="T256" s="256" t="s">
        <v>127</v>
      </c>
      <c r="U256" s="233">
        <v>0.13</v>
      </c>
      <c r="V256" s="233">
        <f>ROUND(E256*U256,2)</f>
        <v>7.57</v>
      </c>
      <c r="W256" s="233"/>
      <c r="X256" s="233" t="s">
        <v>128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149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1"/>
      <c r="B257" s="232"/>
      <c r="C257" s="271" t="s">
        <v>132</v>
      </c>
      <c r="D257" s="237"/>
      <c r="E257" s="238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133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31"/>
      <c r="B258" s="232"/>
      <c r="C258" s="271" t="s">
        <v>199</v>
      </c>
      <c r="D258" s="237"/>
      <c r="E258" s="238">
        <v>28.1</v>
      </c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133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1" t="s">
        <v>200</v>
      </c>
      <c r="D259" s="237"/>
      <c r="E259" s="238">
        <v>30.1</v>
      </c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133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/>
      <c r="B260" s="232"/>
      <c r="C260" s="272" t="s">
        <v>146</v>
      </c>
      <c r="D260" s="239"/>
      <c r="E260" s="240">
        <v>58.2</v>
      </c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133</v>
      </c>
      <c r="AH260" s="214">
        <v>1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ht="22.5" outlineLevel="1" x14ac:dyDescent="0.2">
      <c r="A261" s="250">
        <v>41</v>
      </c>
      <c r="B261" s="251" t="s">
        <v>295</v>
      </c>
      <c r="C261" s="269" t="s">
        <v>296</v>
      </c>
      <c r="D261" s="252" t="s">
        <v>126</v>
      </c>
      <c r="E261" s="253">
        <v>58.2</v>
      </c>
      <c r="F261" s="254"/>
      <c r="G261" s="255">
        <f>ROUND(E261*F261,2)</f>
        <v>0</v>
      </c>
      <c r="H261" s="254"/>
      <c r="I261" s="255">
        <f>ROUND(E261*H261,2)</f>
        <v>0</v>
      </c>
      <c r="J261" s="254"/>
      <c r="K261" s="255">
        <f>ROUND(E261*J261,2)</f>
        <v>0</v>
      </c>
      <c r="L261" s="255">
        <v>15</v>
      </c>
      <c r="M261" s="255">
        <f>G261*(1+L261/100)</f>
        <v>0</v>
      </c>
      <c r="N261" s="255">
        <v>3.5E-4</v>
      </c>
      <c r="O261" s="255">
        <f>ROUND(E261*N261,2)</f>
        <v>0.02</v>
      </c>
      <c r="P261" s="255">
        <v>0</v>
      </c>
      <c r="Q261" s="255">
        <f>ROUND(E261*P261,2)</f>
        <v>0</v>
      </c>
      <c r="R261" s="255"/>
      <c r="S261" s="255" t="s">
        <v>127</v>
      </c>
      <c r="T261" s="256" t="s">
        <v>127</v>
      </c>
      <c r="U261" s="233">
        <v>0.56999999999999995</v>
      </c>
      <c r="V261" s="233">
        <f>ROUND(E261*U261,2)</f>
        <v>33.17</v>
      </c>
      <c r="W261" s="233"/>
      <c r="X261" s="233" t="s">
        <v>128</v>
      </c>
      <c r="Y261" s="214"/>
      <c r="Z261" s="214"/>
      <c r="AA261" s="214"/>
      <c r="AB261" s="214"/>
      <c r="AC261" s="214"/>
      <c r="AD261" s="214"/>
      <c r="AE261" s="214"/>
      <c r="AF261" s="214"/>
      <c r="AG261" s="214" t="s">
        <v>149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1" t="s">
        <v>132</v>
      </c>
      <c r="D262" s="237"/>
      <c r="E262" s="238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133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31"/>
      <c r="B263" s="232"/>
      <c r="C263" s="271" t="s">
        <v>199</v>
      </c>
      <c r="D263" s="237"/>
      <c r="E263" s="238">
        <v>28.1</v>
      </c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133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31"/>
      <c r="B264" s="232"/>
      <c r="C264" s="271" t="s">
        <v>200</v>
      </c>
      <c r="D264" s="237"/>
      <c r="E264" s="238">
        <v>30.1</v>
      </c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133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1"/>
      <c r="B265" s="232"/>
      <c r="C265" s="272" t="s">
        <v>146</v>
      </c>
      <c r="D265" s="239"/>
      <c r="E265" s="240">
        <v>58.2</v>
      </c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133</v>
      </c>
      <c r="AH265" s="214">
        <v>1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60">
        <v>42</v>
      </c>
      <c r="B266" s="261" t="s">
        <v>297</v>
      </c>
      <c r="C266" s="274" t="s">
        <v>298</v>
      </c>
      <c r="D266" s="262" t="s">
        <v>213</v>
      </c>
      <c r="E266" s="263">
        <v>0.36854999999999999</v>
      </c>
      <c r="F266" s="264"/>
      <c r="G266" s="265">
        <f>ROUND(E266*F266,2)</f>
        <v>0</v>
      </c>
      <c r="H266" s="264"/>
      <c r="I266" s="265">
        <f>ROUND(E266*H266,2)</f>
        <v>0</v>
      </c>
      <c r="J266" s="264"/>
      <c r="K266" s="265">
        <f>ROUND(E266*J266,2)</f>
        <v>0</v>
      </c>
      <c r="L266" s="265">
        <v>15</v>
      </c>
      <c r="M266" s="265">
        <f>G266*(1+L266/100)</f>
        <v>0</v>
      </c>
      <c r="N266" s="265">
        <v>0</v>
      </c>
      <c r="O266" s="265">
        <f>ROUND(E266*N266,2)</f>
        <v>0</v>
      </c>
      <c r="P266" s="265">
        <v>0</v>
      </c>
      <c r="Q266" s="265">
        <f>ROUND(E266*P266,2)</f>
        <v>0</v>
      </c>
      <c r="R266" s="265"/>
      <c r="S266" s="265" t="s">
        <v>127</v>
      </c>
      <c r="T266" s="266" t="s">
        <v>127</v>
      </c>
      <c r="U266" s="233">
        <v>2.44</v>
      </c>
      <c r="V266" s="233">
        <f>ROUND(E266*U266,2)</f>
        <v>0.9</v>
      </c>
      <c r="W266" s="233"/>
      <c r="X266" s="233" t="s">
        <v>214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215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x14ac:dyDescent="0.2">
      <c r="A267" s="244" t="s">
        <v>122</v>
      </c>
      <c r="B267" s="245" t="s">
        <v>84</v>
      </c>
      <c r="C267" s="268" t="s">
        <v>85</v>
      </c>
      <c r="D267" s="246"/>
      <c r="E267" s="247"/>
      <c r="F267" s="248"/>
      <c r="G267" s="248">
        <f>SUMIF(AG268:AG285,"&lt;&gt;NOR",G268:G285)</f>
        <v>0</v>
      </c>
      <c r="H267" s="248"/>
      <c r="I267" s="248">
        <f>SUM(I268:I285)</f>
        <v>0</v>
      </c>
      <c r="J267" s="248"/>
      <c r="K267" s="248">
        <f>SUM(K268:K285)</f>
        <v>0</v>
      </c>
      <c r="L267" s="248"/>
      <c r="M267" s="248">
        <f>SUM(M268:M285)</f>
        <v>0</v>
      </c>
      <c r="N267" s="248"/>
      <c r="O267" s="248">
        <f>SUM(O268:O285)</f>
        <v>0.02</v>
      </c>
      <c r="P267" s="248"/>
      <c r="Q267" s="248">
        <f>SUM(Q268:Q285)</f>
        <v>0</v>
      </c>
      <c r="R267" s="248"/>
      <c r="S267" s="248"/>
      <c r="T267" s="249"/>
      <c r="U267" s="243"/>
      <c r="V267" s="243">
        <f>SUM(V268:V285)</f>
        <v>1.03</v>
      </c>
      <c r="W267" s="243"/>
      <c r="X267" s="243"/>
      <c r="AG267" t="s">
        <v>123</v>
      </c>
    </row>
    <row r="268" spans="1:60" outlineLevel="1" x14ac:dyDescent="0.2">
      <c r="A268" s="250">
        <v>43</v>
      </c>
      <c r="B268" s="251" t="s">
        <v>299</v>
      </c>
      <c r="C268" s="269" t="s">
        <v>300</v>
      </c>
      <c r="D268" s="252" t="s">
        <v>126</v>
      </c>
      <c r="E268" s="253">
        <v>1</v>
      </c>
      <c r="F268" s="254"/>
      <c r="G268" s="255">
        <f>ROUND(E268*F268,2)</f>
        <v>0</v>
      </c>
      <c r="H268" s="254"/>
      <c r="I268" s="255">
        <f>ROUND(E268*H268,2)</f>
        <v>0</v>
      </c>
      <c r="J268" s="254"/>
      <c r="K268" s="255">
        <f>ROUND(E268*J268,2)</f>
        <v>0</v>
      </c>
      <c r="L268" s="255">
        <v>15</v>
      </c>
      <c r="M268" s="255">
        <f>G268*(1+L268/100)</f>
        <v>0</v>
      </c>
      <c r="N268" s="255">
        <v>2.1000000000000001E-4</v>
      </c>
      <c r="O268" s="255">
        <f>ROUND(E268*N268,2)</f>
        <v>0</v>
      </c>
      <c r="P268" s="255">
        <v>0</v>
      </c>
      <c r="Q268" s="255">
        <f>ROUND(E268*P268,2)</f>
        <v>0</v>
      </c>
      <c r="R268" s="255"/>
      <c r="S268" s="255" t="s">
        <v>127</v>
      </c>
      <c r="T268" s="256" t="s">
        <v>127</v>
      </c>
      <c r="U268" s="233">
        <v>0.05</v>
      </c>
      <c r="V268" s="233">
        <f>ROUND(E268*U268,2)</f>
        <v>0.05</v>
      </c>
      <c r="W268" s="233"/>
      <c r="X268" s="233" t="s">
        <v>128</v>
      </c>
      <c r="Y268" s="214"/>
      <c r="Z268" s="214"/>
      <c r="AA268" s="214"/>
      <c r="AB268" s="214"/>
      <c r="AC268" s="214"/>
      <c r="AD268" s="214"/>
      <c r="AE268" s="214"/>
      <c r="AF268" s="214"/>
      <c r="AG268" s="214" t="s">
        <v>149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0" t="s">
        <v>301</v>
      </c>
      <c r="D269" s="258"/>
      <c r="E269" s="258"/>
      <c r="F269" s="258"/>
      <c r="G269" s="258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131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1" t="s">
        <v>132</v>
      </c>
      <c r="D270" s="237"/>
      <c r="E270" s="238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133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1" t="s">
        <v>174</v>
      </c>
      <c r="D271" s="237"/>
      <c r="E271" s="238"/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133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31"/>
      <c r="B272" s="232"/>
      <c r="C272" s="271" t="s">
        <v>175</v>
      </c>
      <c r="D272" s="237"/>
      <c r="E272" s="238">
        <v>1</v>
      </c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133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31"/>
      <c r="B273" s="232"/>
      <c r="C273" s="272" t="s">
        <v>146</v>
      </c>
      <c r="D273" s="239"/>
      <c r="E273" s="240">
        <v>1</v>
      </c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133</v>
      </c>
      <c r="AH273" s="214">
        <v>1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50">
        <v>44</v>
      </c>
      <c r="B274" s="251" t="s">
        <v>302</v>
      </c>
      <c r="C274" s="269" t="s">
        <v>303</v>
      </c>
      <c r="D274" s="252" t="s">
        <v>126</v>
      </c>
      <c r="E274" s="253">
        <v>1</v>
      </c>
      <c r="F274" s="254"/>
      <c r="G274" s="255">
        <f>ROUND(E274*F274,2)</f>
        <v>0</v>
      </c>
      <c r="H274" s="254"/>
      <c r="I274" s="255">
        <f>ROUND(E274*H274,2)</f>
        <v>0</v>
      </c>
      <c r="J274" s="254"/>
      <c r="K274" s="255">
        <f>ROUND(E274*J274,2)</f>
        <v>0</v>
      </c>
      <c r="L274" s="255">
        <v>15</v>
      </c>
      <c r="M274" s="255">
        <f>G274*(1+L274/100)</f>
        <v>0</v>
      </c>
      <c r="N274" s="255">
        <v>5.2399999999999999E-3</v>
      </c>
      <c r="O274" s="255">
        <f>ROUND(E274*N274,2)</f>
        <v>0.01</v>
      </c>
      <c r="P274" s="255">
        <v>0</v>
      </c>
      <c r="Q274" s="255">
        <f>ROUND(E274*P274,2)</f>
        <v>0</v>
      </c>
      <c r="R274" s="255"/>
      <c r="S274" s="255" t="s">
        <v>127</v>
      </c>
      <c r="T274" s="256" t="s">
        <v>127</v>
      </c>
      <c r="U274" s="233">
        <v>0.95840000000000003</v>
      </c>
      <c r="V274" s="233">
        <f>ROUND(E274*U274,2)</f>
        <v>0.96</v>
      </c>
      <c r="W274" s="233"/>
      <c r="X274" s="233" t="s">
        <v>128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149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1" t="s">
        <v>132</v>
      </c>
      <c r="D275" s="237"/>
      <c r="E275" s="238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133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1" t="s">
        <v>174</v>
      </c>
      <c r="D276" s="237"/>
      <c r="E276" s="238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133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31"/>
      <c r="B277" s="232"/>
      <c r="C277" s="271" t="s">
        <v>175</v>
      </c>
      <c r="D277" s="237"/>
      <c r="E277" s="238">
        <v>1</v>
      </c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133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2" t="s">
        <v>146</v>
      </c>
      <c r="D278" s="239"/>
      <c r="E278" s="240">
        <v>1</v>
      </c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133</v>
      </c>
      <c r="AH278" s="214">
        <v>1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50">
        <v>45</v>
      </c>
      <c r="B279" s="251" t="s">
        <v>304</v>
      </c>
      <c r="C279" s="269" t="s">
        <v>305</v>
      </c>
      <c r="D279" s="252" t="s">
        <v>126</v>
      </c>
      <c r="E279" s="253">
        <v>1.1000000000000001</v>
      </c>
      <c r="F279" s="254"/>
      <c r="G279" s="255">
        <f>ROUND(E279*F279,2)</f>
        <v>0</v>
      </c>
      <c r="H279" s="254"/>
      <c r="I279" s="255">
        <f>ROUND(E279*H279,2)</f>
        <v>0</v>
      </c>
      <c r="J279" s="254"/>
      <c r="K279" s="255">
        <f>ROUND(E279*J279,2)</f>
        <v>0</v>
      </c>
      <c r="L279" s="255">
        <v>15</v>
      </c>
      <c r="M279" s="255">
        <f>G279*(1+L279/100)</f>
        <v>0</v>
      </c>
      <c r="N279" s="255">
        <v>1.2200000000000001E-2</v>
      </c>
      <c r="O279" s="255">
        <f>ROUND(E279*N279,2)</f>
        <v>0.01</v>
      </c>
      <c r="P279" s="255">
        <v>0</v>
      </c>
      <c r="Q279" s="255">
        <f>ROUND(E279*P279,2)</f>
        <v>0</v>
      </c>
      <c r="R279" s="255"/>
      <c r="S279" s="255" t="s">
        <v>219</v>
      </c>
      <c r="T279" s="256" t="s">
        <v>127</v>
      </c>
      <c r="U279" s="233">
        <v>0</v>
      </c>
      <c r="V279" s="233">
        <f>ROUND(E279*U279,2)</f>
        <v>0</v>
      </c>
      <c r="W279" s="233"/>
      <c r="X279" s="233" t="s">
        <v>230</v>
      </c>
      <c r="Y279" s="214"/>
      <c r="Z279" s="214"/>
      <c r="AA279" s="214"/>
      <c r="AB279" s="214"/>
      <c r="AC279" s="214"/>
      <c r="AD279" s="214"/>
      <c r="AE279" s="214"/>
      <c r="AF279" s="214"/>
      <c r="AG279" s="214" t="s">
        <v>231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31"/>
      <c r="B280" s="232"/>
      <c r="C280" s="271" t="s">
        <v>132</v>
      </c>
      <c r="D280" s="237"/>
      <c r="E280" s="238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133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/>
      <c r="B281" s="232"/>
      <c r="C281" s="271" t="s">
        <v>174</v>
      </c>
      <c r="D281" s="237"/>
      <c r="E281" s="238"/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133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31"/>
      <c r="B282" s="232"/>
      <c r="C282" s="271" t="s">
        <v>175</v>
      </c>
      <c r="D282" s="237"/>
      <c r="E282" s="238">
        <v>1</v>
      </c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133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31"/>
      <c r="B283" s="232"/>
      <c r="C283" s="272" t="s">
        <v>146</v>
      </c>
      <c r="D283" s="239"/>
      <c r="E283" s="240">
        <v>1</v>
      </c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133</v>
      </c>
      <c r="AH283" s="214">
        <v>1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5" t="s">
        <v>264</v>
      </c>
      <c r="D284" s="241"/>
      <c r="E284" s="242">
        <v>0.1</v>
      </c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133</v>
      </c>
      <c r="AH284" s="214">
        <v>4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60">
        <v>46</v>
      </c>
      <c r="B285" s="261" t="s">
        <v>306</v>
      </c>
      <c r="C285" s="274" t="s">
        <v>307</v>
      </c>
      <c r="D285" s="262" t="s">
        <v>213</v>
      </c>
      <c r="E285" s="263">
        <v>1.8870000000000001E-2</v>
      </c>
      <c r="F285" s="264"/>
      <c r="G285" s="265">
        <f>ROUND(E285*F285,2)</f>
        <v>0</v>
      </c>
      <c r="H285" s="264"/>
      <c r="I285" s="265">
        <f>ROUND(E285*H285,2)</f>
        <v>0</v>
      </c>
      <c r="J285" s="264"/>
      <c r="K285" s="265">
        <f>ROUND(E285*J285,2)</f>
        <v>0</v>
      </c>
      <c r="L285" s="265">
        <v>15</v>
      </c>
      <c r="M285" s="265">
        <f>G285*(1+L285/100)</f>
        <v>0</v>
      </c>
      <c r="N285" s="265">
        <v>0</v>
      </c>
      <c r="O285" s="265">
        <f>ROUND(E285*N285,2)</f>
        <v>0</v>
      </c>
      <c r="P285" s="265">
        <v>0</v>
      </c>
      <c r="Q285" s="265">
        <f>ROUND(E285*P285,2)</f>
        <v>0</v>
      </c>
      <c r="R285" s="265"/>
      <c r="S285" s="265" t="s">
        <v>127</v>
      </c>
      <c r="T285" s="266" t="s">
        <v>127</v>
      </c>
      <c r="U285" s="233">
        <v>1.3049999999999999</v>
      </c>
      <c r="V285" s="233">
        <f>ROUND(E285*U285,2)</f>
        <v>0.02</v>
      </c>
      <c r="W285" s="233"/>
      <c r="X285" s="233" t="s">
        <v>214</v>
      </c>
      <c r="Y285" s="214"/>
      <c r="Z285" s="214"/>
      <c r="AA285" s="214"/>
      <c r="AB285" s="214"/>
      <c r="AC285" s="214"/>
      <c r="AD285" s="214"/>
      <c r="AE285" s="214"/>
      <c r="AF285" s="214"/>
      <c r="AG285" s="214" t="s">
        <v>215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x14ac:dyDescent="0.2">
      <c r="A286" s="244" t="s">
        <v>122</v>
      </c>
      <c r="B286" s="245" t="s">
        <v>86</v>
      </c>
      <c r="C286" s="268" t="s">
        <v>87</v>
      </c>
      <c r="D286" s="246"/>
      <c r="E286" s="247"/>
      <c r="F286" s="248"/>
      <c r="G286" s="248">
        <f>SUMIF(AG287:AG311,"&lt;&gt;NOR",G287:G311)</f>
        <v>0</v>
      </c>
      <c r="H286" s="248"/>
      <c r="I286" s="248">
        <f>SUM(I287:I311)</f>
        <v>0</v>
      </c>
      <c r="J286" s="248"/>
      <c r="K286" s="248">
        <f>SUM(K287:K311)</f>
        <v>0</v>
      </c>
      <c r="L286" s="248"/>
      <c r="M286" s="248">
        <f>SUM(M287:M311)</f>
        <v>0</v>
      </c>
      <c r="N286" s="248"/>
      <c r="O286" s="248">
        <f>SUM(O287:O311)</f>
        <v>0.02</v>
      </c>
      <c r="P286" s="248"/>
      <c r="Q286" s="248">
        <f>SUM(Q287:Q311)</f>
        <v>0</v>
      </c>
      <c r="R286" s="248"/>
      <c r="S286" s="248"/>
      <c r="T286" s="249"/>
      <c r="U286" s="243"/>
      <c r="V286" s="243">
        <f>SUM(V287:V311)</f>
        <v>29.79</v>
      </c>
      <c r="W286" s="243"/>
      <c r="X286" s="243"/>
      <c r="AG286" t="s">
        <v>123</v>
      </c>
    </row>
    <row r="287" spans="1:60" outlineLevel="1" x14ac:dyDescent="0.2">
      <c r="A287" s="250">
        <v>47</v>
      </c>
      <c r="B287" s="251" t="s">
        <v>308</v>
      </c>
      <c r="C287" s="269" t="s">
        <v>309</v>
      </c>
      <c r="D287" s="252" t="s">
        <v>126</v>
      </c>
      <c r="E287" s="253">
        <v>38.69</v>
      </c>
      <c r="F287" s="254"/>
      <c r="G287" s="255">
        <f>ROUND(E287*F287,2)</f>
        <v>0</v>
      </c>
      <c r="H287" s="254"/>
      <c r="I287" s="255">
        <f>ROUND(E287*H287,2)</f>
        <v>0</v>
      </c>
      <c r="J287" s="254"/>
      <c r="K287" s="255">
        <f>ROUND(E287*J287,2)</f>
        <v>0</v>
      </c>
      <c r="L287" s="255">
        <v>15</v>
      </c>
      <c r="M287" s="255">
        <f>G287*(1+L287/100)</f>
        <v>0</v>
      </c>
      <c r="N287" s="255">
        <v>1.0000000000000001E-5</v>
      </c>
      <c r="O287" s="255">
        <f>ROUND(E287*N287,2)</f>
        <v>0</v>
      </c>
      <c r="P287" s="255">
        <v>0</v>
      </c>
      <c r="Q287" s="255">
        <f>ROUND(E287*P287,2)</f>
        <v>0</v>
      </c>
      <c r="R287" s="255"/>
      <c r="S287" s="255" t="s">
        <v>127</v>
      </c>
      <c r="T287" s="256" t="s">
        <v>127</v>
      </c>
      <c r="U287" s="233">
        <v>0.107</v>
      </c>
      <c r="V287" s="233">
        <f>ROUND(E287*U287,2)</f>
        <v>4.1399999999999997</v>
      </c>
      <c r="W287" s="233"/>
      <c r="X287" s="233" t="s">
        <v>128</v>
      </c>
      <c r="Y287" s="214"/>
      <c r="Z287" s="214"/>
      <c r="AA287" s="214"/>
      <c r="AB287" s="214"/>
      <c r="AC287" s="214"/>
      <c r="AD287" s="214"/>
      <c r="AE287" s="214"/>
      <c r="AF287" s="214"/>
      <c r="AG287" s="214" t="s">
        <v>149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31"/>
      <c r="B288" s="232"/>
      <c r="C288" s="271" t="s">
        <v>132</v>
      </c>
      <c r="D288" s="237"/>
      <c r="E288" s="238"/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133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1"/>
      <c r="B289" s="232"/>
      <c r="C289" s="271" t="s">
        <v>310</v>
      </c>
      <c r="D289" s="237"/>
      <c r="E289" s="238"/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133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1" t="s">
        <v>140</v>
      </c>
      <c r="D290" s="237"/>
      <c r="E290" s="238">
        <v>3.125</v>
      </c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133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1" t="s">
        <v>141</v>
      </c>
      <c r="D291" s="237"/>
      <c r="E291" s="238">
        <v>6.25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133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31"/>
      <c r="B292" s="232"/>
      <c r="C292" s="271" t="s">
        <v>142</v>
      </c>
      <c r="D292" s="237"/>
      <c r="E292" s="238">
        <v>13</v>
      </c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133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31"/>
      <c r="B293" s="232"/>
      <c r="C293" s="272" t="s">
        <v>146</v>
      </c>
      <c r="D293" s="239"/>
      <c r="E293" s="240">
        <v>22.375</v>
      </c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133</v>
      </c>
      <c r="AH293" s="214">
        <v>1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31"/>
      <c r="B294" s="232"/>
      <c r="C294" s="271" t="s">
        <v>311</v>
      </c>
      <c r="D294" s="237"/>
      <c r="E294" s="238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133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1" t="s">
        <v>312</v>
      </c>
      <c r="D295" s="237"/>
      <c r="E295" s="238">
        <v>4.0625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133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31"/>
      <c r="B296" s="232"/>
      <c r="C296" s="271" t="s">
        <v>313</v>
      </c>
      <c r="D296" s="237"/>
      <c r="E296" s="238">
        <v>4.0625</v>
      </c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133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31"/>
      <c r="B297" s="232"/>
      <c r="C297" s="271" t="s">
        <v>314</v>
      </c>
      <c r="D297" s="237"/>
      <c r="E297" s="238">
        <v>8.19</v>
      </c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133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2" t="s">
        <v>146</v>
      </c>
      <c r="D298" s="239"/>
      <c r="E298" s="240">
        <v>16.315000000000001</v>
      </c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133</v>
      </c>
      <c r="AH298" s="214">
        <v>1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50">
        <v>48</v>
      </c>
      <c r="B299" s="251" t="s">
        <v>315</v>
      </c>
      <c r="C299" s="269" t="s">
        <v>316</v>
      </c>
      <c r="D299" s="252" t="s">
        <v>126</v>
      </c>
      <c r="E299" s="253">
        <v>38.69</v>
      </c>
      <c r="F299" s="254"/>
      <c r="G299" s="255">
        <f>ROUND(E299*F299,2)</f>
        <v>0</v>
      </c>
      <c r="H299" s="254"/>
      <c r="I299" s="255">
        <f>ROUND(E299*H299,2)</f>
        <v>0</v>
      </c>
      <c r="J299" s="254"/>
      <c r="K299" s="255">
        <f>ROUND(E299*J299,2)</f>
        <v>0</v>
      </c>
      <c r="L299" s="255">
        <v>15</v>
      </c>
      <c r="M299" s="255">
        <f>G299*(1+L299/100)</f>
        <v>0</v>
      </c>
      <c r="N299" s="255">
        <v>4.6999999999999999E-4</v>
      </c>
      <c r="O299" s="255">
        <f>ROUND(E299*N299,2)</f>
        <v>0.02</v>
      </c>
      <c r="P299" s="255">
        <v>0</v>
      </c>
      <c r="Q299" s="255">
        <f>ROUND(E299*P299,2)</f>
        <v>0</v>
      </c>
      <c r="R299" s="255"/>
      <c r="S299" s="255" t="s">
        <v>127</v>
      </c>
      <c r="T299" s="256" t="s">
        <v>127</v>
      </c>
      <c r="U299" s="233">
        <v>0.66300000000000003</v>
      </c>
      <c r="V299" s="233">
        <f>ROUND(E299*U299,2)</f>
        <v>25.65</v>
      </c>
      <c r="W299" s="233"/>
      <c r="X299" s="233" t="s">
        <v>128</v>
      </c>
      <c r="Y299" s="214"/>
      <c r="Z299" s="214"/>
      <c r="AA299" s="214"/>
      <c r="AB299" s="214"/>
      <c r="AC299" s="214"/>
      <c r="AD299" s="214"/>
      <c r="AE299" s="214"/>
      <c r="AF299" s="214"/>
      <c r="AG299" s="214" t="s">
        <v>149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0" t="s">
        <v>317</v>
      </c>
      <c r="D300" s="258"/>
      <c r="E300" s="258"/>
      <c r="F300" s="258"/>
      <c r="G300" s="258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131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/>
      <c r="B301" s="232"/>
      <c r="C301" s="271" t="s">
        <v>132</v>
      </c>
      <c r="D301" s="237"/>
      <c r="E301" s="238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133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1" t="s">
        <v>310</v>
      </c>
      <c r="D302" s="237"/>
      <c r="E302" s="238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133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1" t="s">
        <v>140</v>
      </c>
      <c r="D303" s="237"/>
      <c r="E303" s="238">
        <v>3.125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133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1" t="s">
        <v>141</v>
      </c>
      <c r="D304" s="237"/>
      <c r="E304" s="238">
        <v>6.25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133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31"/>
      <c r="B305" s="232"/>
      <c r="C305" s="271" t="s">
        <v>142</v>
      </c>
      <c r="D305" s="237"/>
      <c r="E305" s="238">
        <v>13</v>
      </c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133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31"/>
      <c r="B306" s="232"/>
      <c r="C306" s="272" t="s">
        <v>146</v>
      </c>
      <c r="D306" s="239"/>
      <c r="E306" s="240">
        <v>22.375</v>
      </c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133</v>
      </c>
      <c r="AH306" s="214">
        <v>1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">
      <c r="A307" s="231"/>
      <c r="B307" s="232"/>
      <c r="C307" s="271" t="s">
        <v>311</v>
      </c>
      <c r="D307" s="237"/>
      <c r="E307" s="238"/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133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31"/>
      <c r="B308" s="232"/>
      <c r="C308" s="271" t="s">
        <v>312</v>
      </c>
      <c r="D308" s="237"/>
      <c r="E308" s="238">
        <v>4.0625</v>
      </c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133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1" t="s">
        <v>313</v>
      </c>
      <c r="D309" s="237"/>
      <c r="E309" s="238">
        <v>4.0625</v>
      </c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133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31"/>
      <c r="B310" s="232"/>
      <c r="C310" s="271" t="s">
        <v>314</v>
      </c>
      <c r="D310" s="237"/>
      <c r="E310" s="238">
        <v>8.19</v>
      </c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133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31"/>
      <c r="B311" s="232"/>
      <c r="C311" s="272" t="s">
        <v>146</v>
      </c>
      <c r="D311" s="239"/>
      <c r="E311" s="240">
        <v>16.315000000000001</v>
      </c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133</v>
      </c>
      <c r="AH311" s="214">
        <v>1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x14ac:dyDescent="0.2">
      <c r="A312" s="244" t="s">
        <v>122</v>
      </c>
      <c r="B312" s="245" t="s">
        <v>88</v>
      </c>
      <c r="C312" s="268" t="s">
        <v>89</v>
      </c>
      <c r="D312" s="246"/>
      <c r="E312" s="247"/>
      <c r="F312" s="248"/>
      <c r="G312" s="248">
        <f>SUMIF(AG313:AG386,"&lt;&gt;NOR",G313:G386)</f>
        <v>0</v>
      </c>
      <c r="H312" s="248"/>
      <c r="I312" s="248">
        <f>SUM(I313:I386)</f>
        <v>0</v>
      </c>
      <c r="J312" s="248"/>
      <c r="K312" s="248">
        <f>SUM(K313:K386)</f>
        <v>0</v>
      </c>
      <c r="L312" s="248"/>
      <c r="M312" s="248">
        <f>SUM(M313:M386)</f>
        <v>0</v>
      </c>
      <c r="N312" s="248"/>
      <c r="O312" s="248">
        <f>SUM(O313:O386)</f>
        <v>0.25</v>
      </c>
      <c r="P312" s="248"/>
      <c r="Q312" s="248">
        <f>SUM(Q313:Q386)</f>
        <v>0</v>
      </c>
      <c r="R312" s="248"/>
      <c r="S312" s="248"/>
      <c r="T312" s="249"/>
      <c r="U312" s="243"/>
      <c r="V312" s="243">
        <f>SUM(V313:V386)</f>
        <v>149.24</v>
      </c>
      <c r="W312" s="243"/>
      <c r="X312" s="243"/>
      <c r="AG312" t="s">
        <v>123</v>
      </c>
    </row>
    <row r="313" spans="1:60" outlineLevel="1" x14ac:dyDescent="0.2">
      <c r="A313" s="250">
        <v>49</v>
      </c>
      <c r="B313" s="251" t="s">
        <v>318</v>
      </c>
      <c r="C313" s="269" t="s">
        <v>319</v>
      </c>
      <c r="D313" s="252" t="s">
        <v>126</v>
      </c>
      <c r="E313" s="253">
        <v>194.37</v>
      </c>
      <c r="F313" s="254"/>
      <c r="G313" s="255">
        <f>ROUND(E313*F313,2)</f>
        <v>0</v>
      </c>
      <c r="H313" s="254"/>
      <c r="I313" s="255">
        <f>ROUND(E313*H313,2)</f>
        <v>0</v>
      </c>
      <c r="J313" s="254"/>
      <c r="K313" s="255">
        <f>ROUND(E313*J313,2)</f>
        <v>0</v>
      </c>
      <c r="L313" s="255">
        <v>15</v>
      </c>
      <c r="M313" s="255">
        <f>G313*(1+L313/100)</f>
        <v>0</v>
      </c>
      <c r="N313" s="255">
        <v>0</v>
      </c>
      <c r="O313" s="255">
        <f>ROUND(E313*N313,2)</f>
        <v>0</v>
      </c>
      <c r="P313" s="255">
        <v>0</v>
      </c>
      <c r="Q313" s="255">
        <f>ROUND(E313*P313,2)</f>
        <v>0</v>
      </c>
      <c r="R313" s="255"/>
      <c r="S313" s="255" t="s">
        <v>127</v>
      </c>
      <c r="T313" s="256" t="s">
        <v>127</v>
      </c>
      <c r="U313" s="233">
        <v>7.6679999999999998E-2</v>
      </c>
      <c r="V313" s="233">
        <f>ROUND(E313*U313,2)</f>
        <v>14.9</v>
      </c>
      <c r="W313" s="233"/>
      <c r="X313" s="233" t="s">
        <v>128</v>
      </c>
      <c r="Y313" s="214"/>
      <c r="Z313" s="214"/>
      <c r="AA313" s="214"/>
      <c r="AB313" s="214"/>
      <c r="AC313" s="214"/>
      <c r="AD313" s="214"/>
      <c r="AE313" s="214"/>
      <c r="AF313" s="214"/>
      <c r="AG313" s="214" t="s">
        <v>149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1" t="s">
        <v>132</v>
      </c>
      <c r="D314" s="237"/>
      <c r="E314" s="238"/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133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1" t="s">
        <v>320</v>
      </c>
      <c r="D315" s="237"/>
      <c r="E315" s="238"/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133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31"/>
      <c r="B316" s="232"/>
      <c r="C316" s="271" t="s">
        <v>321</v>
      </c>
      <c r="D316" s="237"/>
      <c r="E316" s="238">
        <v>39.93</v>
      </c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133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31"/>
      <c r="B317" s="232"/>
      <c r="C317" s="271" t="s">
        <v>322</v>
      </c>
      <c r="D317" s="237"/>
      <c r="E317" s="238">
        <v>80.849999999999994</v>
      </c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133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31"/>
      <c r="B318" s="232"/>
      <c r="C318" s="271" t="s">
        <v>323</v>
      </c>
      <c r="D318" s="237"/>
      <c r="E318" s="238">
        <v>73.59</v>
      </c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133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2" t="s">
        <v>146</v>
      </c>
      <c r="D319" s="239"/>
      <c r="E319" s="240">
        <v>194.37</v>
      </c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133</v>
      </c>
      <c r="AH319" s="214">
        <v>1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50">
        <v>50</v>
      </c>
      <c r="B320" s="251" t="s">
        <v>324</v>
      </c>
      <c r="C320" s="269" t="s">
        <v>325</v>
      </c>
      <c r="D320" s="252" t="s">
        <v>126</v>
      </c>
      <c r="E320" s="253">
        <v>127.1</v>
      </c>
      <c r="F320" s="254"/>
      <c r="G320" s="255">
        <f>ROUND(E320*F320,2)</f>
        <v>0</v>
      </c>
      <c r="H320" s="254"/>
      <c r="I320" s="255">
        <f>ROUND(E320*H320,2)</f>
        <v>0</v>
      </c>
      <c r="J320" s="254"/>
      <c r="K320" s="255">
        <f>ROUND(E320*J320,2)</f>
        <v>0</v>
      </c>
      <c r="L320" s="255">
        <v>15</v>
      </c>
      <c r="M320" s="255">
        <f>G320*(1+L320/100)</f>
        <v>0</v>
      </c>
      <c r="N320" s="255">
        <v>3.5E-4</v>
      </c>
      <c r="O320" s="255">
        <f>ROUND(E320*N320,2)</f>
        <v>0.04</v>
      </c>
      <c r="P320" s="255">
        <v>0</v>
      </c>
      <c r="Q320" s="255">
        <f>ROUND(E320*P320,2)</f>
        <v>0</v>
      </c>
      <c r="R320" s="255"/>
      <c r="S320" s="255" t="s">
        <v>127</v>
      </c>
      <c r="T320" s="256" t="s">
        <v>127</v>
      </c>
      <c r="U320" s="233">
        <v>1.35E-2</v>
      </c>
      <c r="V320" s="233">
        <f>ROUND(E320*U320,2)</f>
        <v>1.72</v>
      </c>
      <c r="W320" s="233"/>
      <c r="X320" s="233" t="s">
        <v>128</v>
      </c>
      <c r="Y320" s="214"/>
      <c r="Z320" s="214"/>
      <c r="AA320" s="214"/>
      <c r="AB320" s="214"/>
      <c r="AC320" s="214"/>
      <c r="AD320" s="214"/>
      <c r="AE320" s="214"/>
      <c r="AF320" s="214"/>
      <c r="AG320" s="214" t="s">
        <v>149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1" t="s">
        <v>132</v>
      </c>
      <c r="D321" s="237"/>
      <c r="E321" s="238"/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133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1" t="s">
        <v>326</v>
      </c>
      <c r="D322" s="237"/>
      <c r="E322" s="238"/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133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31"/>
      <c r="B323" s="232"/>
      <c r="C323" s="271" t="s">
        <v>194</v>
      </c>
      <c r="D323" s="237"/>
      <c r="E323" s="238">
        <v>7.2</v>
      </c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133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1" t="s">
        <v>195</v>
      </c>
      <c r="D324" s="237"/>
      <c r="E324" s="238">
        <v>0.9</v>
      </c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133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1" t="s">
        <v>196</v>
      </c>
      <c r="D325" s="237"/>
      <c r="E325" s="238">
        <v>6</v>
      </c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133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31"/>
      <c r="B326" s="232"/>
      <c r="C326" s="271" t="s">
        <v>197</v>
      </c>
      <c r="D326" s="237"/>
      <c r="E326" s="238">
        <v>20.100000000000001</v>
      </c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133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1" t="s">
        <v>198</v>
      </c>
      <c r="D327" s="237"/>
      <c r="E327" s="238">
        <v>1.4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133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1" t="s">
        <v>178</v>
      </c>
      <c r="D328" s="237"/>
      <c r="E328" s="238">
        <v>27.5</v>
      </c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133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1" t="s">
        <v>179</v>
      </c>
      <c r="D329" s="237"/>
      <c r="E329" s="238">
        <v>5.8</v>
      </c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133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1" t="s">
        <v>199</v>
      </c>
      <c r="D330" s="237"/>
      <c r="E330" s="238">
        <v>28.1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133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1" t="s">
        <v>200</v>
      </c>
      <c r="D331" s="237"/>
      <c r="E331" s="238">
        <v>30.1</v>
      </c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133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2" t="s">
        <v>146</v>
      </c>
      <c r="D332" s="239"/>
      <c r="E332" s="240">
        <v>127.1</v>
      </c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133</v>
      </c>
      <c r="AH332" s="214">
        <v>1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50">
        <v>51</v>
      </c>
      <c r="B333" s="251" t="s">
        <v>327</v>
      </c>
      <c r="C333" s="269" t="s">
        <v>328</v>
      </c>
      <c r="D333" s="252" t="s">
        <v>126</v>
      </c>
      <c r="E333" s="253">
        <v>15.3</v>
      </c>
      <c r="F333" s="254"/>
      <c r="G333" s="255">
        <f>ROUND(E333*F333,2)</f>
        <v>0</v>
      </c>
      <c r="H333" s="254"/>
      <c r="I333" s="255">
        <f>ROUND(E333*H333,2)</f>
        <v>0</v>
      </c>
      <c r="J333" s="254"/>
      <c r="K333" s="255">
        <f>ROUND(E333*J333,2)</f>
        <v>0</v>
      </c>
      <c r="L333" s="255">
        <v>15</v>
      </c>
      <c r="M333" s="255">
        <f>G333*(1+L333/100)</f>
        <v>0</v>
      </c>
      <c r="N333" s="255">
        <v>0</v>
      </c>
      <c r="O333" s="255">
        <f>ROUND(E333*N333,2)</f>
        <v>0</v>
      </c>
      <c r="P333" s="255">
        <v>0</v>
      </c>
      <c r="Q333" s="255">
        <f>ROUND(E333*P333,2)</f>
        <v>0</v>
      </c>
      <c r="R333" s="255"/>
      <c r="S333" s="255" t="s">
        <v>127</v>
      </c>
      <c r="T333" s="256" t="s">
        <v>127</v>
      </c>
      <c r="U333" s="233">
        <v>2.1000000000000001E-2</v>
      </c>
      <c r="V333" s="233">
        <f>ROUND(E333*U333,2)</f>
        <v>0.32</v>
      </c>
      <c r="W333" s="233"/>
      <c r="X333" s="233" t="s">
        <v>128</v>
      </c>
      <c r="Y333" s="214"/>
      <c r="Z333" s="214"/>
      <c r="AA333" s="214"/>
      <c r="AB333" s="214"/>
      <c r="AC333" s="214"/>
      <c r="AD333" s="214"/>
      <c r="AE333" s="214"/>
      <c r="AF333" s="214"/>
      <c r="AG333" s="214" t="s">
        <v>149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31"/>
      <c r="B334" s="232"/>
      <c r="C334" s="271" t="s">
        <v>132</v>
      </c>
      <c r="D334" s="237"/>
      <c r="E334" s="238"/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133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1" t="s">
        <v>329</v>
      </c>
      <c r="D335" s="237"/>
      <c r="E335" s="238">
        <v>15.3</v>
      </c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133</v>
      </c>
      <c r="AH335" s="214">
        <v>5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2" t="s">
        <v>146</v>
      </c>
      <c r="D336" s="239"/>
      <c r="E336" s="240">
        <v>15.3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133</v>
      </c>
      <c r="AH336" s="214">
        <v>1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50">
        <v>52</v>
      </c>
      <c r="B337" s="251" t="s">
        <v>330</v>
      </c>
      <c r="C337" s="269" t="s">
        <v>331</v>
      </c>
      <c r="D337" s="252" t="s">
        <v>126</v>
      </c>
      <c r="E337" s="253">
        <v>495.46780000000001</v>
      </c>
      <c r="F337" s="254"/>
      <c r="G337" s="255">
        <f>ROUND(E337*F337,2)</f>
        <v>0</v>
      </c>
      <c r="H337" s="254"/>
      <c r="I337" s="255">
        <f>ROUND(E337*H337,2)</f>
        <v>0</v>
      </c>
      <c r="J337" s="254"/>
      <c r="K337" s="255">
        <f>ROUND(E337*J337,2)</f>
        <v>0</v>
      </c>
      <c r="L337" s="255">
        <v>15</v>
      </c>
      <c r="M337" s="255">
        <f>G337*(1+L337/100)</f>
        <v>0</v>
      </c>
      <c r="N337" s="255">
        <v>0</v>
      </c>
      <c r="O337" s="255">
        <f>ROUND(E337*N337,2)</f>
        <v>0</v>
      </c>
      <c r="P337" s="255">
        <v>0</v>
      </c>
      <c r="Q337" s="255">
        <f>ROUND(E337*P337,2)</f>
        <v>0</v>
      </c>
      <c r="R337" s="255"/>
      <c r="S337" s="255" t="s">
        <v>127</v>
      </c>
      <c r="T337" s="256" t="s">
        <v>127</v>
      </c>
      <c r="U337" s="233">
        <v>7.0000000000000001E-3</v>
      </c>
      <c r="V337" s="233">
        <f>ROUND(E337*U337,2)</f>
        <v>3.47</v>
      </c>
      <c r="W337" s="233"/>
      <c r="X337" s="233" t="s">
        <v>128</v>
      </c>
      <c r="Y337" s="214"/>
      <c r="Z337" s="214"/>
      <c r="AA337" s="214"/>
      <c r="AB337" s="214"/>
      <c r="AC337" s="214"/>
      <c r="AD337" s="214"/>
      <c r="AE337" s="214"/>
      <c r="AF337" s="214"/>
      <c r="AG337" s="214" t="s">
        <v>149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31"/>
      <c r="B338" s="232"/>
      <c r="C338" s="271" t="s">
        <v>132</v>
      </c>
      <c r="D338" s="237"/>
      <c r="E338" s="238"/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133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1" t="s">
        <v>326</v>
      </c>
      <c r="D339" s="237"/>
      <c r="E339" s="238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133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1" t="s">
        <v>194</v>
      </c>
      <c r="D340" s="237"/>
      <c r="E340" s="238">
        <v>7.2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133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1" t="s">
        <v>195</v>
      </c>
      <c r="D341" s="237"/>
      <c r="E341" s="238">
        <v>0.9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133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31"/>
      <c r="B342" s="232"/>
      <c r="C342" s="271" t="s">
        <v>196</v>
      </c>
      <c r="D342" s="237"/>
      <c r="E342" s="238">
        <v>6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14"/>
      <c r="Z342" s="214"/>
      <c r="AA342" s="214"/>
      <c r="AB342" s="214"/>
      <c r="AC342" s="214"/>
      <c r="AD342" s="214"/>
      <c r="AE342" s="214"/>
      <c r="AF342" s="214"/>
      <c r="AG342" s="214" t="s">
        <v>133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/>
      <c r="B343" s="232"/>
      <c r="C343" s="271" t="s">
        <v>197</v>
      </c>
      <c r="D343" s="237"/>
      <c r="E343" s="238">
        <v>20.100000000000001</v>
      </c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133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31"/>
      <c r="B344" s="232"/>
      <c r="C344" s="271" t="s">
        <v>198</v>
      </c>
      <c r="D344" s="237"/>
      <c r="E344" s="238">
        <v>1.4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133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1" t="s">
        <v>178</v>
      </c>
      <c r="D345" s="237"/>
      <c r="E345" s="238">
        <v>27.5</v>
      </c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133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31"/>
      <c r="B346" s="232"/>
      <c r="C346" s="271" t="s">
        <v>179</v>
      </c>
      <c r="D346" s="237"/>
      <c r="E346" s="238">
        <v>5.8</v>
      </c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133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1" t="s">
        <v>199</v>
      </c>
      <c r="D347" s="237"/>
      <c r="E347" s="238">
        <v>28.1</v>
      </c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133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1" t="s">
        <v>200</v>
      </c>
      <c r="D348" s="237"/>
      <c r="E348" s="238">
        <v>30.1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133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2" t="s">
        <v>146</v>
      </c>
      <c r="D349" s="239"/>
      <c r="E349" s="240">
        <v>127.1</v>
      </c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133</v>
      </c>
      <c r="AH349" s="214">
        <v>1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31"/>
      <c r="B350" s="232"/>
      <c r="C350" s="271" t="s">
        <v>151</v>
      </c>
      <c r="D350" s="237"/>
      <c r="E350" s="238"/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133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1" t="s">
        <v>321</v>
      </c>
      <c r="D351" s="237"/>
      <c r="E351" s="238">
        <v>39.93</v>
      </c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133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1" t="s">
        <v>332</v>
      </c>
      <c r="D352" s="237"/>
      <c r="E352" s="238">
        <v>13.2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133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1" t="s">
        <v>333</v>
      </c>
      <c r="D353" s="237"/>
      <c r="E353" s="238">
        <v>38.61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133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31"/>
      <c r="B354" s="232"/>
      <c r="C354" s="271" t="s">
        <v>322</v>
      </c>
      <c r="D354" s="237"/>
      <c r="E354" s="238">
        <v>80.849999999999994</v>
      </c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133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1"/>
      <c r="B355" s="232"/>
      <c r="C355" s="271" t="s">
        <v>152</v>
      </c>
      <c r="D355" s="237"/>
      <c r="E355" s="238">
        <v>16.5</v>
      </c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133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1"/>
      <c r="B356" s="232"/>
      <c r="C356" s="271" t="s">
        <v>323</v>
      </c>
      <c r="D356" s="237"/>
      <c r="E356" s="238">
        <v>73.59</v>
      </c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133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1" t="s">
        <v>334</v>
      </c>
      <c r="D357" s="237"/>
      <c r="E357" s="238">
        <v>33.659999999999997</v>
      </c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133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31"/>
      <c r="B358" s="232"/>
      <c r="C358" s="271" t="s">
        <v>335</v>
      </c>
      <c r="D358" s="237"/>
      <c r="E358" s="238">
        <v>71.28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133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31"/>
      <c r="B359" s="232"/>
      <c r="C359" s="271" t="s">
        <v>336</v>
      </c>
      <c r="D359" s="237"/>
      <c r="E359" s="238">
        <v>73.92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133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31"/>
      <c r="B360" s="232"/>
      <c r="C360" s="272" t="s">
        <v>146</v>
      </c>
      <c r="D360" s="239"/>
      <c r="E360" s="240">
        <v>441.54</v>
      </c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133</v>
      </c>
      <c r="AH360" s="214">
        <v>1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">
      <c r="A361" s="231"/>
      <c r="B361" s="232"/>
      <c r="C361" s="271" t="s">
        <v>337</v>
      </c>
      <c r="D361" s="237"/>
      <c r="E361" s="238"/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133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31"/>
      <c r="B362" s="232"/>
      <c r="C362" s="271" t="s">
        <v>338</v>
      </c>
      <c r="D362" s="237"/>
      <c r="E362" s="238">
        <v>1.2407999999999999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133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1"/>
      <c r="B363" s="232"/>
      <c r="C363" s="271" t="s">
        <v>339</v>
      </c>
      <c r="D363" s="237"/>
      <c r="E363" s="238">
        <v>1.8919999999999999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133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1"/>
      <c r="B364" s="232"/>
      <c r="C364" s="271" t="s">
        <v>340</v>
      </c>
      <c r="D364" s="237"/>
      <c r="E364" s="238">
        <v>0.89100000000000001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133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1" t="s">
        <v>341</v>
      </c>
      <c r="D365" s="237"/>
      <c r="E365" s="238">
        <v>1.3089999999999999</v>
      </c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133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31"/>
      <c r="B366" s="232"/>
      <c r="C366" s="271" t="s">
        <v>342</v>
      </c>
      <c r="D366" s="237"/>
      <c r="E366" s="238">
        <v>3.7290000000000001</v>
      </c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133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31"/>
      <c r="B367" s="232"/>
      <c r="C367" s="271" t="s">
        <v>343</v>
      </c>
      <c r="D367" s="237"/>
      <c r="E367" s="238">
        <v>2.222</v>
      </c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133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31"/>
      <c r="B368" s="232"/>
      <c r="C368" s="272" t="s">
        <v>146</v>
      </c>
      <c r="D368" s="239"/>
      <c r="E368" s="240">
        <v>11.283799999999999</v>
      </c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133</v>
      </c>
      <c r="AH368" s="214">
        <v>1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1"/>
      <c r="B369" s="232"/>
      <c r="C369" s="271" t="s">
        <v>153</v>
      </c>
      <c r="D369" s="237"/>
      <c r="E369" s="238"/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133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1"/>
      <c r="B370" s="232"/>
      <c r="C370" s="271" t="s">
        <v>344</v>
      </c>
      <c r="D370" s="237"/>
      <c r="E370" s="238">
        <v>-56.676000000000002</v>
      </c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133</v>
      </c>
      <c r="AH370" s="214">
        <v>5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">
      <c r="A371" s="231"/>
      <c r="B371" s="232"/>
      <c r="C371" s="271" t="s">
        <v>345</v>
      </c>
      <c r="D371" s="237"/>
      <c r="E371" s="238"/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133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">
      <c r="A372" s="231"/>
      <c r="B372" s="232"/>
      <c r="C372" s="271" t="s">
        <v>346</v>
      </c>
      <c r="D372" s="237"/>
      <c r="E372" s="238">
        <v>-1</v>
      </c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133</v>
      </c>
      <c r="AH372" s="214">
        <v>5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">
      <c r="A373" s="231"/>
      <c r="B373" s="232"/>
      <c r="C373" s="271" t="s">
        <v>347</v>
      </c>
      <c r="D373" s="237"/>
      <c r="E373" s="238">
        <v>-4.8</v>
      </c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133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">
      <c r="A374" s="231"/>
      <c r="B374" s="232"/>
      <c r="C374" s="271" t="s">
        <v>348</v>
      </c>
      <c r="D374" s="237"/>
      <c r="E374" s="238">
        <v>-21.2</v>
      </c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133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31"/>
      <c r="B375" s="232"/>
      <c r="C375" s="271" t="s">
        <v>349</v>
      </c>
      <c r="D375" s="237"/>
      <c r="E375" s="238">
        <v>-0.78</v>
      </c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133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1"/>
      <c r="B376" s="232"/>
      <c r="C376" s="272" t="s">
        <v>146</v>
      </c>
      <c r="D376" s="239"/>
      <c r="E376" s="240">
        <v>-84.456000000000003</v>
      </c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133</v>
      </c>
      <c r="AH376" s="214">
        <v>1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50">
        <v>53</v>
      </c>
      <c r="B377" s="251" t="s">
        <v>350</v>
      </c>
      <c r="C377" s="269" t="s">
        <v>351</v>
      </c>
      <c r="D377" s="252" t="s">
        <v>126</v>
      </c>
      <c r="E377" s="253">
        <v>495.46780000000001</v>
      </c>
      <c r="F377" s="254"/>
      <c r="G377" s="255">
        <f>ROUND(E377*F377,2)</f>
        <v>0</v>
      </c>
      <c r="H377" s="254"/>
      <c r="I377" s="255">
        <f>ROUND(E377*H377,2)</f>
        <v>0</v>
      </c>
      <c r="J377" s="254"/>
      <c r="K377" s="255">
        <f>ROUND(E377*J377,2)</f>
        <v>0</v>
      </c>
      <c r="L377" s="255">
        <v>15</v>
      </c>
      <c r="M377" s="255">
        <f>G377*(1+L377/100)</f>
        <v>0</v>
      </c>
      <c r="N377" s="255">
        <v>6.9999999999999994E-5</v>
      </c>
      <c r="O377" s="255">
        <f>ROUND(E377*N377,2)</f>
        <v>0.03</v>
      </c>
      <c r="P377" s="255">
        <v>0</v>
      </c>
      <c r="Q377" s="255">
        <f>ROUND(E377*P377,2)</f>
        <v>0</v>
      </c>
      <c r="R377" s="255"/>
      <c r="S377" s="255" t="s">
        <v>127</v>
      </c>
      <c r="T377" s="256" t="s">
        <v>127</v>
      </c>
      <c r="U377" s="233">
        <v>6.4960000000000004E-2</v>
      </c>
      <c r="V377" s="233">
        <f>ROUND(E377*U377,2)</f>
        <v>32.19</v>
      </c>
      <c r="W377" s="233"/>
      <c r="X377" s="233" t="s">
        <v>128</v>
      </c>
      <c r="Y377" s="214"/>
      <c r="Z377" s="214"/>
      <c r="AA377" s="214"/>
      <c r="AB377" s="214"/>
      <c r="AC377" s="214"/>
      <c r="AD377" s="214"/>
      <c r="AE377" s="214"/>
      <c r="AF377" s="214"/>
      <c r="AG377" s="214" t="s">
        <v>149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31"/>
      <c r="B378" s="232"/>
      <c r="C378" s="270" t="s">
        <v>352</v>
      </c>
      <c r="D378" s="258"/>
      <c r="E378" s="258"/>
      <c r="F378" s="258"/>
      <c r="G378" s="258"/>
      <c r="H378" s="233"/>
      <c r="I378" s="233"/>
      <c r="J378" s="233"/>
      <c r="K378" s="233"/>
      <c r="L378" s="233"/>
      <c r="M378" s="233"/>
      <c r="N378" s="233"/>
      <c r="O378" s="233"/>
      <c r="P378" s="233"/>
      <c r="Q378" s="233"/>
      <c r="R378" s="233"/>
      <c r="S378" s="233"/>
      <c r="T378" s="233"/>
      <c r="U378" s="233"/>
      <c r="V378" s="233"/>
      <c r="W378" s="233"/>
      <c r="X378" s="233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131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/>
      <c r="B379" s="232"/>
      <c r="C379" s="271" t="s">
        <v>132</v>
      </c>
      <c r="D379" s="237"/>
      <c r="E379" s="238"/>
      <c r="F379" s="233"/>
      <c r="G379" s="233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133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31"/>
      <c r="B380" s="232"/>
      <c r="C380" s="271" t="s">
        <v>353</v>
      </c>
      <c r="D380" s="237"/>
      <c r="E380" s="238">
        <v>495.46780000000001</v>
      </c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133</v>
      </c>
      <c r="AH380" s="214">
        <v>5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31"/>
      <c r="B381" s="232"/>
      <c r="C381" s="272" t="s">
        <v>146</v>
      </c>
      <c r="D381" s="239"/>
      <c r="E381" s="240">
        <v>495.46780000000001</v>
      </c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133</v>
      </c>
      <c r="AH381" s="214">
        <v>1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50">
        <v>54</v>
      </c>
      <c r="B382" s="251" t="s">
        <v>354</v>
      </c>
      <c r="C382" s="269" t="s">
        <v>355</v>
      </c>
      <c r="D382" s="252" t="s">
        <v>126</v>
      </c>
      <c r="E382" s="253">
        <v>495.46780000000001</v>
      </c>
      <c r="F382" s="254"/>
      <c r="G382" s="255">
        <f>ROUND(E382*F382,2)</f>
        <v>0</v>
      </c>
      <c r="H382" s="254"/>
      <c r="I382" s="255">
        <f>ROUND(E382*H382,2)</f>
        <v>0</v>
      </c>
      <c r="J382" s="254"/>
      <c r="K382" s="255">
        <f>ROUND(E382*J382,2)</f>
        <v>0</v>
      </c>
      <c r="L382" s="255">
        <v>15</v>
      </c>
      <c r="M382" s="255">
        <f>G382*(1+L382/100)</f>
        <v>0</v>
      </c>
      <c r="N382" s="255">
        <v>3.6000000000000002E-4</v>
      </c>
      <c r="O382" s="255">
        <f>ROUND(E382*N382,2)</f>
        <v>0.18</v>
      </c>
      <c r="P382" s="255">
        <v>0</v>
      </c>
      <c r="Q382" s="255">
        <f>ROUND(E382*P382,2)</f>
        <v>0</v>
      </c>
      <c r="R382" s="255"/>
      <c r="S382" s="255" t="s">
        <v>127</v>
      </c>
      <c r="T382" s="256" t="s">
        <v>127</v>
      </c>
      <c r="U382" s="233">
        <v>0.19503999999999999</v>
      </c>
      <c r="V382" s="233">
        <f>ROUND(E382*U382,2)</f>
        <v>96.64</v>
      </c>
      <c r="W382" s="233"/>
      <c r="X382" s="233" t="s">
        <v>128</v>
      </c>
      <c r="Y382" s="214"/>
      <c r="Z382" s="214"/>
      <c r="AA382" s="214"/>
      <c r="AB382" s="214"/>
      <c r="AC382" s="214"/>
      <c r="AD382" s="214"/>
      <c r="AE382" s="214"/>
      <c r="AF382" s="214"/>
      <c r="AG382" s="214" t="s">
        <v>149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">
      <c r="A383" s="231"/>
      <c r="B383" s="232"/>
      <c r="C383" s="270" t="s">
        <v>356</v>
      </c>
      <c r="D383" s="258"/>
      <c r="E383" s="258"/>
      <c r="F383" s="258"/>
      <c r="G383" s="258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131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1"/>
      <c r="B384" s="232"/>
      <c r="C384" s="271" t="s">
        <v>132</v>
      </c>
      <c r="D384" s="237"/>
      <c r="E384" s="238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133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31"/>
      <c r="B385" s="232"/>
      <c r="C385" s="271" t="s">
        <v>353</v>
      </c>
      <c r="D385" s="237"/>
      <c r="E385" s="238">
        <v>495.46780000000001</v>
      </c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133</v>
      </c>
      <c r="AH385" s="214">
        <v>5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2" t="s">
        <v>146</v>
      </c>
      <c r="D386" s="239"/>
      <c r="E386" s="240">
        <v>495.46780000000001</v>
      </c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133</v>
      </c>
      <c r="AH386" s="214">
        <v>1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x14ac:dyDescent="0.2">
      <c r="A387" s="244" t="s">
        <v>122</v>
      </c>
      <c r="B387" s="245" t="s">
        <v>90</v>
      </c>
      <c r="C387" s="268" t="s">
        <v>91</v>
      </c>
      <c r="D387" s="246"/>
      <c r="E387" s="247"/>
      <c r="F387" s="248"/>
      <c r="G387" s="248">
        <f>SUMIF(AG388:AG392,"&lt;&gt;NOR",G388:G392)</f>
        <v>0</v>
      </c>
      <c r="H387" s="248"/>
      <c r="I387" s="248">
        <f>SUM(I388:I392)</f>
        <v>0</v>
      </c>
      <c r="J387" s="248"/>
      <c r="K387" s="248">
        <f>SUM(K388:K392)</f>
        <v>0</v>
      </c>
      <c r="L387" s="248"/>
      <c r="M387" s="248">
        <f>SUM(M388:M392)</f>
        <v>0</v>
      </c>
      <c r="N387" s="248"/>
      <c r="O387" s="248">
        <f>SUM(O388:O392)</f>
        <v>0</v>
      </c>
      <c r="P387" s="248"/>
      <c r="Q387" s="248">
        <f>SUM(Q388:Q392)</f>
        <v>0</v>
      </c>
      <c r="R387" s="248"/>
      <c r="S387" s="248"/>
      <c r="T387" s="249"/>
      <c r="U387" s="243"/>
      <c r="V387" s="243">
        <f>SUM(V388:V392)</f>
        <v>0.79</v>
      </c>
      <c r="W387" s="243"/>
      <c r="X387" s="243"/>
      <c r="AG387" t="s">
        <v>123</v>
      </c>
    </row>
    <row r="388" spans="1:60" outlineLevel="1" x14ac:dyDescent="0.2">
      <c r="A388" s="250">
        <v>55</v>
      </c>
      <c r="B388" s="251" t="s">
        <v>357</v>
      </c>
      <c r="C388" s="269" t="s">
        <v>358</v>
      </c>
      <c r="D388" s="252" t="s">
        <v>126</v>
      </c>
      <c r="E388" s="253">
        <v>8.75</v>
      </c>
      <c r="F388" s="254"/>
      <c r="G388" s="255">
        <f>ROUND(E388*F388,2)</f>
        <v>0</v>
      </c>
      <c r="H388" s="254"/>
      <c r="I388" s="255">
        <f>ROUND(E388*H388,2)</f>
        <v>0</v>
      </c>
      <c r="J388" s="254"/>
      <c r="K388" s="255">
        <f>ROUND(E388*J388,2)</f>
        <v>0</v>
      </c>
      <c r="L388" s="255">
        <v>15</v>
      </c>
      <c r="M388" s="255">
        <f>G388*(1+L388/100)</f>
        <v>0</v>
      </c>
      <c r="N388" s="255">
        <v>0</v>
      </c>
      <c r="O388" s="255">
        <f>ROUND(E388*N388,2)</f>
        <v>0</v>
      </c>
      <c r="P388" s="255">
        <v>0</v>
      </c>
      <c r="Q388" s="255">
        <f>ROUND(E388*P388,2)</f>
        <v>0</v>
      </c>
      <c r="R388" s="255"/>
      <c r="S388" s="255" t="s">
        <v>127</v>
      </c>
      <c r="T388" s="256" t="s">
        <v>127</v>
      </c>
      <c r="U388" s="233">
        <v>0.09</v>
      </c>
      <c r="V388" s="233">
        <f>ROUND(E388*U388,2)</f>
        <v>0.79</v>
      </c>
      <c r="W388" s="233"/>
      <c r="X388" s="233" t="s">
        <v>128</v>
      </c>
      <c r="Y388" s="214"/>
      <c r="Z388" s="214"/>
      <c r="AA388" s="214"/>
      <c r="AB388" s="214"/>
      <c r="AC388" s="214"/>
      <c r="AD388" s="214"/>
      <c r="AE388" s="214"/>
      <c r="AF388" s="214"/>
      <c r="AG388" s="214" t="s">
        <v>149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">
      <c r="A389" s="231"/>
      <c r="B389" s="232"/>
      <c r="C389" s="271" t="s">
        <v>132</v>
      </c>
      <c r="D389" s="237"/>
      <c r="E389" s="238"/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133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31"/>
      <c r="B390" s="232"/>
      <c r="C390" s="271" t="s">
        <v>359</v>
      </c>
      <c r="D390" s="237"/>
      <c r="E390" s="238"/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133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31"/>
      <c r="B391" s="232"/>
      <c r="C391" s="271" t="s">
        <v>360</v>
      </c>
      <c r="D391" s="237"/>
      <c r="E391" s="238">
        <v>8.75</v>
      </c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133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">
      <c r="A392" s="231"/>
      <c r="B392" s="232"/>
      <c r="C392" s="272" t="s">
        <v>146</v>
      </c>
      <c r="D392" s="239"/>
      <c r="E392" s="240">
        <v>8.75</v>
      </c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133</v>
      </c>
      <c r="AH392" s="214">
        <v>1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x14ac:dyDescent="0.2">
      <c r="A393" s="244" t="s">
        <v>122</v>
      </c>
      <c r="B393" s="245" t="s">
        <v>92</v>
      </c>
      <c r="C393" s="268" t="s">
        <v>93</v>
      </c>
      <c r="D393" s="246"/>
      <c r="E393" s="247"/>
      <c r="F393" s="248"/>
      <c r="G393" s="248">
        <f>SUMIF(AG394:AG402,"&lt;&gt;NOR",G394:G402)</f>
        <v>0</v>
      </c>
      <c r="H393" s="248"/>
      <c r="I393" s="248">
        <f>SUM(I394:I402)</f>
        <v>0</v>
      </c>
      <c r="J393" s="248"/>
      <c r="K393" s="248">
        <f>SUM(K394:K402)</f>
        <v>0</v>
      </c>
      <c r="L393" s="248"/>
      <c r="M393" s="248">
        <f>SUM(M394:M402)</f>
        <v>0</v>
      </c>
      <c r="N393" s="248"/>
      <c r="O393" s="248">
        <f>SUM(O394:O402)</f>
        <v>0</v>
      </c>
      <c r="P393" s="248"/>
      <c r="Q393" s="248">
        <f>SUM(Q394:Q402)</f>
        <v>0</v>
      </c>
      <c r="R393" s="248"/>
      <c r="S393" s="248"/>
      <c r="T393" s="249"/>
      <c r="U393" s="243"/>
      <c r="V393" s="243">
        <f>SUM(V394:V402)</f>
        <v>8.4600000000000009</v>
      </c>
      <c r="W393" s="243"/>
      <c r="X393" s="243"/>
      <c r="AG393" t="s">
        <v>123</v>
      </c>
    </row>
    <row r="394" spans="1:60" outlineLevel="1" x14ac:dyDescent="0.2">
      <c r="A394" s="260">
        <v>56</v>
      </c>
      <c r="B394" s="261" t="s">
        <v>361</v>
      </c>
      <c r="C394" s="274" t="s">
        <v>362</v>
      </c>
      <c r="D394" s="262" t="s">
        <v>213</v>
      </c>
      <c r="E394" s="263">
        <v>1.30372</v>
      </c>
      <c r="F394" s="264"/>
      <c r="G394" s="265">
        <f>ROUND(E394*F394,2)</f>
        <v>0</v>
      </c>
      <c r="H394" s="264"/>
      <c r="I394" s="265">
        <f>ROUND(E394*H394,2)</f>
        <v>0</v>
      </c>
      <c r="J394" s="264"/>
      <c r="K394" s="265">
        <f>ROUND(E394*J394,2)</f>
        <v>0</v>
      </c>
      <c r="L394" s="265">
        <v>15</v>
      </c>
      <c r="M394" s="265">
        <f>G394*(1+L394/100)</f>
        <v>0</v>
      </c>
      <c r="N394" s="265">
        <v>0</v>
      </c>
      <c r="O394" s="265">
        <f>ROUND(E394*N394,2)</f>
        <v>0</v>
      </c>
      <c r="P394" s="265">
        <v>0</v>
      </c>
      <c r="Q394" s="265">
        <f>ROUND(E394*P394,2)</f>
        <v>0</v>
      </c>
      <c r="R394" s="265"/>
      <c r="S394" s="265" t="s">
        <v>127</v>
      </c>
      <c r="T394" s="266" t="s">
        <v>127</v>
      </c>
      <c r="U394" s="233">
        <v>2.0089999999999999</v>
      </c>
      <c r="V394" s="233">
        <f>ROUND(E394*U394,2)</f>
        <v>2.62</v>
      </c>
      <c r="W394" s="233"/>
      <c r="X394" s="233" t="s">
        <v>363</v>
      </c>
      <c r="Y394" s="214"/>
      <c r="Z394" s="214"/>
      <c r="AA394" s="214"/>
      <c r="AB394" s="214"/>
      <c r="AC394" s="214"/>
      <c r="AD394" s="214"/>
      <c r="AE394" s="214"/>
      <c r="AF394" s="214"/>
      <c r="AG394" s="214" t="s">
        <v>364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60">
        <v>57</v>
      </c>
      <c r="B395" s="261" t="s">
        <v>365</v>
      </c>
      <c r="C395" s="274" t="s">
        <v>366</v>
      </c>
      <c r="D395" s="262" t="s">
        <v>213</v>
      </c>
      <c r="E395" s="263">
        <v>3.9111500000000001</v>
      </c>
      <c r="F395" s="264"/>
      <c r="G395" s="265">
        <f>ROUND(E395*F395,2)</f>
        <v>0</v>
      </c>
      <c r="H395" s="264"/>
      <c r="I395" s="265">
        <f>ROUND(E395*H395,2)</f>
        <v>0</v>
      </c>
      <c r="J395" s="264"/>
      <c r="K395" s="265">
        <f>ROUND(E395*J395,2)</f>
        <v>0</v>
      </c>
      <c r="L395" s="265">
        <v>15</v>
      </c>
      <c r="M395" s="265">
        <f>G395*(1+L395/100)</f>
        <v>0</v>
      </c>
      <c r="N395" s="265">
        <v>0</v>
      </c>
      <c r="O395" s="265">
        <f>ROUND(E395*N395,2)</f>
        <v>0</v>
      </c>
      <c r="P395" s="265">
        <v>0</v>
      </c>
      <c r="Q395" s="265">
        <f>ROUND(E395*P395,2)</f>
        <v>0</v>
      </c>
      <c r="R395" s="265"/>
      <c r="S395" s="265" t="s">
        <v>127</v>
      </c>
      <c r="T395" s="266" t="s">
        <v>127</v>
      </c>
      <c r="U395" s="233">
        <v>0.95899999999999996</v>
      </c>
      <c r="V395" s="233">
        <f>ROUND(E395*U395,2)</f>
        <v>3.75</v>
      </c>
      <c r="W395" s="233"/>
      <c r="X395" s="233" t="s">
        <v>363</v>
      </c>
      <c r="Y395" s="214"/>
      <c r="Z395" s="214"/>
      <c r="AA395" s="214"/>
      <c r="AB395" s="214"/>
      <c r="AC395" s="214"/>
      <c r="AD395" s="214"/>
      <c r="AE395" s="214"/>
      <c r="AF395" s="214"/>
      <c r="AG395" s="214" t="s">
        <v>364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50">
        <v>58</v>
      </c>
      <c r="B396" s="251" t="s">
        <v>367</v>
      </c>
      <c r="C396" s="269" t="s">
        <v>368</v>
      </c>
      <c r="D396" s="252" t="s">
        <v>213</v>
      </c>
      <c r="E396" s="253">
        <v>1.30372</v>
      </c>
      <c r="F396" s="254"/>
      <c r="G396" s="255">
        <f>ROUND(E396*F396,2)</f>
        <v>0</v>
      </c>
      <c r="H396" s="254"/>
      <c r="I396" s="255">
        <f>ROUND(E396*H396,2)</f>
        <v>0</v>
      </c>
      <c r="J396" s="254"/>
      <c r="K396" s="255">
        <f>ROUND(E396*J396,2)</f>
        <v>0</v>
      </c>
      <c r="L396" s="255">
        <v>15</v>
      </c>
      <c r="M396" s="255">
        <f>G396*(1+L396/100)</f>
        <v>0</v>
      </c>
      <c r="N396" s="255">
        <v>0</v>
      </c>
      <c r="O396" s="255">
        <f>ROUND(E396*N396,2)</f>
        <v>0</v>
      </c>
      <c r="P396" s="255">
        <v>0</v>
      </c>
      <c r="Q396" s="255">
        <f>ROUND(E396*P396,2)</f>
        <v>0</v>
      </c>
      <c r="R396" s="255"/>
      <c r="S396" s="255" t="s">
        <v>127</v>
      </c>
      <c r="T396" s="256" t="s">
        <v>127</v>
      </c>
      <c r="U396" s="233">
        <v>0.49</v>
      </c>
      <c r="V396" s="233">
        <f>ROUND(E396*U396,2)</f>
        <v>0.64</v>
      </c>
      <c r="W396" s="233"/>
      <c r="X396" s="233" t="s">
        <v>363</v>
      </c>
      <c r="Y396" s="214"/>
      <c r="Z396" s="214"/>
      <c r="AA396" s="214"/>
      <c r="AB396" s="214"/>
      <c r="AC396" s="214"/>
      <c r="AD396" s="214"/>
      <c r="AE396" s="214"/>
      <c r="AF396" s="214"/>
      <c r="AG396" s="214" t="s">
        <v>364</v>
      </c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31"/>
      <c r="B397" s="232"/>
      <c r="C397" s="270" t="s">
        <v>369</v>
      </c>
      <c r="D397" s="258"/>
      <c r="E397" s="258"/>
      <c r="F397" s="258"/>
      <c r="G397" s="258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131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">
      <c r="A398" s="260">
        <v>59</v>
      </c>
      <c r="B398" s="261" t="s">
        <v>370</v>
      </c>
      <c r="C398" s="274" t="s">
        <v>371</v>
      </c>
      <c r="D398" s="262" t="s">
        <v>213</v>
      </c>
      <c r="E398" s="263">
        <v>24.770589999999999</v>
      </c>
      <c r="F398" s="264"/>
      <c r="G398" s="265">
        <f>ROUND(E398*F398,2)</f>
        <v>0</v>
      </c>
      <c r="H398" s="264"/>
      <c r="I398" s="265">
        <f>ROUND(E398*H398,2)</f>
        <v>0</v>
      </c>
      <c r="J398" s="264"/>
      <c r="K398" s="265">
        <f>ROUND(E398*J398,2)</f>
        <v>0</v>
      </c>
      <c r="L398" s="265">
        <v>15</v>
      </c>
      <c r="M398" s="265">
        <f>G398*(1+L398/100)</f>
        <v>0</v>
      </c>
      <c r="N398" s="265">
        <v>0</v>
      </c>
      <c r="O398" s="265">
        <f>ROUND(E398*N398,2)</f>
        <v>0</v>
      </c>
      <c r="P398" s="265">
        <v>0</v>
      </c>
      <c r="Q398" s="265">
        <f>ROUND(E398*P398,2)</f>
        <v>0</v>
      </c>
      <c r="R398" s="265"/>
      <c r="S398" s="265" t="s">
        <v>127</v>
      </c>
      <c r="T398" s="266" t="s">
        <v>127</v>
      </c>
      <c r="U398" s="233">
        <v>0</v>
      </c>
      <c r="V398" s="233">
        <f>ROUND(E398*U398,2)</f>
        <v>0</v>
      </c>
      <c r="W398" s="233"/>
      <c r="X398" s="233" t="s">
        <v>363</v>
      </c>
      <c r="Y398" s="214"/>
      <c r="Z398" s="214"/>
      <c r="AA398" s="214"/>
      <c r="AB398" s="214"/>
      <c r="AC398" s="214"/>
      <c r="AD398" s="214"/>
      <c r="AE398" s="214"/>
      <c r="AF398" s="214"/>
      <c r="AG398" s="214" t="s">
        <v>364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">
      <c r="A399" s="250">
        <v>60</v>
      </c>
      <c r="B399" s="251" t="s">
        <v>372</v>
      </c>
      <c r="C399" s="269" t="s">
        <v>373</v>
      </c>
      <c r="D399" s="252" t="s">
        <v>213</v>
      </c>
      <c r="E399" s="253">
        <v>1.30372</v>
      </c>
      <c r="F399" s="254"/>
      <c r="G399" s="255">
        <f>ROUND(E399*F399,2)</f>
        <v>0</v>
      </c>
      <c r="H399" s="254"/>
      <c r="I399" s="255">
        <f>ROUND(E399*H399,2)</f>
        <v>0</v>
      </c>
      <c r="J399" s="254"/>
      <c r="K399" s="255">
        <f>ROUND(E399*J399,2)</f>
        <v>0</v>
      </c>
      <c r="L399" s="255">
        <v>15</v>
      </c>
      <c r="M399" s="255">
        <f>G399*(1+L399/100)</f>
        <v>0</v>
      </c>
      <c r="N399" s="255">
        <v>0</v>
      </c>
      <c r="O399" s="255">
        <f>ROUND(E399*N399,2)</f>
        <v>0</v>
      </c>
      <c r="P399" s="255">
        <v>0</v>
      </c>
      <c r="Q399" s="255">
        <f>ROUND(E399*P399,2)</f>
        <v>0</v>
      </c>
      <c r="R399" s="255"/>
      <c r="S399" s="255" t="s">
        <v>127</v>
      </c>
      <c r="T399" s="256" t="s">
        <v>127</v>
      </c>
      <c r="U399" s="233">
        <v>0.752</v>
      </c>
      <c r="V399" s="233">
        <f>ROUND(E399*U399,2)</f>
        <v>0.98</v>
      </c>
      <c r="W399" s="233"/>
      <c r="X399" s="233" t="s">
        <v>363</v>
      </c>
      <c r="Y399" s="214"/>
      <c r="Z399" s="214"/>
      <c r="AA399" s="214"/>
      <c r="AB399" s="214"/>
      <c r="AC399" s="214"/>
      <c r="AD399" s="214"/>
      <c r="AE399" s="214"/>
      <c r="AF399" s="214"/>
      <c r="AG399" s="214" t="s">
        <v>364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ht="22.5" outlineLevel="1" x14ac:dyDescent="0.2">
      <c r="A400" s="231"/>
      <c r="B400" s="232"/>
      <c r="C400" s="270" t="s">
        <v>374</v>
      </c>
      <c r="D400" s="258"/>
      <c r="E400" s="258"/>
      <c r="F400" s="258"/>
      <c r="G400" s="258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131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57" t="str">
        <f>C400</f>
        <v>S naložením suti nebo vybouraných hmot do dopravního prostředku a na jejich vyložením, popřípadě přeložením na normální dopravní prostředek.</v>
      </c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">
      <c r="A401" s="260">
        <v>61</v>
      </c>
      <c r="B401" s="261" t="s">
        <v>375</v>
      </c>
      <c r="C401" s="274" t="s">
        <v>376</v>
      </c>
      <c r="D401" s="262" t="s">
        <v>213</v>
      </c>
      <c r="E401" s="263">
        <v>1.30372</v>
      </c>
      <c r="F401" s="264"/>
      <c r="G401" s="265">
        <f>ROUND(E401*F401,2)</f>
        <v>0</v>
      </c>
      <c r="H401" s="264"/>
      <c r="I401" s="265">
        <f>ROUND(E401*H401,2)</f>
        <v>0</v>
      </c>
      <c r="J401" s="264"/>
      <c r="K401" s="265">
        <f>ROUND(E401*J401,2)</f>
        <v>0</v>
      </c>
      <c r="L401" s="265">
        <v>15</v>
      </c>
      <c r="M401" s="265">
        <f>G401*(1+L401/100)</f>
        <v>0</v>
      </c>
      <c r="N401" s="265">
        <v>0</v>
      </c>
      <c r="O401" s="265">
        <f>ROUND(E401*N401,2)</f>
        <v>0</v>
      </c>
      <c r="P401" s="265">
        <v>0</v>
      </c>
      <c r="Q401" s="265">
        <f>ROUND(E401*P401,2)</f>
        <v>0</v>
      </c>
      <c r="R401" s="265"/>
      <c r="S401" s="265" t="s">
        <v>127</v>
      </c>
      <c r="T401" s="266" t="s">
        <v>127</v>
      </c>
      <c r="U401" s="233">
        <v>0.36</v>
      </c>
      <c r="V401" s="233">
        <f>ROUND(E401*U401,2)</f>
        <v>0.47</v>
      </c>
      <c r="W401" s="233"/>
      <c r="X401" s="233" t="s">
        <v>363</v>
      </c>
      <c r="Y401" s="214"/>
      <c r="Z401" s="214"/>
      <c r="AA401" s="214"/>
      <c r="AB401" s="214"/>
      <c r="AC401" s="214"/>
      <c r="AD401" s="214"/>
      <c r="AE401" s="214"/>
      <c r="AF401" s="214"/>
      <c r="AG401" s="214" t="s">
        <v>364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">
      <c r="A402" s="260">
        <v>62</v>
      </c>
      <c r="B402" s="261" t="s">
        <v>377</v>
      </c>
      <c r="C402" s="274" t="s">
        <v>378</v>
      </c>
      <c r="D402" s="262" t="s">
        <v>213</v>
      </c>
      <c r="E402" s="263">
        <v>1.30372</v>
      </c>
      <c r="F402" s="264"/>
      <c r="G402" s="265">
        <f>ROUND(E402*F402,2)</f>
        <v>0</v>
      </c>
      <c r="H402" s="264"/>
      <c r="I402" s="265">
        <f>ROUND(E402*H402,2)</f>
        <v>0</v>
      </c>
      <c r="J402" s="264"/>
      <c r="K402" s="265">
        <f>ROUND(E402*J402,2)</f>
        <v>0</v>
      </c>
      <c r="L402" s="265">
        <v>15</v>
      </c>
      <c r="M402" s="265">
        <f>G402*(1+L402/100)</f>
        <v>0</v>
      </c>
      <c r="N402" s="265">
        <v>0</v>
      </c>
      <c r="O402" s="265">
        <f>ROUND(E402*N402,2)</f>
        <v>0</v>
      </c>
      <c r="P402" s="265">
        <v>0</v>
      </c>
      <c r="Q402" s="265">
        <f>ROUND(E402*P402,2)</f>
        <v>0</v>
      </c>
      <c r="R402" s="265"/>
      <c r="S402" s="265" t="s">
        <v>127</v>
      </c>
      <c r="T402" s="266" t="s">
        <v>127</v>
      </c>
      <c r="U402" s="233">
        <v>0</v>
      </c>
      <c r="V402" s="233">
        <f>ROUND(E402*U402,2)</f>
        <v>0</v>
      </c>
      <c r="W402" s="233"/>
      <c r="X402" s="233" t="s">
        <v>363</v>
      </c>
      <c r="Y402" s="214"/>
      <c r="Z402" s="214"/>
      <c r="AA402" s="214"/>
      <c r="AB402" s="214"/>
      <c r="AC402" s="214"/>
      <c r="AD402" s="214"/>
      <c r="AE402" s="214"/>
      <c r="AF402" s="214"/>
      <c r="AG402" s="214" t="s">
        <v>364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x14ac:dyDescent="0.2">
      <c r="A403" s="244" t="s">
        <v>122</v>
      </c>
      <c r="B403" s="245" t="s">
        <v>95</v>
      </c>
      <c r="C403" s="268" t="s">
        <v>30</v>
      </c>
      <c r="D403" s="246"/>
      <c r="E403" s="247"/>
      <c r="F403" s="248"/>
      <c r="G403" s="248">
        <f>SUMIF(AG404:AG408,"&lt;&gt;NOR",G404:G408)</f>
        <v>0</v>
      </c>
      <c r="H403" s="248"/>
      <c r="I403" s="248">
        <f>SUM(I404:I408)</f>
        <v>0</v>
      </c>
      <c r="J403" s="248"/>
      <c r="K403" s="248">
        <f>SUM(K404:K408)</f>
        <v>0</v>
      </c>
      <c r="L403" s="248"/>
      <c r="M403" s="248">
        <f>SUM(M404:M408)</f>
        <v>0</v>
      </c>
      <c r="N403" s="248"/>
      <c r="O403" s="248">
        <f>SUM(O404:O408)</f>
        <v>0</v>
      </c>
      <c r="P403" s="248"/>
      <c r="Q403" s="248">
        <f>SUM(Q404:Q408)</f>
        <v>0</v>
      </c>
      <c r="R403" s="248"/>
      <c r="S403" s="248"/>
      <c r="T403" s="249"/>
      <c r="U403" s="243"/>
      <c r="V403" s="243">
        <f>SUM(V404:V408)</f>
        <v>0</v>
      </c>
      <c r="W403" s="243"/>
      <c r="X403" s="243"/>
      <c r="AG403" t="s">
        <v>123</v>
      </c>
    </row>
    <row r="404" spans="1:60" outlineLevel="1" x14ac:dyDescent="0.2">
      <c r="A404" s="250">
        <v>63</v>
      </c>
      <c r="B404" s="251" t="s">
        <v>379</v>
      </c>
      <c r="C404" s="269" t="s">
        <v>380</v>
      </c>
      <c r="D404" s="252" t="s">
        <v>381</v>
      </c>
      <c r="E404" s="253">
        <v>1</v>
      </c>
      <c r="F404" s="254"/>
      <c r="G404" s="255">
        <f>ROUND(E404*F404,2)</f>
        <v>0</v>
      </c>
      <c r="H404" s="254"/>
      <c r="I404" s="255">
        <f>ROUND(E404*H404,2)</f>
        <v>0</v>
      </c>
      <c r="J404" s="254"/>
      <c r="K404" s="255">
        <f>ROUND(E404*J404,2)</f>
        <v>0</v>
      </c>
      <c r="L404" s="255">
        <v>15</v>
      </c>
      <c r="M404" s="255">
        <f>G404*(1+L404/100)</f>
        <v>0</v>
      </c>
      <c r="N404" s="255">
        <v>0</v>
      </c>
      <c r="O404" s="255">
        <f>ROUND(E404*N404,2)</f>
        <v>0</v>
      </c>
      <c r="P404" s="255">
        <v>0</v>
      </c>
      <c r="Q404" s="255">
        <f>ROUND(E404*P404,2)</f>
        <v>0</v>
      </c>
      <c r="R404" s="255"/>
      <c r="S404" s="255" t="s">
        <v>127</v>
      </c>
      <c r="T404" s="256" t="s">
        <v>220</v>
      </c>
      <c r="U404" s="233">
        <v>0</v>
      </c>
      <c r="V404" s="233">
        <f>ROUND(E404*U404,2)</f>
        <v>0</v>
      </c>
      <c r="W404" s="233"/>
      <c r="X404" s="233" t="s">
        <v>382</v>
      </c>
      <c r="Y404" s="214"/>
      <c r="Z404" s="214"/>
      <c r="AA404" s="214"/>
      <c r="AB404" s="214"/>
      <c r="AC404" s="214"/>
      <c r="AD404" s="214"/>
      <c r="AE404" s="214"/>
      <c r="AF404" s="214"/>
      <c r="AG404" s="214" t="s">
        <v>383</v>
      </c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ht="22.5" outlineLevel="1" x14ac:dyDescent="0.2">
      <c r="A405" s="231"/>
      <c r="B405" s="232"/>
      <c r="C405" s="270" t="s">
        <v>384</v>
      </c>
      <c r="D405" s="258"/>
      <c r="E405" s="258"/>
      <c r="F405" s="258"/>
      <c r="G405" s="258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131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57" t="str">
        <f>C405</f>
        <v>Náklady zhotovitele, související s prováděním zkoušek a revizí předepsaných technickými normami nebo objednatelem a které jsou pro provedení díla nezbytné.</v>
      </c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1"/>
      <c r="B406" s="232"/>
      <c r="C406" s="276" t="s">
        <v>385</v>
      </c>
      <c r="D406" s="234"/>
      <c r="E406" s="235"/>
      <c r="F406" s="236"/>
      <c r="G406" s="236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131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">
      <c r="A407" s="231"/>
      <c r="B407" s="232"/>
      <c r="C407" s="273" t="s">
        <v>386</v>
      </c>
      <c r="D407" s="259"/>
      <c r="E407" s="259"/>
      <c r="F407" s="259"/>
      <c r="G407" s="259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131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">
      <c r="A408" s="231"/>
      <c r="B408" s="232"/>
      <c r="C408" s="273" t="s">
        <v>387</v>
      </c>
      <c r="D408" s="259"/>
      <c r="E408" s="259"/>
      <c r="F408" s="259"/>
      <c r="G408" s="259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131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x14ac:dyDescent="0.2">
      <c r="A409" s="3"/>
      <c r="B409" s="4"/>
      <c r="C409" s="277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AE409">
        <v>15</v>
      </c>
      <c r="AF409">
        <v>21</v>
      </c>
      <c r="AG409" t="s">
        <v>109</v>
      </c>
    </row>
    <row r="410" spans="1:60" x14ac:dyDescent="0.2">
      <c r="A410" s="217"/>
      <c r="B410" s="218" t="s">
        <v>31</v>
      </c>
      <c r="C410" s="278"/>
      <c r="D410" s="219"/>
      <c r="E410" s="220"/>
      <c r="F410" s="220"/>
      <c r="G410" s="267">
        <f>G8+G62+G73+G81+G110+G134+G136+G138+G140+G166+G177+G267+G286+G312+G387+G393+G403</f>
        <v>0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AE410">
        <f>SUMIF(L7:L408,AE409,G7:G408)</f>
        <v>0</v>
      </c>
      <c r="AF410">
        <f>SUMIF(L7:L408,AF409,G7:G408)</f>
        <v>0</v>
      </c>
      <c r="AG410" t="s">
        <v>388</v>
      </c>
    </row>
    <row r="411" spans="1:60" x14ac:dyDescent="0.2">
      <c r="A411" s="3"/>
      <c r="B411" s="4"/>
      <c r="C411" s="277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60" x14ac:dyDescent="0.2">
      <c r="A412" s="3"/>
      <c r="B412" s="4"/>
      <c r="C412" s="277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60" x14ac:dyDescent="0.2">
      <c r="A413" s="221" t="s">
        <v>389</v>
      </c>
      <c r="B413" s="221"/>
      <c r="C413" s="279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60" x14ac:dyDescent="0.2">
      <c r="A414" s="222"/>
      <c r="B414" s="223"/>
      <c r="C414" s="280"/>
      <c r="D414" s="223"/>
      <c r="E414" s="223"/>
      <c r="F414" s="223"/>
      <c r="G414" s="22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AG414" t="s">
        <v>390</v>
      </c>
    </row>
    <row r="415" spans="1:60" x14ac:dyDescent="0.2">
      <c r="A415" s="225"/>
      <c r="B415" s="226"/>
      <c r="C415" s="281"/>
      <c r="D415" s="226"/>
      <c r="E415" s="226"/>
      <c r="F415" s="226"/>
      <c r="G415" s="22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60" x14ac:dyDescent="0.2">
      <c r="A416" s="225"/>
      <c r="B416" s="226"/>
      <c r="C416" s="281"/>
      <c r="D416" s="226"/>
      <c r="E416" s="226"/>
      <c r="F416" s="226"/>
      <c r="G416" s="22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33" x14ac:dyDescent="0.2">
      <c r="A417" s="225"/>
      <c r="B417" s="226"/>
      <c r="C417" s="281"/>
      <c r="D417" s="226"/>
      <c r="E417" s="226"/>
      <c r="F417" s="226"/>
      <c r="G417" s="22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33" x14ac:dyDescent="0.2">
      <c r="A418" s="228"/>
      <c r="B418" s="229"/>
      <c r="C418" s="282"/>
      <c r="D418" s="229"/>
      <c r="E418" s="229"/>
      <c r="F418" s="229"/>
      <c r="G418" s="23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33" x14ac:dyDescent="0.2">
      <c r="A419" s="3"/>
      <c r="B419" s="4"/>
      <c r="C419" s="277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33" x14ac:dyDescent="0.2">
      <c r="C420" s="283"/>
      <c r="D420" s="10"/>
      <c r="AG420" t="s">
        <v>391</v>
      </c>
    </row>
    <row r="421" spans="1:33" x14ac:dyDescent="0.2">
      <c r="D421" s="10"/>
    </row>
    <row r="422" spans="1:33" x14ac:dyDescent="0.2">
      <c r="D422" s="10"/>
    </row>
    <row r="423" spans="1:33" x14ac:dyDescent="0.2">
      <c r="D423" s="10"/>
    </row>
    <row r="424" spans="1:33" x14ac:dyDescent="0.2">
      <c r="D424" s="10"/>
    </row>
    <row r="425" spans="1:33" x14ac:dyDescent="0.2">
      <c r="D425" s="10"/>
    </row>
    <row r="426" spans="1:33" x14ac:dyDescent="0.2">
      <c r="D426" s="10"/>
    </row>
    <row r="427" spans="1:33" x14ac:dyDescent="0.2">
      <c r="D427" s="10"/>
    </row>
    <row r="428" spans="1:33" x14ac:dyDescent="0.2">
      <c r="D428" s="10"/>
    </row>
    <row r="429" spans="1:33" x14ac:dyDescent="0.2">
      <c r="D429" s="10"/>
    </row>
    <row r="430" spans="1:33" x14ac:dyDescent="0.2">
      <c r="D430" s="10"/>
    </row>
    <row r="431" spans="1:33" x14ac:dyDescent="0.2">
      <c r="D431" s="10"/>
    </row>
    <row r="432" spans="1:33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9">
    <mergeCell ref="C408:G408"/>
    <mergeCell ref="C378:G378"/>
    <mergeCell ref="C383:G383"/>
    <mergeCell ref="C397:G397"/>
    <mergeCell ref="C400:G400"/>
    <mergeCell ref="C405:G405"/>
    <mergeCell ref="C407:G407"/>
    <mergeCell ref="C179:G179"/>
    <mergeCell ref="C217:G217"/>
    <mergeCell ref="C223:G223"/>
    <mergeCell ref="C235:G235"/>
    <mergeCell ref="C269:G269"/>
    <mergeCell ref="C300:G300"/>
    <mergeCell ref="C75:G75"/>
    <mergeCell ref="C76:G76"/>
    <mergeCell ref="C98:G98"/>
    <mergeCell ref="C148:G148"/>
    <mergeCell ref="C149:G149"/>
    <mergeCell ref="C172:G172"/>
    <mergeCell ref="A1:G1"/>
    <mergeCell ref="C2:G2"/>
    <mergeCell ref="C3:G3"/>
    <mergeCell ref="C4:G4"/>
    <mergeCell ref="A413:C413"/>
    <mergeCell ref="A414:G418"/>
    <mergeCell ref="C10:G10"/>
    <mergeCell ref="C26:G26"/>
    <mergeCell ref="C43:G43"/>
    <mergeCell ref="C57:G5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22.23 22.23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'22.23 22.23 Pol'!Názvy_tisku</vt:lpstr>
      <vt:lpstr>oadresa</vt:lpstr>
      <vt:lpstr>Stavba!Objednatel</vt:lpstr>
      <vt:lpstr>Stavba!Objekt</vt:lpstr>
      <vt:lpstr>'22.23 22.23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2022-05-01T15:39:27Z</dcterms:modified>
</cp:coreProperties>
</file>