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sa Šmídová\Desktop\STAGA\Byty - Brno-střed\22MM001.07 - Starobrněnská 15, byt č. 1\Rozpočet\"/>
    </mc:Choice>
  </mc:AlternateContent>
  <xr:revisionPtr revIDLastSave="0" documentId="8_{668982B1-2572-4826-B982-A014EC5A1A2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07  22.07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'22.07  22.07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'22.07  22.07 Pol'!$A$1:$X$534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4" i="1" l="1"/>
  <c r="I20" i="1" s="1"/>
  <c r="I73" i="1"/>
  <c r="I72" i="1"/>
  <c r="I71" i="1"/>
  <c r="I17" i="1" s="1"/>
  <c r="I70" i="1"/>
  <c r="I69" i="1"/>
  <c r="I68" i="1"/>
  <c r="I67" i="1"/>
  <c r="I66" i="1"/>
  <c r="I65" i="1"/>
  <c r="I64" i="1"/>
  <c r="I63" i="1"/>
  <c r="I62" i="1"/>
  <c r="I61" i="1"/>
  <c r="I60" i="1"/>
  <c r="G41" i="1"/>
  <c r="F41" i="1"/>
  <c r="G40" i="1"/>
  <c r="F40" i="1"/>
  <c r="G39" i="1"/>
  <c r="H39" i="1" s="1"/>
  <c r="H42" i="1" s="1"/>
  <c r="F39" i="1"/>
  <c r="G524" i="12"/>
  <c r="BA522" i="12"/>
  <c r="BA518" i="12"/>
  <c r="BA510" i="12"/>
  <c r="BA466" i="12"/>
  <c r="BA465" i="12"/>
  <c r="BA62" i="12"/>
  <c r="BA24" i="12"/>
  <c r="BA10" i="12"/>
  <c r="G9" i="12"/>
  <c r="I9" i="12"/>
  <c r="K9" i="12"/>
  <c r="K8" i="12" s="1"/>
  <c r="M9" i="12"/>
  <c r="O9" i="12"/>
  <c r="Q9" i="12"/>
  <c r="V9" i="12"/>
  <c r="V8" i="12" s="1"/>
  <c r="G23" i="12"/>
  <c r="G8" i="12" s="1"/>
  <c r="I23" i="12"/>
  <c r="K23" i="12"/>
  <c r="M23" i="12"/>
  <c r="O23" i="12"/>
  <c r="O8" i="12" s="1"/>
  <c r="Q23" i="12"/>
  <c r="V23" i="12"/>
  <c r="G37" i="12"/>
  <c r="M37" i="12" s="1"/>
  <c r="I37" i="12"/>
  <c r="I8" i="12" s="1"/>
  <c r="K37" i="12"/>
  <c r="O37" i="12"/>
  <c r="Q37" i="12"/>
  <c r="Q8" i="12" s="1"/>
  <c r="V37" i="12"/>
  <c r="G44" i="12"/>
  <c r="I44" i="12"/>
  <c r="O44" i="12"/>
  <c r="Q44" i="12"/>
  <c r="G45" i="12"/>
  <c r="I45" i="12"/>
  <c r="K45" i="12"/>
  <c r="K44" i="12" s="1"/>
  <c r="M45" i="12"/>
  <c r="M44" i="12" s="1"/>
  <c r="O45" i="12"/>
  <c r="Q45" i="12"/>
  <c r="V45" i="12"/>
  <c r="V44" i="12" s="1"/>
  <c r="G52" i="12"/>
  <c r="K52" i="12"/>
  <c r="V52" i="12"/>
  <c r="G53" i="12"/>
  <c r="M53" i="12" s="1"/>
  <c r="M52" i="12" s="1"/>
  <c r="I53" i="12"/>
  <c r="I52" i="12" s="1"/>
  <c r="K53" i="12"/>
  <c r="O53" i="12"/>
  <c r="O52" i="12" s="1"/>
  <c r="Q53" i="12"/>
  <c r="Q52" i="12" s="1"/>
  <c r="V53" i="12"/>
  <c r="I60" i="12"/>
  <c r="K60" i="12"/>
  <c r="Q60" i="12"/>
  <c r="G61" i="12"/>
  <c r="I61" i="12"/>
  <c r="K61" i="12"/>
  <c r="M61" i="12"/>
  <c r="M60" i="12" s="1"/>
  <c r="O61" i="12"/>
  <c r="Q61" i="12"/>
  <c r="V61" i="12"/>
  <c r="V60" i="12" s="1"/>
  <c r="G75" i="12"/>
  <c r="G60" i="12" s="1"/>
  <c r="I75" i="12"/>
  <c r="K75" i="12"/>
  <c r="M75" i="12"/>
  <c r="O75" i="12"/>
  <c r="O60" i="12" s="1"/>
  <c r="Q75" i="12"/>
  <c r="V75" i="12"/>
  <c r="Q88" i="12"/>
  <c r="G89" i="12"/>
  <c r="M89" i="12" s="1"/>
  <c r="M88" i="12" s="1"/>
  <c r="I89" i="12"/>
  <c r="I88" i="12" s="1"/>
  <c r="K89" i="12"/>
  <c r="K88" i="12" s="1"/>
  <c r="O89" i="12"/>
  <c r="Q89" i="12"/>
  <c r="V89" i="12"/>
  <c r="V88" i="12" s="1"/>
  <c r="G94" i="12"/>
  <c r="I94" i="12"/>
  <c r="K94" i="12"/>
  <c r="M94" i="12"/>
  <c r="O94" i="12"/>
  <c r="Q94" i="12"/>
  <c r="V94" i="12"/>
  <c r="G103" i="12"/>
  <c r="M103" i="12" s="1"/>
  <c r="I103" i="12"/>
  <c r="K103" i="12"/>
  <c r="O103" i="12"/>
  <c r="Q103" i="12"/>
  <c r="V103" i="12"/>
  <c r="G111" i="12"/>
  <c r="M111" i="12" s="1"/>
  <c r="I111" i="12"/>
  <c r="K111" i="12"/>
  <c r="O111" i="12"/>
  <c r="O88" i="12" s="1"/>
  <c r="Q111" i="12"/>
  <c r="V111" i="12"/>
  <c r="G119" i="12"/>
  <c r="I119" i="12"/>
  <c r="K119" i="12"/>
  <c r="O119" i="12"/>
  <c r="Q119" i="12"/>
  <c r="G120" i="12"/>
  <c r="I120" i="12"/>
  <c r="K120" i="12"/>
  <c r="M120" i="12"/>
  <c r="M119" i="12" s="1"/>
  <c r="O120" i="12"/>
  <c r="Q120" i="12"/>
  <c r="V120" i="12"/>
  <c r="V119" i="12" s="1"/>
  <c r="G121" i="12"/>
  <c r="K121" i="12"/>
  <c r="O121" i="12"/>
  <c r="V121" i="12"/>
  <c r="G122" i="12"/>
  <c r="M122" i="12" s="1"/>
  <c r="M121" i="12" s="1"/>
  <c r="I122" i="12"/>
  <c r="I121" i="12" s="1"/>
  <c r="K122" i="12"/>
  <c r="O122" i="12"/>
  <c r="Q122" i="12"/>
  <c r="Q121" i="12" s="1"/>
  <c r="V122" i="12"/>
  <c r="G124" i="12"/>
  <c r="I124" i="12"/>
  <c r="K124" i="12"/>
  <c r="M124" i="12"/>
  <c r="O124" i="12"/>
  <c r="Q124" i="12"/>
  <c r="V124" i="12"/>
  <c r="G132" i="12"/>
  <c r="G123" i="12" s="1"/>
  <c r="I132" i="12"/>
  <c r="K132" i="12"/>
  <c r="O132" i="12"/>
  <c r="O123" i="12" s="1"/>
  <c r="Q132" i="12"/>
  <c r="V132" i="12"/>
  <c r="G139" i="12"/>
  <c r="M139" i="12" s="1"/>
  <c r="I139" i="12"/>
  <c r="I123" i="12" s="1"/>
  <c r="K139" i="12"/>
  <c r="O139" i="12"/>
  <c r="Q139" i="12"/>
  <c r="Q123" i="12" s="1"/>
  <c r="V139" i="12"/>
  <c r="G143" i="12"/>
  <c r="M143" i="12" s="1"/>
  <c r="I143" i="12"/>
  <c r="K143" i="12"/>
  <c r="K123" i="12" s="1"/>
  <c r="O143" i="12"/>
  <c r="Q143" i="12"/>
  <c r="V143" i="12"/>
  <c r="V123" i="12" s="1"/>
  <c r="K149" i="12"/>
  <c r="V149" i="12"/>
  <c r="G150" i="12"/>
  <c r="M150" i="12" s="1"/>
  <c r="I150" i="12"/>
  <c r="K150" i="12"/>
  <c r="O150" i="12"/>
  <c r="O149" i="12" s="1"/>
  <c r="Q150" i="12"/>
  <c r="V150" i="12"/>
  <c r="G164" i="12"/>
  <c r="M164" i="12" s="1"/>
  <c r="I164" i="12"/>
  <c r="I149" i="12" s="1"/>
  <c r="K164" i="12"/>
  <c r="O164" i="12"/>
  <c r="Q164" i="12"/>
  <c r="Q149" i="12" s="1"/>
  <c r="V164" i="12"/>
  <c r="G166" i="12"/>
  <c r="I166" i="12"/>
  <c r="K166" i="12"/>
  <c r="M166" i="12"/>
  <c r="O166" i="12"/>
  <c r="Q166" i="12"/>
  <c r="V166" i="12"/>
  <c r="G179" i="12"/>
  <c r="M179" i="12" s="1"/>
  <c r="I179" i="12"/>
  <c r="K179" i="12"/>
  <c r="O179" i="12"/>
  <c r="O165" i="12" s="1"/>
  <c r="Q179" i="12"/>
  <c r="V179" i="12"/>
  <c r="G195" i="12"/>
  <c r="M195" i="12" s="1"/>
  <c r="I195" i="12"/>
  <c r="I165" i="12" s="1"/>
  <c r="K195" i="12"/>
  <c r="O195" i="12"/>
  <c r="Q195" i="12"/>
  <c r="Q165" i="12" s="1"/>
  <c r="V195" i="12"/>
  <c r="G211" i="12"/>
  <c r="M211" i="12" s="1"/>
  <c r="I211" i="12"/>
  <c r="K211" i="12"/>
  <c r="K165" i="12" s="1"/>
  <c r="O211" i="12"/>
  <c r="Q211" i="12"/>
  <c r="V211" i="12"/>
  <c r="G227" i="12"/>
  <c r="I227" i="12"/>
  <c r="K227" i="12"/>
  <c r="M227" i="12"/>
  <c r="O227" i="12"/>
  <c r="Q227" i="12"/>
  <c r="V227" i="12"/>
  <c r="G243" i="12"/>
  <c r="M243" i="12" s="1"/>
  <c r="I243" i="12"/>
  <c r="K243" i="12"/>
  <c r="O243" i="12"/>
  <c r="Q243" i="12"/>
  <c r="V243" i="12"/>
  <c r="G257" i="12"/>
  <c r="M257" i="12" s="1"/>
  <c r="I257" i="12"/>
  <c r="K257" i="12"/>
  <c r="O257" i="12"/>
  <c r="Q257" i="12"/>
  <c r="V257" i="12"/>
  <c r="G271" i="12"/>
  <c r="M271" i="12" s="1"/>
  <c r="I271" i="12"/>
  <c r="K271" i="12"/>
  <c r="O271" i="12"/>
  <c r="Q271" i="12"/>
  <c r="V271" i="12"/>
  <c r="V165" i="12" s="1"/>
  <c r="G279" i="12"/>
  <c r="I279" i="12"/>
  <c r="K279" i="12"/>
  <c r="M279" i="12"/>
  <c r="O279" i="12"/>
  <c r="Q279" i="12"/>
  <c r="V279" i="12"/>
  <c r="G280" i="12"/>
  <c r="O280" i="12"/>
  <c r="G281" i="12"/>
  <c r="M281" i="12" s="1"/>
  <c r="I281" i="12"/>
  <c r="I280" i="12" s="1"/>
  <c r="K281" i="12"/>
  <c r="O281" i="12"/>
  <c r="Q281" i="12"/>
  <c r="Q280" i="12" s="1"/>
  <c r="V281" i="12"/>
  <c r="G294" i="12"/>
  <c r="M294" i="12" s="1"/>
  <c r="I294" i="12"/>
  <c r="K294" i="12"/>
  <c r="K280" i="12" s="1"/>
  <c r="O294" i="12"/>
  <c r="Q294" i="12"/>
  <c r="V294" i="12"/>
  <c r="V280" i="12" s="1"/>
  <c r="G309" i="12"/>
  <c r="G308" i="12" s="1"/>
  <c r="I309" i="12"/>
  <c r="K309" i="12"/>
  <c r="O309" i="12"/>
  <c r="O308" i="12" s="1"/>
  <c r="Q309" i="12"/>
  <c r="V309" i="12"/>
  <c r="G322" i="12"/>
  <c r="M322" i="12" s="1"/>
  <c r="I322" i="12"/>
  <c r="I308" i="12" s="1"/>
  <c r="K322" i="12"/>
  <c r="O322" i="12"/>
  <c r="Q322" i="12"/>
  <c r="Q308" i="12" s="1"/>
  <c r="V322" i="12"/>
  <c r="G367" i="12"/>
  <c r="M367" i="12" s="1"/>
  <c r="I367" i="12"/>
  <c r="K367" i="12"/>
  <c r="K308" i="12" s="1"/>
  <c r="O367" i="12"/>
  <c r="Q367" i="12"/>
  <c r="V367" i="12"/>
  <c r="V308" i="12" s="1"/>
  <c r="G371" i="12"/>
  <c r="I371" i="12"/>
  <c r="K371" i="12"/>
  <c r="M371" i="12"/>
  <c r="O371" i="12"/>
  <c r="Q371" i="12"/>
  <c r="V371" i="12"/>
  <c r="G417" i="12"/>
  <c r="M417" i="12" s="1"/>
  <c r="I417" i="12"/>
  <c r="K417" i="12"/>
  <c r="O417" i="12"/>
  <c r="Q417" i="12"/>
  <c r="V417" i="12"/>
  <c r="G463" i="12"/>
  <c r="I463" i="12"/>
  <c r="O463" i="12"/>
  <c r="Q463" i="12"/>
  <c r="G464" i="12"/>
  <c r="M464" i="12" s="1"/>
  <c r="M463" i="12" s="1"/>
  <c r="I464" i="12"/>
  <c r="K464" i="12"/>
  <c r="K463" i="12" s="1"/>
  <c r="O464" i="12"/>
  <c r="Q464" i="12"/>
  <c r="V464" i="12"/>
  <c r="V463" i="12" s="1"/>
  <c r="G508" i="12"/>
  <c r="M508" i="12" s="1"/>
  <c r="I508" i="12"/>
  <c r="K508" i="12"/>
  <c r="O508" i="12"/>
  <c r="O507" i="12" s="1"/>
  <c r="Q508" i="12"/>
  <c r="V508" i="12"/>
  <c r="G509" i="12"/>
  <c r="M509" i="12" s="1"/>
  <c r="I509" i="12"/>
  <c r="I507" i="12" s="1"/>
  <c r="K509" i="12"/>
  <c r="O509" i="12"/>
  <c r="Q509" i="12"/>
  <c r="Q507" i="12" s="1"/>
  <c r="V509" i="12"/>
  <c r="G511" i="12"/>
  <c r="M511" i="12" s="1"/>
  <c r="I511" i="12"/>
  <c r="K511" i="12"/>
  <c r="K507" i="12" s="1"/>
  <c r="O511" i="12"/>
  <c r="Q511" i="12"/>
  <c r="V511" i="12"/>
  <c r="V507" i="12" s="1"/>
  <c r="G512" i="12"/>
  <c r="I512" i="12"/>
  <c r="K512" i="12"/>
  <c r="M512" i="12"/>
  <c r="O512" i="12"/>
  <c r="Q512" i="12"/>
  <c r="V512" i="12"/>
  <c r="G514" i="12"/>
  <c r="M514" i="12" s="1"/>
  <c r="I514" i="12"/>
  <c r="K514" i="12"/>
  <c r="O514" i="12"/>
  <c r="Q514" i="12"/>
  <c r="V514" i="12"/>
  <c r="G515" i="12"/>
  <c r="M515" i="12" s="1"/>
  <c r="I515" i="12"/>
  <c r="K515" i="12"/>
  <c r="O515" i="12"/>
  <c r="Q515" i="12"/>
  <c r="V515" i="12"/>
  <c r="I516" i="12"/>
  <c r="K516" i="12"/>
  <c r="Q516" i="12"/>
  <c r="V516" i="12"/>
  <c r="G517" i="12"/>
  <c r="I517" i="12"/>
  <c r="K517" i="12"/>
  <c r="M517" i="12"/>
  <c r="O517" i="12"/>
  <c r="Q517" i="12"/>
  <c r="V517" i="12"/>
  <c r="G521" i="12"/>
  <c r="G516" i="12" s="1"/>
  <c r="I521" i="12"/>
  <c r="K521" i="12"/>
  <c r="O521" i="12"/>
  <c r="O516" i="12" s="1"/>
  <c r="Q521" i="12"/>
  <c r="V521" i="12"/>
  <c r="AE524" i="12"/>
  <c r="AF524" i="12"/>
  <c r="I19" i="1"/>
  <c r="I18" i="1"/>
  <c r="I16" i="1"/>
  <c r="AZ52" i="1"/>
  <c r="AZ50" i="1"/>
  <c r="AZ48" i="1"/>
  <c r="AZ46" i="1"/>
  <c r="AZ45" i="1"/>
  <c r="F42" i="1"/>
  <c r="G23" i="1" s="1"/>
  <c r="G42" i="1"/>
  <c r="G25" i="1" s="1"/>
  <c r="A25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75" i="1" l="1"/>
  <c r="J74" i="1" s="1"/>
  <c r="G26" i="1"/>
  <c r="A26" i="1"/>
  <c r="A23" i="1"/>
  <c r="G28" i="1"/>
  <c r="M516" i="12"/>
  <c r="M149" i="12"/>
  <c r="M280" i="12"/>
  <c r="M165" i="12"/>
  <c r="M8" i="12"/>
  <c r="M507" i="12"/>
  <c r="M309" i="12"/>
  <c r="M308" i="12" s="1"/>
  <c r="G507" i="12"/>
  <c r="G149" i="12"/>
  <c r="G88" i="12"/>
  <c r="M132" i="12"/>
  <c r="M123" i="12" s="1"/>
  <c r="G165" i="12"/>
  <c r="M521" i="12"/>
  <c r="I21" i="1"/>
  <c r="I39" i="1"/>
  <c r="I42" i="1" s="1"/>
  <c r="J70" i="1" l="1"/>
  <c r="J62" i="1"/>
  <c r="J69" i="1"/>
  <c r="J71" i="1"/>
  <c r="J68" i="1"/>
  <c r="J64" i="1"/>
  <c r="J61" i="1"/>
  <c r="J72" i="1"/>
  <c r="J67" i="1"/>
  <c r="J73" i="1"/>
  <c r="J66" i="1"/>
  <c r="J65" i="1"/>
  <c r="J60" i="1"/>
  <c r="J63" i="1"/>
  <c r="G24" i="1"/>
  <c r="A27" i="1" s="1"/>
  <c r="A24" i="1"/>
  <c r="J40" i="1"/>
  <c r="J39" i="1"/>
  <c r="J42" i="1" s="1"/>
  <c r="J41" i="1"/>
  <c r="J75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Denisa Šmídová</author>
  </authors>
  <commentList>
    <comment ref="S6" authorId="0" shapeId="0" xr:uid="{191D4537-1F5B-44B2-AFE3-6C125FEAC2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9B5244-6D61-454D-84BC-AFC0515A80B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<sst xmlns="http://schemas.openxmlformats.org/spreadsheetml/2006/main" count="1459" uniqueCount="402">
  <si>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</si>
  <si>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</si>
  <si>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</si>
  <si>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</si>
  <si>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</si>
  <si>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</si>
  <si>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</si>
  <si>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</si>
  <si>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</si>
  <si>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</si>
  <si>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</si>
  <si>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</si>
  <si>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</si>
  <si>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</si>
  <si>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</si>
  <si>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</si>
  <si>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</si>
  <si>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</si>
  <si>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</si>
  <si>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</si>
  <si>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</si>
  <si>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</si>
  <si>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</si>
  <si>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</si>
  <si>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</si>
  <si>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</si>
  <si>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</si>
  <si>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</si>
  <si>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</si>
  <si>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</si>
  <si>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</si>
  <si>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</si>
  <si>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</si>
  <si>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</si>
  <si>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</si>
  <si>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</si>
  <si>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</si>
  <si>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</si>
  <si>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</si>
  <si>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</si>
  <si>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</si>
  <si>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</si>
  <si>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</si>
  <si>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22.07</t>
  </si>
  <si>
    <t>Stavební úpravy</t>
  </si>
  <si>
    <t xml:space="preserve">22.07 </t>
  </si>
  <si>
    <t>Starobrněnská 15, byt č. 1</t>
  </si>
  <si>
    <t>Objekt:</t>
  </si>
  <si>
    <t>Rozpočet:</t>
  </si>
  <si>
    <t>22MM001</t>
  </si>
  <si>
    <t>Správa nemovistostí městské části Brno-střed - opravy a údržba bytů</t>
  </si>
  <si>
    <t>Stavba</t>
  </si>
  <si>
    <t>Celkem za stavbu</t>
  </si>
  <si>
    <t>CZK</t>
  </si>
  <si>
    <t>#POPS</t>
  </si>
  <si>
    <t>Popis stavby: 22MM001 - Správa nemovistostí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</si>
  <si>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</si>
  <si>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</si>
  <si>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</si>
  <si>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</si>
  <si>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</si>
  <si>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</si>
  <si>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22.07  - Starobrněnská 15, byt č. 1</t>
  </si>
  <si>
    <t>#POPR</t>
  </si>
  <si>
    <t>Popis rozpočtu: 22.07 - Stavební úpravy</t>
  </si>
  <si>
    <t>Rekapitulace dílů</t>
  </si>
  <si>
    <t>Typ dílu</t>
  </si>
  <si>
    <t>61</t>
  </si>
  <si>
    <t>Úpravy povrchů vnitřní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</si>
  <si>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</si>
  <si>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</si>
  <si>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</si>
  <si>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</si>
  <si>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</si>
  <si>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</si>
  <si>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</si>
  <si>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</si>
  <si>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</si>
  <si>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</si>
  <si>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</si>
  <si>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</si>
  <si>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</si>
  <si>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</si>
  <si>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</si>
  <si>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</si>
  <si>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</si>
  <si>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</si>
  <si>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</si>
  <si>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</si>
  <si>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</si>
  <si>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</si>
  <si>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</si>
  <si>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</si>
  <si>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</si>
  <si>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</si>
  <si>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</si>
  <si>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</si>
  <si>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</si>
  <si>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</si>
  <si>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</si>
  <si>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</si>
  <si>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</si>
  <si>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</si>
  <si>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</si>
  <si>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</si>
  <si>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</si>
  <si>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</si>
  <si>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</si>
  <si>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</si>
  <si>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</si>
  <si>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</si>
  <si>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</si>
  <si>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</si>
  <si>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</si>
  <si>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</si>
  <si>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</si>
  <si>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</si>
  <si>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</si>
  <si>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</si>
  <si>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</si>
  <si>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</si>
  <si>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</si>
  <si>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</si>
  <si>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</si>
  <si>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</si>
  <si>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</si>
  <si>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</t>
  </si>
  <si>
    <t>m2</t>
  </si>
  <si>
    <t>RTS 22/ I</t>
  </si>
  <si>
    <t>Práce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</si>
  <si>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</si>
  <si>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</si>
  <si>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POP</t>
  </si>
  <si>
    <t xml:space="preserve">Starobrněnská 15, byt č. 1 : </t>
  </si>
  <si>
    <t>VV</t>
  </si>
  <si>
    <t>O1 : 1,13*2*1</t>
  </si>
  <si>
    <t>O2 : 0,34*0,75*1</t>
  </si>
  <si>
    <t>O3 : 0,61*0,75*1</t>
  </si>
  <si>
    <t>O4 : 0,58*1,82*1</t>
  </si>
  <si>
    <t>O5 : 1,28*2,1*4</t>
  </si>
  <si>
    <t>O6 : 1,2*1,98*1</t>
  </si>
  <si>
    <t>vstupní : 1,23*2,47*1</t>
  </si>
  <si>
    <t>DVvn1 : 1,24*2,47*4*2</t>
  </si>
  <si>
    <t>DVvn2 : 0,8*2*2*2</t>
  </si>
  <si>
    <t>DVvn3 : 0,7*2*2*2</t>
  </si>
  <si>
    <t>Mezisoučet</t>
  </si>
  <si>
    <t>612401191RU2</t>
  </si>
  <si>
    <t>Omítka malých ploch vnitřních stěn do 0,09 m2, sádrou po hmoždinkách, skobách, rýhách apod.</t>
  </si>
  <si>
    <t>kus</t>
  </si>
  <si>
    <t>POL1_</t>
  </si>
  <si>
    <t>V položce jsou zakalkulovány náklady na pomocné pracovní lešení o výšce podlahy do 1900 mm a pro zatížení do 1,5 kPa. Položka obsahuje penetraci podkladu a sádrovou omítku tl. 15 mm.</t>
  </si>
  <si>
    <t>2.001.01 - PŘEDSÍŇ : 10</t>
  </si>
  <si>
    <t>2.001.02 - KUCHYŇ : 10</t>
  </si>
  <si>
    <t>2.001.03 - KOUPELNA : 5</t>
  </si>
  <si>
    <t>2.001.04 - KOUPELNA : 5</t>
  </si>
  <si>
    <t>2.001.05 - POKOJ : 5</t>
  </si>
  <si>
    <t>2.001.06 - POKOJ : 5</t>
  </si>
  <si>
    <t>2.001.07 - PŘEDSÍŇ : 5</t>
  </si>
  <si>
    <t>2.001.08 - KOMORA : 5</t>
  </si>
  <si>
    <t>2.001.09 - POKOJ : 5</t>
  </si>
  <si>
    <t>2.001.10 - SPÍŽ : 5</t>
  </si>
  <si>
    <t>611421133R00</t>
  </si>
  <si>
    <t>Omítka vnitřní stropů rovných, MVC, štuková</t>
  </si>
  <si>
    <t xml:space="preserve">zapravení po demontáži SDK : </t>
  </si>
  <si>
    <t>2.001.07 - PŘEDSÍŇ : 3,80</t>
  </si>
  <si>
    <t xml:space="preserve">příčky : </t>
  </si>
  <si>
    <t>0,1*(5,5+1,8)</t>
  </si>
  <si>
    <t>900      RT1</t>
  </si>
  <si>
    <t>HZS Práce v tarifní třídě 4</t>
  </si>
  <si>
    <t>h</t>
  </si>
  <si>
    <t>Drobné montáže v rámci bytu a ostatní práce, které nezahrnuty v soupisu</t>
  </si>
  <si>
    <t>např. zrcadla, zásuvky, světla, garnyže, záclony, apod.</t>
  </si>
  <si>
    <t>bourací práce, demontáže : 5</t>
  </si>
  <si>
    <t>montáže : 5</t>
  </si>
  <si>
    <t>941955002R00</t>
  </si>
  <si>
    <t>Lešení lehké pomocné, výška podlahy do 1,9 m</t>
  </si>
  <si>
    <t xml:space="preserve">SDK, omítky : </t>
  </si>
  <si>
    <t>2.001.06 - POKOJ : 19,80</t>
  </si>
  <si>
    <t>2.001.08 - KOMORA : 5,20</t>
  </si>
  <si>
    <t>952901111R00</t>
  </si>
  <si>
    <t>Vyčištění budov o výšce podlaží do 4 m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</si>
  <si>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</si>
  <si>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2.001.01 - PŘEDSÍŇ : 10,70</t>
  </si>
  <si>
    <t>2.001.02 - KUCHYŇ : 15,30</t>
  </si>
  <si>
    <t>2.001.03 - KOUPELNA : 4,20</t>
  </si>
  <si>
    <t>2.001.04 - KOUPELNA : 4,10</t>
  </si>
  <si>
    <t>2.001.05 - POKOJ : 25,10</t>
  </si>
  <si>
    <t>2.001.09 - POKOJ : 19,60</t>
  </si>
  <si>
    <t>2.001.10 - SPÍŽ : 0,50</t>
  </si>
  <si>
    <t>952901110R00</t>
  </si>
  <si>
    <t>Čištění mytím vnějších ploch oken a dveří</t>
  </si>
  <si>
    <t>963016111R00</t>
  </si>
  <si>
    <t>DMTZ podhledu SDK, kovová kce., 1xoplášť.12,5 mm</t>
  </si>
  <si>
    <t>962036112R00</t>
  </si>
  <si>
    <t>DMTZ SDK příčky, 1x kov.kce., 1x opláštěné 12,5 mm</t>
  </si>
  <si>
    <t xml:space="preserve">2.001.06 - POKOJ : </t>
  </si>
  <si>
    <t xml:space="preserve">2.001.07 - PŘEDSÍŇ : </t>
  </si>
  <si>
    <t xml:space="preserve">2.001.08 - KOMORA : </t>
  </si>
  <si>
    <t>3,2*(5,1+1,73)</t>
  </si>
  <si>
    <t>-1*(0,6*2,0)</t>
  </si>
  <si>
    <t>-1*(0,8*2,0)</t>
  </si>
  <si>
    <t>968061125R00</t>
  </si>
  <si>
    <t>Vyvěšení dřevěných dveřních křídel pl. do 2 m2</t>
  </si>
  <si>
    <t>(0,6*2,0) : 1</t>
  </si>
  <si>
    <t>(0,8*2,0) : 1</t>
  </si>
  <si>
    <t>968072455R00</t>
  </si>
  <si>
    <t>Vybourání kovových dveřních zárubní pl. do 2 m2</t>
  </si>
  <si>
    <t>(0,6*2,0) : 1*(0,6*2,0)</t>
  </si>
  <si>
    <t>(0,8*2,0) : 1*(0,8*2,0)</t>
  </si>
  <si>
    <t>999281151R00</t>
  </si>
  <si>
    <t>Přesun hmot pro opravy a údržbu do v. 25 m,nošením</t>
  </si>
  <si>
    <t>t</t>
  </si>
  <si>
    <t>Přesun hmot</t>
  </si>
  <si>
    <t>POL7_</t>
  </si>
  <si>
    <t>735000000x02</t>
  </si>
  <si>
    <t>D+M dle PD: revize stávajícího kotle na teplou užitkovou vodu</t>
  </si>
  <si>
    <t>soubor</t>
  </si>
  <si>
    <t>Vlastní</t>
  </si>
  <si>
    <t>Indiv</t>
  </si>
  <si>
    <t>766662811R00</t>
  </si>
  <si>
    <t>Demontáž prahů dveří 1křídlových</t>
  </si>
  <si>
    <t>766670021R00x</t>
  </si>
  <si>
    <t>Demontáž kliky a štítku</t>
  </si>
  <si>
    <t xml:space="preserve">demontáž kování dveří v bouraných příčkách : </t>
  </si>
  <si>
    <t xml:space="preserve">kování bude použito na jiné dveře v bytové jednotce : </t>
  </si>
  <si>
    <t>766670021R00</t>
  </si>
  <si>
    <t>Montáž kliky a štítku</t>
  </si>
  <si>
    <t>1</t>
  </si>
  <si>
    <t>766825811R00</t>
  </si>
  <si>
    <t>Demontáž vestavěných skříní</t>
  </si>
  <si>
    <t xml:space="preserve">přespárování podlaha/stěna : </t>
  </si>
  <si>
    <t>2.001.03 - KOUPELNA : 1</t>
  </si>
  <si>
    <t>2.001.04 - KOUPELNA : 1</t>
  </si>
  <si>
    <t>771578011R00</t>
  </si>
  <si>
    <t>Spára silikonem</t>
  </si>
  <si>
    <t>m</t>
  </si>
  <si>
    <t>vč. dodávky a montáže silikonu.</t>
  </si>
  <si>
    <t>2.001.02 - KUCHYŇ : 15,92</t>
  </si>
  <si>
    <t>2.001.03 - KOUPELNA : 8,18</t>
  </si>
  <si>
    <t>2.001.04 - KOUPELNA : 8,40</t>
  </si>
  <si>
    <t>2.001.10 - SPÍŽ : 3,12</t>
  </si>
  <si>
    <t xml:space="preserve">přespárování zařizovacích předmětů : </t>
  </si>
  <si>
    <t>WC : 2*0,5</t>
  </si>
  <si>
    <t>umyvadlo : 2*0,5</t>
  </si>
  <si>
    <t>sprchový kout : 2*1,4</t>
  </si>
  <si>
    <t>998771102R00</t>
  </si>
  <si>
    <t>Přesun hmot pro podlahy z dlaždic, výšky do 12 m</t>
  </si>
  <si>
    <t>775411810R00</t>
  </si>
  <si>
    <t>Demontáž lišt dřevěných, přibíjených</t>
  </si>
  <si>
    <t>2.001.01 - PŘEDSÍŇ : 16,60</t>
  </si>
  <si>
    <t>2.001.05 - POKOJ : 21,20</t>
  </si>
  <si>
    <t>2.001.06 - POKOJ : 18,60</t>
  </si>
  <si>
    <t>2.001.07 - PŘEDSÍŇ : 7,98</t>
  </si>
  <si>
    <t>2.001.08 - KOMORA : 9,52</t>
  </si>
  <si>
    <t>2.001.09 - POKOJ : 18,90</t>
  </si>
  <si>
    <t>775599130R00x</t>
  </si>
  <si>
    <t>Vyspravení "rozjetých" parket</t>
  </si>
  <si>
    <t xml:space="preserve">oprava po bouraných příčkách : </t>
  </si>
  <si>
    <t>775592000R00</t>
  </si>
  <si>
    <t>Broušení dřevěných podlah hrubé+střední+jemné</t>
  </si>
  <si>
    <t>775599130R00</t>
  </si>
  <si>
    <t>Celoplošné přetmelení spárovým tmelem</t>
  </si>
  <si>
    <t>775599141R00</t>
  </si>
  <si>
    <t>Lak dřevěných podlah 1x základní + 2x lak, přebroušení</t>
  </si>
  <si>
    <t>775413010R00</t>
  </si>
  <si>
    <t>Montáž podlahové lišty ze dřeva, přibíjené</t>
  </si>
  <si>
    <t>včetně spojovacích prostředků.</t>
  </si>
  <si>
    <t>61418053R</t>
  </si>
  <si>
    <t>lišta parketová, plochá; materiál dub; tl. 8,00 mm; š = 35,0 mm</t>
  </si>
  <si>
    <t>SPCM</t>
  </si>
  <si>
    <t>Specifikace</t>
  </si>
  <si>
    <t>POL3_</t>
  </si>
  <si>
    <t>Koeficient ztratné: 0,1</t>
  </si>
  <si>
    <t>775000x01</t>
  </si>
  <si>
    <t>D+M: Oprava podlah parketových - doplnění vylomených parket (dle PD) včetně dodávky parkety</t>
  </si>
  <si>
    <t>2.001.01 - PŘEDSÍŇ : 2</t>
  </si>
  <si>
    <t>2.001.05 - POKOJ : 2</t>
  </si>
  <si>
    <t>2.001.06 - POKOJ : 1</t>
  </si>
  <si>
    <t>2.001.07 - PŘEDSÍŇ : 1</t>
  </si>
  <si>
    <t>2.001.09 - POKOJ : 1</t>
  </si>
  <si>
    <t>998775102R00</t>
  </si>
  <si>
    <t>Přesun hmot pro podlahy vlysové, výšky do 12 m</t>
  </si>
  <si>
    <t>783601815R00</t>
  </si>
  <si>
    <t>Odstranění nátěrů, truhlářské, oškrábáním</t>
  </si>
  <si>
    <t xml:space="preserve">dveře : </t>
  </si>
  <si>
    <t>vstupní : 1,23*2,47*1*2</t>
  </si>
  <si>
    <t xml:space="preserve">zárubně : </t>
  </si>
  <si>
    <t>vstupní : (1,23+2,47*2)*1*0,7</t>
  </si>
  <si>
    <t>DVvn1 : (1,24+2,47*2)*4*0,7</t>
  </si>
  <si>
    <t>DVvn2 : (0,8+2*2)*2*0,2</t>
  </si>
  <si>
    <t>DVvn3 : (0,7+2*2)*2*0,2</t>
  </si>
  <si>
    <t>783624920R00</t>
  </si>
  <si>
    <t>Údržba, nátěr synt. truhl.výr. 2x +1x email +1x tm</t>
  </si>
  <si>
    <t>přetmelení děr, repase lokálního poškození, nátěr, lak</t>
  </si>
  <si>
    <t>784011222RT2</t>
  </si>
  <si>
    <t>Zakrytí podlah včetně papírové lepenky</t>
  </si>
  <si>
    <t>784011111R00</t>
  </si>
  <si>
    <t>Oprášení/ometení podkladu</t>
  </si>
  <si>
    <t xml:space="preserve">stropy : </t>
  </si>
  <si>
    <t xml:space="preserve">stěny : </t>
  </si>
  <si>
    <t>2.001.01 - PŘEDSÍŇ : (16,60)*3,20</t>
  </si>
  <si>
    <t>2.001.02 - KUCHYŇ : (15,92)*3,20</t>
  </si>
  <si>
    <t>2.001.03 - KOUPELNA : (8,18)*3,20</t>
  </si>
  <si>
    <t>2.001.04 - KOUPELNA : (8,40)*3,20</t>
  </si>
  <si>
    <t>2.001.05 - POKOJ : (21,20)*3,20</t>
  </si>
  <si>
    <t>2.001.06 - POKOJ : (18,60)*3,20</t>
  </si>
  <si>
    <t>2.001.07 - PŘEDSÍŇ : (7,98)*3,20</t>
  </si>
  <si>
    <t>2.001.08 - KOMORA : (9,52)*3,20</t>
  </si>
  <si>
    <t>2.001.09 - POKOJ : (18,90)*3,20</t>
  </si>
  <si>
    <t>2.001.10 - SPÍŽ : (3,12)*3,20</t>
  </si>
  <si>
    <t xml:space="preserve">špalety : </t>
  </si>
  <si>
    <t>O1 : (1,13+2*2)*1*0,5</t>
  </si>
  <si>
    <t>O5 : (1,28+2,1*2)*4*0,3</t>
  </si>
  <si>
    <t>O6 : (1,2+1,98*2)*1*0,3</t>
  </si>
  <si>
    <t xml:space="preserve">- otvory : </t>
  </si>
  <si>
    <t>O1 : -1*1,13*2*1</t>
  </si>
  <si>
    <t>O5 : -1*1,28*2,1*4</t>
  </si>
  <si>
    <t>O6 : -1*1,2*1,98*1</t>
  </si>
  <si>
    <t>vstupní : -1*1,23*2,47*1*2</t>
  </si>
  <si>
    <t>DVvn1 : -1*1,24*2,47*4*2</t>
  </si>
  <si>
    <t>DVvn2 : -1*0,8*2*2*2</t>
  </si>
  <si>
    <t>DVvn3 : -1*0,7*2*2*2</t>
  </si>
  <si>
    <t xml:space="preserve">- obklady : </t>
  </si>
  <si>
    <t>2.001.02 - KUCHYŇ : (4,40)*1,56</t>
  </si>
  <si>
    <t>2.001.03 - KOUPELNA : (7,40)*2,08</t>
  </si>
  <si>
    <t>2.001.04 - KOUPELNA : (7,60)*2,08</t>
  </si>
  <si>
    <t>784011121R00</t>
  </si>
  <si>
    <t>Broušení štuků a nových omítek</t>
  </si>
  <si>
    <t>Odkaz na mn. položky pořadí 30 : 4,53000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</si>
  <si>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</si>
  <si>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</si>
  <si>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</si>
  <si>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</si>
  <si>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</si>
  <si>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</si>
  <si>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210810000x05</t>
  </si>
  <si>
    <t>Demontáže svítidel, zásuvek a vypínačů, nové zásuvky a vypínače, příprava pro světla byt 3+1</t>
  </si>
  <si>
    <t>Kompletní dodávka a montáž včetně uvedení do provozu, prostupů, zaškolení, seřízení, zkoušek dle příslušných ČSN a dalších pomocných prací a zednických přípomocí.</t>
  </si>
  <si>
    <t>Nová svitidla do koupelny, chodby a WC - 3 kusy dle standadu investora.</t>
  </si>
  <si>
    <t>V rozsahu dle místní prohlídky.</t>
  </si>
  <si>
    <t/>
  </si>
  <si>
    <t xml:space="preserve">				</t>
  </si>
  <si>
    <t>Napětí (V):230 V</t>
  </si>
  <si>
    <t>979011211R00</t>
  </si>
  <si>
    <t>Svislá doprava suti a vybour. hmot za 2.NP nošením</t>
  </si>
  <si>
    <t>Přesun suti</t>
  </si>
  <si>
    <t>POL8_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</si>
  <si>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</si>
  <si>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</si>
  <si>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</si>
  <si>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</si>
  <si>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</si>
  <si>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</si>
  <si>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</si>
  <si>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</si>
  <si>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</si>
  <si>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</si>
  <si>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</si>
  <si>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</si>
  <si>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</si>
  <si>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</si>
  <si>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</si>
  <si>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</si>
  <si>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</si>
  <si>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</si>
  <si>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plynoinstalace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</si>
  <si>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</si>
  <si>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</si>
  <si>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</si>
  <si>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</si>
  <si>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</si>
  <si>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</si>
  <si>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 světel, vypínačů, zásuvek. Nové nové zásuvky, vypínače, příprava pro přisazená stropní svítidla.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</si>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</sst>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8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292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SUMIF(F60:F74,A16,I60:I74)+SUMIF(F60:F74,"PSU",I60:I74)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SUMIF(F60:F74,A17,I60:I74)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SUMIF(F60:F74,A18,I60:I74)</f>
        <v>0</v>
      </c>
      <c r="J18" s="85"/>
    </row>
    <row r="19" spans="1:10" ht="23.25" customHeight="1" x14ac:dyDescent="0.25">
      <c r="A19" s="198" t="s">
        <v>97</v>
      </c>
      <c r="B19" s="38" t="s">
        <v>29</v>
      </c>
      <c r="C19" s="62"/>
      <c r="D19" s="63"/>
      <c r="E19" s="83"/>
      <c r="F19" s="84"/>
      <c r="G19" s="83"/>
      <c r="H19" s="84"/>
      <c r="I19" s="83">
        <f>SUMIF(F60:F74,A19,I60:I74)</f>
        <v>0</v>
      </c>
      <c r="J19" s="85"/>
    </row>
    <row r="20" spans="1:10" ht="23.25" customHeight="1" x14ac:dyDescent="0.25">
      <c r="A20" s="198" t="s">
        <v>96</v>
      </c>
      <c r="B20" s="38" t="s">
        <v>30</v>
      </c>
      <c r="C20" s="62"/>
      <c r="D20" s="63"/>
      <c r="E20" s="83"/>
      <c r="F20" s="84"/>
      <c r="G20" s="83"/>
      <c r="H20" s="84"/>
      <c r="I20" s="83">
        <f>SUMIF(F60:F74,A20,I60:I74)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5">
      <c r="A39" s="137">
        <v>1</v>
      </c>
      <c r="B39" s="147" t="s">
        <v>51</v>
      </c>
      <c r="C39" s="148"/>
      <c r="D39" s="148"/>
      <c r="E39" s="148"/>
      <c r="F39" s="149">
        <f>'22.07  22.07 Pol'!AE524</f>
        <v>0</v>
      </c>
      <c r="G39" s="150">
        <f>'22.07  22.07 Pol'!AF524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5">
      <c r="A40" s="137">
        <v>2</v>
      </c>
      <c r="B40" s="153" t="s">
        <v>45</v>
      </c>
      <c r="C40" s="154" t="s">
        <v>46</v>
      </c>
      <c r="D40" s="154"/>
      <c r="E40" s="154"/>
      <c r="F40" s="155">
        <f>'22.07  22.07 Pol'!AE524</f>
        <v>0</v>
      </c>
      <c r="G40" s="156">
        <f>'22.07  22.07 Pol'!AF524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'22.07  22.07 Pol'!AE524</f>
        <v>0</v>
      </c>
      <c r="G41" s="151">
        <f>'22.07  22.07 Pol'!AF524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5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5">
      <c r="A44" t="s">
        <v>54</v>
      </c>
      <c r="B44" t="s">
        <v>55</v>
      </c>
    </row>
    <row r="45" spans="1:52" ht="50" x14ac:dyDescent="0.25">
      <c r="B45" s="177" t="s">
        <v>56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25" x14ac:dyDescent="0.25">
      <c r="B46" s="177" t="s">
        <v>57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7.5" x14ac:dyDescent="0.25">
      <c r="B48" s="177" t="s">
        <v>58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0" x14ac:dyDescent="0.25">
      <c r="B50" s="177" t="s">
        <v>59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25" x14ac:dyDescent="0.25">
      <c r="B52" s="177" t="s">
        <v>60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3" spans="1:52" x14ac:dyDescent="0.25">
      <c r="A53" t="s">
        <v>61</v>
      </c>
      <c r="B53" t="s">
        <v>62</v>
      </c>
    </row>
    <row r="54" spans="1:52" x14ac:dyDescent="0.25">
      <c r="A54" t="s">
        <v>63</v>
      </c>
      <c r="B54" t="s">
        <v>64</v>
      </c>
    </row>
    <row r="57" spans="1:52" ht="15.5" x14ac:dyDescent="0.35">
      <c r="B57" s="178" t="s">
        <v>65</v>
      </c>
    </row>
    <row r="59" spans="1:52" ht="25.5" customHeight="1" x14ac:dyDescent="0.25">
      <c r="A59" s="180"/>
      <c r="B59" s="183" t="s">
        <v>18</v>
      </c>
      <c r="C59" s="183" t="s">
        <v>6</v>
      </c>
      <c r="D59" s="184"/>
      <c r="E59" s="184"/>
      <c r="F59" s="185" t="s">
        <v>66</v>
      </c>
      <c r="G59" s="185"/>
      <c r="H59" s="185"/>
      <c r="I59" s="185" t="s">
        <v>31</v>
      </c>
      <c r="J59" s="185" t="s">
        <v>0</v>
      </c>
    </row>
    <row r="60" spans="1:52" ht="36.75" customHeight="1" x14ac:dyDescent="0.25">
      <c r="A60" s="181"/>
      <c r="B60" s="186" t="s">
        <v>67</v>
      </c>
      <c r="C60" s="187" t="s">
        <v>68</v>
      </c>
      <c r="D60" s="188"/>
      <c r="E60" s="188"/>
      <c r="F60" s="194" t="s">
        <v>26</v>
      </c>
      <c r="G60" s="195"/>
      <c r="H60" s="195"/>
      <c r="I60" s="195">
        <f>'22.07  22.07 Pol'!G8</f>
        <v>0</v>
      </c>
      <c r="J60" s="192" t="str">
        <f>IF(I75=0,"",I60/I75*100)</f>
        <v/>
      </c>
    </row>
    <row r="61" spans="1:52" ht="36.75" customHeight="1" x14ac:dyDescent="0.25">
      <c r="A61" s="181"/>
      <c r="B61" s="186" t="s">
        <v>69</v>
      </c>
      <c r="C61" s="187" t="s">
        <v>70</v>
      </c>
      <c r="D61" s="188"/>
      <c r="E61" s="188"/>
      <c r="F61" s="194" t="s">
        <v>26</v>
      </c>
      <c r="G61" s="195"/>
      <c r="H61" s="195"/>
      <c r="I61" s="195">
        <f>'22.07  22.07 Pol'!G44</f>
        <v>0</v>
      </c>
      <c r="J61" s="192" t="str">
        <f>IF(I75=0,"",I61/I75*100)</f>
        <v/>
      </c>
    </row>
    <row r="62" spans="1:52" ht="36.75" customHeight="1" x14ac:dyDescent="0.25">
      <c r="A62" s="181"/>
      <c r="B62" s="186" t="s">
        <v>71</v>
      </c>
      <c r="C62" s="187" t="s">
        <v>72</v>
      </c>
      <c r="D62" s="188"/>
      <c r="E62" s="188"/>
      <c r="F62" s="194" t="s">
        <v>26</v>
      </c>
      <c r="G62" s="195"/>
      <c r="H62" s="195"/>
      <c r="I62" s="195">
        <f>'22.07  22.07 Pol'!G52</f>
        <v>0</v>
      </c>
      <c r="J62" s="192" t="str">
        <f>IF(I75=0,"",I62/I75*100)</f>
        <v/>
      </c>
    </row>
    <row r="63" spans="1:52" ht="36.75" customHeight="1" x14ac:dyDescent="0.25">
      <c r="A63" s="181"/>
      <c r="B63" s="186" t="s">
        <v>73</v>
      </c>
      <c r="C63" s="187" t="s">
        <v>74</v>
      </c>
      <c r="D63" s="188"/>
      <c r="E63" s="188"/>
      <c r="F63" s="194" t="s">
        <v>26</v>
      </c>
      <c r="G63" s="195"/>
      <c r="H63" s="195"/>
      <c r="I63" s="195">
        <f>'22.07  22.07 Pol'!G60</f>
        <v>0</v>
      </c>
      <c r="J63" s="192" t="str">
        <f>IF(I75=0,"",I63/I75*100)</f>
        <v/>
      </c>
    </row>
    <row r="64" spans="1:52" ht="36.75" customHeight="1" x14ac:dyDescent="0.25">
      <c r="A64" s="181"/>
      <c r="B64" s="186" t="s">
        <v>75</v>
      </c>
      <c r="C64" s="187" t="s">
        <v>76</v>
      </c>
      <c r="D64" s="188"/>
      <c r="E64" s="188"/>
      <c r="F64" s="194" t="s">
        <v>26</v>
      </c>
      <c r="G64" s="195"/>
      <c r="H64" s="195"/>
      <c r="I64" s="195">
        <f>'22.07  22.07 Pol'!G88</f>
        <v>0</v>
      </c>
      <c r="J64" s="192" t="str">
        <f>IF(I75=0,"",I64/I75*100)</f>
        <v/>
      </c>
    </row>
    <row r="65" spans="1:10" ht="36.75" customHeight="1" x14ac:dyDescent="0.25">
      <c r="A65" s="181"/>
      <c r="B65" s="186" t="s">
        <v>77</v>
      </c>
      <c r="C65" s="187" t="s">
        <v>78</v>
      </c>
      <c r="D65" s="188"/>
      <c r="E65" s="188"/>
      <c r="F65" s="194" t="s">
        <v>26</v>
      </c>
      <c r="G65" s="195"/>
      <c r="H65" s="195"/>
      <c r="I65" s="195">
        <f>'22.07  22.07 Pol'!G119</f>
        <v>0</v>
      </c>
      <c r="J65" s="192" t="str">
        <f>IF(I75=0,"",I65/I75*100)</f>
        <v/>
      </c>
    </row>
    <row r="66" spans="1:10" ht="36.75" customHeight="1" x14ac:dyDescent="0.25">
      <c r="A66" s="181"/>
      <c r="B66" s="186" t="s">
        <v>79</v>
      </c>
      <c r="C66" s="187" t="s">
        <v>80</v>
      </c>
      <c r="D66" s="188"/>
      <c r="E66" s="188"/>
      <c r="F66" s="194" t="s">
        <v>27</v>
      </c>
      <c r="G66" s="195"/>
      <c r="H66" s="195"/>
      <c r="I66" s="195">
        <f>'22.07  22.07 Pol'!G121</f>
        <v>0</v>
      </c>
      <c r="J66" s="192" t="str">
        <f>IF(I75=0,"",I66/I75*100)</f>
        <v/>
      </c>
    </row>
    <row r="67" spans="1:10" ht="36.75" customHeight="1" x14ac:dyDescent="0.25">
      <c r="A67" s="181"/>
      <c r="B67" s="186" t="s">
        <v>81</v>
      </c>
      <c r="C67" s="187" t="s">
        <v>82</v>
      </c>
      <c r="D67" s="188"/>
      <c r="E67" s="188"/>
      <c r="F67" s="194" t="s">
        <v>27</v>
      </c>
      <c r="G67" s="195"/>
      <c r="H67" s="195"/>
      <c r="I67" s="195">
        <f>'22.07  22.07 Pol'!G123</f>
        <v>0</v>
      </c>
      <c r="J67" s="192" t="str">
        <f>IF(I75=0,"",I67/I75*100)</f>
        <v/>
      </c>
    </row>
    <row r="68" spans="1:10" ht="36.75" customHeight="1" x14ac:dyDescent="0.25">
      <c r="A68" s="181"/>
      <c r="B68" s="186" t="s">
        <v>83</v>
      </c>
      <c r="C68" s="187" t="s">
        <v>84</v>
      </c>
      <c r="D68" s="188"/>
      <c r="E68" s="188"/>
      <c r="F68" s="194" t="s">
        <v>27</v>
      </c>
      <c r="G68" s="195"/>
      <c r="H68" s="195"/>
      <c r="I68" s="195">
        <f>'22.07  22.07 Pol'!G149</f>
        <v>0</v>
      </c>
      <c r="J68" s="192" t="str">
        <f>IF(I75=0,"",I68/I75*100)</f>
        <v/>
      </c>
    </row>
    <row r="69" spans="1:10" ht="36.75" customHeight="1" x14ac:dyDescent="0.25">
      <c r="A69" s="181"/>
      <c r="B69" s="186" t="s">
        <v>85</v>
      </c>
      <c r="C69" s="187" t="s">
        <v>86</v>
      </c>
      <c r="D69" s="188"/>
      <c r="E69" s="188"/>
      <c r="F69" s="194" t="s">
        <v>27</v>
      </c>
      <c r="G69" s="195"/>
      <c r="H69" s="195"/>
      <c r="I69" s="195">
        <f>'22.07  22.07 Pol'!G165</f>
        <v>0</v>
      </c>
      <c r="J69" s="192" t="str">
        <f>IF(I75=0,"",I69/I75*100)</f>
        <v/>
      </c>
    </row>
    <row r="70" spans="1:10" ht="36.75" customHeight="1" x14ac:dyDescent="0.25">
      <c r="A70" s="181"/>
      <c r="B70" s="186" t="s">
        <v>87</v>
      </c>
      <c r="C70" s="187" t="s">
        <v>88</v>
      </c>
      <c r="D70" s="188"/>
      <c r="E70" s="188"/>
      <c r="F70" s="194" t="s">
        <v>27</v>
      </c>
      <c r="G70" s="195"/>
      <c r="H70" s="195"/>
      <c r="I70" s="195">
        <f>'22.07  22.07 Pol'!G280</f>
        <v>0</v>
      </c>
      <c r="J70" s="192" t="str">
        <f>IF(I75=0,"",I70/I75*100)</f>
        <v/>
      </c>
    </row>
    <row r="71" spans="1:10" ht="36.75" customHeight="1" x14ac:dyDescent="0.25">
      <c r="A71" s="181"/>
      <c r="B71" s="186" t="s">
        <v>89</v>
      </c>
      <c r="C71" s="187" t="s">
        <v>90</v>
      </c>
      <c r="D71" s="188"/>
      <c r="E71" s="188"/>
      <c r="F71" s="194" t="s">
        <v>27</v>
      </c>
      <c r="G71" s="195"/>
      <c r="H71" s="195"/>
      <c r="I71" s="195">
        <f>'22.07  22.07 Pol'!G308</f>
        <v>0</v>
      </c>
      <c r="J71" s="192" t="str">
        <f>IF(I75=0,"",I71/I75*100)</f>
        <v/>
      </c>
    </row>
    <row r="72" spans="1:10" ht="36.75" customHeight="1" x14ac:dyDescent="0.25">
      <c r="A72" s="181"/>
      <c r="B72" s="186" t="s">
        <v>91</v>
      </c>
      <c r="C72" s="187" t="s">
        <v>92</v>
      </c>
      <c r="D72" s="188"/>
      <c r="E72" s="188"/>
      <c r="F72" s="194" t="s">
        <v>28</v>
      </c>
      <c r="G72" s="195"/>
      <c r="H72" s="195"/>
      <c r="I72" s="195">
        <f>'22.07  22.07 Pol'!G463</f>
        <v>0</v>
      </c>
      <c r="J72" s="192" t="str">
        <f>IF(I75=0,"",I72/I75*100)</f>
        <v/>
      </c>
    </row>
    <row r="73" spans="1:10" ht="36.75" customHeight="1" x14ac:dyDescent="0.25">
      <c r="A73" s="181"/>
      <c r="B73" s="186" t="s">
        <v>93</v>
      </c>
      <c r="C73" s="187" t="s">
        <v>94</v>
      </c>
      <c r="D73" s="188"/>
      <c r="E73" s="188"/>
      <c r="F73" s="194" t="s">
        <v>95</v>
      </c>
      <c r="G73" s="195"/>
      <c r="H73" s="195"/>
      <c r="I73" s="195">
        <f>'22.07  22.07 Pol'!G507</f>
        <v>0</v>
      </c>
      <c r="J73" s="192" t="str">
        <f>IF(I75=0,"",I73/I75*100)</f>
        <v/>
      </c>
    </row>
    <row r="74" spans="1:10" ht="36.75" customHeight="1" x14ac:dyDescent="0.25">
      <c r="A74" s="181"/>
      <c r="B74" s="186" t="s">
        <v>96</v>
      </c>
      <c r="C74" s="187" t="s">
        <v>30</v>
      </c>
      <c r="D74" s="188"/>
      <c r="E74" s="188"/>
      <c r="F74" s="194" t="s">
        <v>96</v>
      </c>
      <c r="G74" s="195"/>
      <c r="H74" s="195"/>
      <c r="I74" s="195">
        <f>'22.07  22.07 Pol'!G516</f>
        <v>0</v>
      </c>
      <c r="J74" s="192" t="str">
        <f>IF(I75=0,"",I74/I75*100)</f>
        <v/>
      </c>
    </row>
    <row r="75" spans="1:10" ht="25.5" customHeight="1" x14ac:dyDescent="0.25">
      <c r="A75" s="182"/>
      <c r="B75" s="189" t="s">
        <v>1</v>
      </c>
      <c r="C75" s="190"/>
      <c r="D75" s="191"/>
      <c r="E75" s="191"/>
      <c r="F75" s="196"/>
      <c r="G75" s="197"/>
      <c r="H75" s="197"/>
      <c r="I75" s="197">
        <f>SUM(I60:I74)</f>
        <v>0</v>
      </c>
      <c r="J75" s="193">
        <f>SUM(J60:J74)</f>
        <v>0</v>
      </c>
    </row>
    <row r="76" spans="1:10" x14ac:dyDescent="0.25">
      <c r="F76" s="135"/>
      <c r="G76" s="135"/>
      <c r="H76" s="135"/>
      <c r="I76" s="135"/>
      <c r="J76" s="136"/>
    </row>
    <row r="77" spans="1:10" x14ac:dyDescent="0.25">
      <c r="F77" s="135"/>
      <c r="G77" s="135"/>
      <c r="H77" s="135"/>
      <c r="I77" s="135"/>
      <c r="J77" s="136"/>
    </row>
    <row r="78" spans="1:10" x14ac:dyDescent="0.25">
      <c r="F78" s="135"/>
      <c r="G78" s="135"/>
      <c r="H78" s="135"/>
      <c r="I78" s="135"/>
      <c r="J78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1:E71"/>
    <mergeCell ref="C72:E72"/>
    <mergeCell ref="C73:E73"/>
    <mergeCell ref="C74:E74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B46:J46"/>
    <mergeCell ref="B48:J48"/>
    <mergeCell ref="B50:J50"/>
    <mergeCell ref="B52:J52"/>
    <mergeCell ref="C60:E60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2980-14DD-4324-AB29-195BDF58DDB9}">
  <sheetPr>
    <outlinePr summaryBelow="0"/>
  </sheetPr>
  <dimension ref="A1:BH5000"/>
  <sheetViews>
    <sheetView tabSelected="1" workbookViewId="0">
      <pane ySplit="7" topLeftCell="A51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4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98</v>
      </c>
    </row>
    <row r="2" spans="1:60" ht="25" customHeight="1" x14ac:dyDescent="0.25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99</v>
      </c>
    </row>
    <row r="3" spans="1:60" ht="25" customHeight="1" x14ac:dyDescent="0.25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99</v>
      </c>
      <c r="AG3" t="s">
        <v>100</v>
      </c>
    </row>
    <row r="4" spans="1:60" ht="25" customHeight="1" x14ac:dyDescent="0.25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101</v>
      </c>
    </row>
    <row r="5" spans="1:60" x14ac:dyDescent="0.25">
      <c r="D5" s="10"/>
    </row>
    <row r="6" spans="1:60" ht="37.5" x14ac:dyDescent="0.25">
      <c r="A6" s="210" t="s">
        <v>102</v>
      </c>
      <c r="B6" s="212" t="s">
        <v>103</v>
      </c>
      <c r="C6" s="212" t="s">
        <v>104</v>
      </c>
      <c r="D6" s="211" t="s">
        <v>105</v>
      </c>
      <c r="E6" s="210" t="s">
        <v>106</v>
      </c>
      <c r="F6" s="209" t="s">
        <v>107</v>
      </c>
      <c r="G6" s="210" t="s">
        <v>31</v>
      </c>
      <c r="H6" s="213" t="s">
        <v>32</v>
      </c>
      <c r="I6" s="213" t="s">
        <v>108</v>
      </c>
      <c r="J6" s="213" t="s">
        <v>33</v>
      </c>
      <c r="K6" s="213" t="s">
        <v>109</v>
      </c>
      <c r="L6" s="213" t="s">
        <v>110</v>
      </c>
      <c r="M6" s="213" t="s">
        <v>111</v>
      </c>
      <c r="N6" s="213" t="s">
        <v>112</v>
      </c>
      <c r="O6" s="213" t="s">
        <v>113</v>
      </c>
      <c r="P6" s="213" t="s">
        <v>114</v>
      </c>
      <c r="Q6" s="213" t="s">
        <v>115</v>
      </c>
      <c r="R6" s="213" t="s">
        <v>116</v>
      </c>
      <c r="S6" s="213" t="s">
        <v>117</v>
      </c>
      <c r="T6" s="213" t="s">
        <v>118</v>
      </c>
      <c r="U6" s="213" t="s">
        <v>119</v>
      </c>
      <c r="V6" s="213" t="s">
        <v>120</v>
      </c>
      <c r="W6" s="213" t="s">
        <v>121</v>
      </c>
      <c r="X6" s="213" t="s">
        <v>122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13" x14ac:dyDescent="0.25">
      <c r="A8" s="245" t="s">
        <v>123</v>
      </c>
      <c r="B8" s="246" t="s">
        <v>67</v>
      </c>
      <c r="C8" s="269" t="s">
        <v>68</v>
      </c>
      <c r="D8" s="247"/>
      <c r="E8" s="248"/>
      <c r="F8" s="249"/>
      <c r="G8" s="249">
        <f>SUMIF(AG9:AG43,"&lt;&gt;NOR",G9:G43)</f>
        <v>0</v>
      </c>
      <c r="H8" s="249"/>
      <c r="I8" s="249">
        <f>SUM(I9:I43)</f>
        <v>0</v>
      </c>
      <c r="J8" s="249"/>
      <c r="K8" s="249">
        <f>SUM(K9:K43)</f>
        <v>0</v>
      </c>
      <c r="L8" s="249"/>
      <c r="M8" s="249">
        <f>SUM(M9:M43)</f>
        <v>0</v>
      </c>
      <c r="N8" s="248"/>
      <c r="O8" s="248">
        <f>SUM(O9:O43)</f>
        <v>0.38</v>
      </c>
      <c r="P8" s="248"/>
      <c r="Q8" s="248">
        <f>SUM(Q9:Q43)</f>
        <v>0</v>
      </c>
      <c r="R8" s="249"/>
      <c r="S8" s="249"/>
      <c r="T8" s="250"/>
      <c r="U8" s="244"/>
      <c r="V8" s="244">
        <f>SUM(V9:V43)</f>
        <v>17.23</v>
      </c>
      <c r="W8" s="244"/>
      <c r="X8" s="244"/>
      <c r="AG8" t="s">
        <v>124</v>
      </c>
    </row>
    <row r="9" spans="1:60" outlineLevel="1" x14ac:dyDescent="0.25">
      <c r="A9" s="252">
        <v>1</v>
      </c>
      <c r="B9" s="253" t="s">
        <v>125</v>
      </c>
      <c r="C9" s="270" t="s">
        <v>126</v>
      </c>
      <c r="D9" s="254" t="s">
        <v>127</v>
      </c>
      <c r="E9" s="255">
        <v>56.696599999999997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5">
        <v>4.0000000000000003E-5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128</v>
      </c>
      <c r="T9" s="258" t="s">
        <v>128</v>
      </c>
      <c r="U9" s="234">
        <v>7.8E-2</v>
      </c>
      <c r="V9" s="234">
        <f>ROUND(E9*U9,2)</f>
        <v>4.42</v>
      </c>
      <c r="W9" s="234"/>
      <c r="X9" s="234" t="s">
        <v>129</v>
      </c>
      <c r="Y9" s="214"/>
      <c r="Z9" s="214"/>
      <c r="AA9" s="214"/>
      <c r="AB9" s="214"/>
      <c r="AC9" s="214"/>
      <c r="AD9" s="214"/>
      <c r="AE9" s="214"/>
      <c r="AF9" s="214"/>
      <c r="AG9" s="214" t="s">
        <v>130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0.5" outlineLevel="1" x14ac:dyDescent="0.25">
      <c r="A10" s="231"/>
      <c r="B10" s="232"/>
      <c r="C10" s="271" t="s">
        <v>131</v>
      </c>
      <c r="D10" s="260"/>
      <c r="E10" s="260"/>
      <c r="F10" s="260"/>
      <c r="G10" s="260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132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59" t="str">
        <f>C10</f>
        <v>fólií Pe 0,05-0,2 mm, které se zřizují před úpravami povrchu, a obalení osazených dveřních zárubní před znečištěním při úpravách povrchu nástřikem plastických maltovin včetně pozdějšího odkrytí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31"/>
      <c r="B11" s="232"/>
      <c r="C11" s="272" t="s">
        <v>133</v>
      </c>
      <c r="D11" s="238"/>
      <c r="E11" s="239"/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134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31"/>
      <c r="B12" s="232"/>
      <c r="C12" s="272" t="s">
        <v>135</v>
      </c>
      <c r="D12" s="238"/>
      <c r="E12" s="239">
        <v>2.2599999999999998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14"/>
      <c r="Z12" s="214"/>
      <c r="AA12" s="214"/>
      <c r="AB12" s="214"/>
      <c r="AC12" s="214"/>
      <c r="AD12" s="214"/>
      <c r="AE12" s="214"/>
      <c r="AF12" s="214"/>
      <c r="AG12" s="214" t="s">
        <v>134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31"/>
      <c r="B13" s="232"/>
      <c r="C13" s="272" t="s">
        <v>136</v>
      </c>
      <c r="D13" s="238"/>
      <c r="E13" s="239">
        <v>0.255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134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31"/>
      <c r="B14" s="232"/>
      <c r="C14" s="272" t="s">
        <v>137</v>
      </c>
      <c r="D14" s="238"/>
      <c r="E14" s="239">
        <v>0.45750000000000002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134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31"/>
      <c r="B15" s="232"/>
      <c r="C15" s="272" t="s">
        <v>138</v>
      </c>
      <c r="D15" s="238"/>
      <c r="E15" s="239">
        <v>1.0556000000000001</v>
      </c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14"/>
      <c r="Z15" s="214"/>
      <c r="AA15" s="214"/>
      <c r="AB15" s="214"/>
      <c r="AC15" s="214"/>
      <c r="AD15" s="214"/>
      <c r="AE15" s="214"/>
      <c r="AF15" s="214"/>
      <c r="AG15" s="214" t="s">
        <v>134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31"/>
      <c r="B16" s="232"/>
      <c r="C16" s="272" t="s">
        <v>139</v>
      </c>
      <c r="D16" s="238"/>
      <c r="E16" s="239">
        <v>10.752000000000001</v>
      </c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14"/>
      <c r="Z16" s="214"/>
      <c r="AA16" s="214"/>
      <c r="AB16" s="214"/>
      <c r="AC16" s="214"/>
      <c r="AD16" s="214"/>
      <c r="AE16" s="214"/>
      <c r="AF16" s="214"/>
      <c r="AG16" s="214" t="s">
        <v>134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31"/>
      <c r="B17" s="232"/>
      <c r="C17" s="272" t="s">
        <v>140</v>
      </c>
      <c r="D17" s="238"/>
      <c r="E17" s="239">
        <v>2.3759999999999999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134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31"/>
      <c r="B18" s="232"/>
      <c r="C18" s="272" t="s">
        <v>141</v>
      </c>
      <c r="D18" s="238"/>
      <c r="E18" s="239">
        <v>3.0381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14"/>
      <c r="Z18" s="214"/>
      <c r="AA18" s="214"/>
      <c r="AB18" s="214"/>
      <c r="AC18" s="214"/>
      <c r="AD18" s="214"/>
      <c r="AE18" s="214"/>
      <c r="AF18" s="214"/>
      <c r="AG18" s="214" t="s">
        <v>134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31"/>
      <c r="B19" s="232"/>
      <c r="C19" s="272" t="s">
        <v>142</v>
      </c>
      <c r="D19" s="238"/>
      <c r="E19" s="239">
        <v>24.502400000000002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134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31"/>
      <c r="B20" s="232"/>
      <c r="C20" s="272" t="s">
        <v>143</v>
      </c>
      <c r="D20" s="238"/>
      <c r="E20" s="239">
        <v>6.4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134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31"/>
      <c r="B21" s="232"/>
      <c r="C21" s="272" t="s">
        <v>144</v>
      </c>
      <c r="D21" s="238"/>
      <c r="E21" s="239">
        <v>5.6</v>
      </c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14"/>
      <c r="Z21" s="214"/>
      <c r="AA21" s="214"/>
      <c r="AB21" s="214"/>
      <c r="AC21" s="214"/>
      <c r="AD21" s="214"/>
      <c r="AE21" s="214"/>
      <c r="AF21" s="214"/>
      <c r="AG21" s="214" t="s">
        <v>134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31"/>
      <c r="B22" s="232"/>
      <c r="C22" s="273" t="s">
        <v>145</v>
      </c>
      <c r="D22" s="240"/>
      <c r="E22" s="241">
        <v>56.696599999999997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134</v>
      </c>
      <c r="AH22" s="214">
        <v>1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0" outlineLevel="1" x14ac:dyDescent="0.25">
      <c r="A23" s="252">
        <v>2</v>
      </c>
      <c r="B23" s="253" t="s">
        <v>146</v>
      </c>
      <c r="C23" s="270" t="s">
        <v>147</v>
      </c>
      <c r="D23" s="254" t="s">
        <v>148</v>
      </c>
      <c r="E23" s="255">
        <v>60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15</v>
      </c>
      <c r="M23" s="257">
        <f>G23*(1+L23/100)</f>
        <v>0</v>
      </c>
      <c r="N23" s="255">
        <v>2.49E-3</v>
      </c>
      <c r="O23" s="255">
        <f>ROUND(E23*N23,2)</f>
        <v>0.15</v>
      </c>
      <c r="P23" s="255">
        <v>0</v>
      </c>
      <c r="Q23" s="255">
        <f>ROUND(E23*P23,2)</f>
        <v>0</v>
      </c>
      <c r="R23" s="257"/>
      <c r="S23" s="257" t="s">
        <v>128</v>
      </c>
      <c r="T23" s="258" t="s">
        <v>128</v>
      </c>
      <c r="U23" s="234">
        <v>0.14499999999999999</v>
      </c>
      <c r="V23" s="234">
        <f>ROUND(E23*U23,2)</f>
        <v>8.6999999999999993</v>
      </c>
      <c r="W23" s="234"/>
      <c r="X23" s="234" t="s">
        <v>129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149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0.5" outlineLevel="1" x14ac:dyDescent="0.25">
      <c r="A24" s="231"/>
      <c r="B24" s="232"/>
      <c r="C24" s="271" t="s">
        <v>150</v>
      </c>
      <c r="D24" s="260"/>
      <c r="E24" s="260"/>
      <c r="F24" s="260"/>
      <c r="G24" s="260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14"/>
      <c r="Z24" s="214"/>
      <c r="AA24" s="214"/>
      <c r="AB24" s="214"/>
      <c r="AC24" s="214"/>
      <c r="AD24" s="214"/>
      <c r="AE24" s="214"/>
      <c r="AF24" s="214"/>
      <c r="AG24" s="214" t="s">
        <v>132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59" t="str">
        <f>C24</f>
        <v>V položce jsou zakalkulovány náklady na pomocné pracovní lešení o výšce podlahy do 1900 mm a pro zatížení do 1,5 kPa. Položka obsahuje penetraci podkladu a sádrovou omítku tl. 15 mm.</v>
      </c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31"/>
      <c r="B25" s="232"/>
      <c r="C25" s="272" t="s">
        <v>133</v>
      </c>
      <c r="D25" s="238"/>
      <c r="E25" s="239"/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134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31"/>
      <c r="B26" s="232"/>
      <c r="C26" s="272" t="s">
        <v>151</v>
      </c>
      <c r="D26" s="238"/>
      <c r="E26" s="239">
        <v>10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134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31"/>
      <c r="B27" s="232"/>
      <c r="C27" s="272" t="s">
        <v>152</v>
      </c>
      <c r="D27" s="238"/>
      <c r="E27" s="239">
        <v>10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134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31"/>
      <c r="B28" s="232"/>
      <c r="C28" s="272" t="s">
        <v>153</v>
      </c>
      <c r="D28" s="238"/>
      <c r="E28" s="239">
        <v>5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134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31"/>
      <c r="B29" s="232"/>
      <c r="C29" s="272" t="s">
        <v>154</v>
      </c>
      <c r="D29" s="238"/>
      <c r="E29" s="239">
        <v>5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134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31"/>
      <c r="B30" s="232"/>
      <c r="C30" s="272" t="s">
        <v>155</v>
      </c>
      <c r="D30" s="238"/>
      <c r="E30" s="239">
        <v>5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134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31"/>
      <c r="B31" s="232"/>
      <c r="C31" s="272" t="s">
        <v>156</v>
      </c>
      <c r="D31" s="238"/>
      <c r="E31" s="239">
        <v>5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134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31"/>
      <c r="B32" s="232"/>
      <c r="C32" s="272" t="s">
        <v>157</v>
      </c>
      <c r="D32" s="238"/>
      <c r="E32" s="239">
        <v>5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134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31"/>
      <c r="B33" s="232"/>
      <c r="C33" s="272" t="s">
        <v>158</v>
      </c>
      <c r="D33" s="238"/>
      <c r="E33" s="239">
        <v>5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134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31"/>
      <c r="B34" s="232"/>
      <c r="C34" s="272" t="s">
        <v>159</v>
      </c>
      <c r="D34" s="238"/>
      <c r="E34" s="239">
        <v>5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134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31"/>
      <c r="B35" s="232"/>
      <c r="C35" s="272" t="s">
        <v>160</v>
      </c>
      <c r="D35" s="238"/>
      <c r="E35" s="239">
        <v>5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134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31"/>
      <c r="B36" s="232"/>
      <c r="C36" s="273" t="s">
        <v>145</v>
      </c>
      <c r="D36" s="240"/>
      <c r="E36" s="241">
        <v>60</v>
      </c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134</v>
      </c>
      <c r="AH36" s="214">
        <v>1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52">
        <v>3</v>
      </c>
      <c r="B37" s="253" t="s">
        <v>161</v>
      </c>
      <c r="C37" s="270" t="s">
        <v>162</v>
      </c>
      <c r="D37" s="254" t="s">
        <v>127</v>
      </c>
      <c r="E37" s="255">
        <v>4.53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15</v>
      </c>
      <c r="M37" s="257">
        <f>G37*(1+L37/100)</f>
        <v>0</v>
      </c>
      <c r="N37" s="255">
        <v>5.1229999999999998E-2</v>
      </c>
      <c r="O37" s="255">
        <f>ROUND(E37*N37,2)</f>
        <v>0.23</v>
      </c>
      <c r="P37" s="255">
        <v>0</v>
      </c>
      <c r="Q37" s="255">
        <f>ROUND(E37*P37,2)</f>
        <v>0</v>
      </c>
      <c r="R37" s="257"/>
      <c r="S37" s="257" t="s">
        <v>128</v>
      </c>
      <c r="T37" s="258" t="s">
        <v>128</v>
      </c>
      <c r="U37" s="234">
        <v>0.90800000000000003</v>
      </c>
      <c r="V37" s="234">
        <f>ROUND(E37*U37,2)</f>
        <v>4.1100000000000003</v>
      </c>
      <c r="W37" s="234"/>
      <c r="X37" s="234" t="s">
        <v>129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149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31"/>
      <c r="B38" s="232"/>
      <c r="C38" s="272" t="s">
        <v>133</v>
      </c>
      <c r="D38" s="238"/>
      <c r="E38" s="239"/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14"/>
      <c r="Z38" s="214"/>
      <c r="AA38" s="214"/>
      <c r="AB38" s="214"/>
      <c r="AC38" s="214"/>
      <c r="AD38" s="214"/>
      <c r="AE38" s="214"/>
      <c r="AF38" s="214"/>
      <c r="AG38" s="214" t="s">
        <v>134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31"/>
      <c r="B39" s="232"/>
      <c r="C39" s="272" t="s">
        <v>163</v>
      </c>
      <c r="D39" s="238"/>
      <c r="E39" s="239"/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14"/>
      <c r="Z39" s="214"/>
      <c r="AA39" s="214"/>
      <c r="AB39" s="214"/>
      <c r="AC39" s="214"/>
      <c r="AD39" s="214"/>
      <c r="AE39" s="214"/>
      <c r="AF39" s="214"/>
      <c r="AG39" s="214" t="s">
        <v>134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31"/>
      <c r="B40" s="232"/>
      <c r="C40" s="272" t="s">
        <v>164</v>
      </c>
      <c r="D40" s="238"/>
      <c r="E40" s="239">
        <v>3.8</v>
      </c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134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31"/>
      <c r="B41" s="232"/>
      <c r="C41" s="272" t="s">
        <v>165</v>
      </c>
      <c r="D41" s="238"/>
      <c r="E41" s="239"/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134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31"/>
      <c r="B42" s="232"/>
      <c r="C42" s="272" t="s">
        <v>166</v>
      </c>
      <c r="D42" s="238"/>
      <c r="E42" s="239">
        <v>0.73</v>
      </c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134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31"/>
      <c r="B43" s="232"/>
      <c r="C43" s="273" t="s">
        <v>145</v>
      </c>
      <c r="D43" s="240"/>
      <c r="E43" s="241">
        <v>4.53</v>
      </c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134</v>
      </c>
      <c r="AH43" s="214">
        <v>1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13" x14ac:dyDescent="0.25">
      <c r="A44" s="245" t="s">
        <v>123</v>
      </c>
      <c r="B44" s="246" t="s">
        <v>69</v>
      </c>
      <c r="C44" s="269" t="s">
        <v>70</v>
      </c>
      <c r="D44" s="247"/>
      <c r="E44" s="248"/>
      <c r="F44" s="249"/>
      <c r="G44" s="249">
        <f>SUMIF(AG45:AG51,"&lt;&gt;NOR",G45:G51)</f>
        <v>0</v>
      </c>
      <c r="H44" s="249"/>
      <c r="I44" s="249">
        <f>SUM(I45:I51)</f>
        <v>0</v>
      </c>
      <c r="J44" s="249"/>
      <c r="K44" s="249">
        <f>SUM(K45:K51)</f>
        <v>0</v>
      </c>
      <c r="L44" s="249"/>
      <c r="M44" s="249">
        <f>SUM(M45:M51)</f>
        <v>0</v>
      </c>
      <c r="N44" s="248"/>
      <c r="O44" s="248">
        <f>SUM(O45:O51)</f>
        <v>0</v>
      </c>
      <c r="P44" s="248"/>
      <c r="Q44" s="248">
        <f>SUM(Q45:Q51)</f>
        <v>0</v>
      </c>
      <c r="R44" s="249"/>
      <c r="S44" s="249"/>
      <c r="T44" s="250"/>
      <c r="U44" s="244"/>
      <c r="V44" s="244">
        <f>SUM(V45:V51)</f>
        <v>10</v>
      </c>
      <c r="W44" s="244"/>
      <c r="X44" s="244"/>
      <c r="AG44" t="s">
        <v>124</v>
      </c>
    </row>
    <row r="45" spans="1:60" outlineLevel="1" x14ac:dyDescent="0.25">
      <c r="A45" s="252">
        <v>4</v>
      </c>
      <c r="B45" s="253" t="s">
        <v>167</v>
      </c>
      <c r="C45" s="270" t="s">
        <v>168</v>
      </c>
      <c r="D45" s="254" t="s">
        <v>169</v>
      </c>
      <c r="E45" s="255">
        <v>10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15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128</v>
      </c>
      <c r="T45" s="258" t="s">
        <v>128</v>
      </c>
      <c r="U45" s="234">
        <v>1</v>
      </c>
      <c r="V45" s="234">
        <f>ROUND(E45*U45,2)</f>
        <v>10</v>
      </c>
      <c r="W45" s="234"/>
      <c r="X45" s="234" t="s">
        <v>129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149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1" t="s">
        <v>170</v>
      </c>
      <c r="D46" s="260"/>
      <c r="E46" s="260"/>
      <c r="F46" s="260"/>
      <c r="G46" s="260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132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31"/>
      <c r="B47" s="232"/>
      <c r="C47" s="274" t="s">
        <v>171</v>
      </c>
      <c r="D47" s="261"/>
      <c r="E47" s="261"/>
      <c r="F47" s="261"/>
      <c r="G47" s="261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132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31"/>
      <c r="B48" s="232"/>
      <c r="C48" s="272" t="s">
        <v>133</v>
      </c>
      <c r="D48" s="238"/>
      <c r="E48" s="239"/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14"/>
      <c r="Z48" s="214"/>
      <c r="AA48" s="214"/>
      <c r="AB48" s="214"/>
      <c r="AC48" s="214"/>
      <c r="AD48" s="214"/>
      <c r="AE48" s="214"/>
      <c r="AF48" s="214"/>
      <c r="AG48" s="214" t="s">
        <v>134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31"/>
      <c r="B49" s="232"/>
      <c r="C49" s="272" t="s">
        <v>172</v>
      </c>
      <c r="D49" s="238"/>
      <c r="E49" s="239">
        <v>5</v>
      </c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134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31"/>
      <c r="B50" s="232"/>
      <c r="C50" s="272" t="s">
        <v>173</v>
      </c>
      <c r="D50" s="238"/>
      <c r="E50" s="239">
        <v>5</v>
      </c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134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31"/>
      <c r="B51" s="232"/>
      <c r="C51" s="273" t="s">
        <v>145</v>
      </c>
      <c r="D51" s="240"/>
      <c r="E51" s="241">
        <v>10</v>
      </c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134</v>
      </c>
      <c r="AH51" s="214">
        <v>1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13" x14ac:dyDescent="0.25">
      <c r="A52" s="245" t="s">
        <v>123</v>
      </c>
      <c r="B52" s="246" t="s">
        <v>71</v>
      </c>
      <c r="C52" s="269" t="s">
        <v>72</v>
      </c>
      <c r="D52" s="247"/>
      <c r="E52" s="248"/>
      <c r="F52" s="249"/>
      <c r="G52" s="249">
        <f>SUMIF(AG53:AG59,"&lt;&gt;NOR",G53:G59)</f>
        <v>0</v>
      </c>
      <c r="H52" s="249"/>
      <c r="I52" s="249">
        <f>SUM(I53:I59)</f>
        <v>0</v>
      </c>
      <c r="J52" s="249"/>
      <c r="K52" s="249">
        <f>SUM(K53:K59)</f>
        <v>0</v>
      </c>
      <c r="L52" s="249"/>
      <c r="M52" s="249">
        <f>SUM(M53:M59)</f>
        <v>0</v>
      </c>
      <c r="N52" s="248"/>
      <c r="O52" s="248">
        <f>SUM(O53:O59)</f>
        <v>0.05</v>
      </c>
      <c r="P52" s="248"/>
      <c r="Q52" s="248">
        <f>SUM(Q53:Q59)</f>
        <v>0</v>
      </c>
      <c r="R52" s="249"/>
      <c r="S52" s="249"/>
      <c r="T52" s="250"/>
      <c r="U52" s="244"/>
      <c r="V52" s="244">
        <f>SUM(V53:V59)</f>
        <v>6.16</v>
      </c>
      <c r="W52" s="244"/>
      <c r="X52" s="244"/>
      <c r="AG52" t="s">
        <v>124</v>
      </c>
    </row>
    <row r="53" spans="1:60" outlineLevel="1" x14ac:dyDescent="0.25">
      <c r="A53" s="252">
        <v>5</v>
      </c>
      <c r="B53" s="253" t="s">
        <v>174</v>
      </c>
      <c r="C53" s="270" t="s">
        <v>175</v>
      </c>
      <c r="D53" s="254" t="s">
        <v>127</v>
      </c>
      <c r="E53" s="255">
        <v>28.8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15</v>
      </c>
      <c r="M53" s="257">
        <f>G53*(1+L53/100)</f>
        <v>0</v>
      </c>
      <c r="N53" s="255">
        <v>1.58E-3</v>
      </c>
      <c r="O53" s="255">
        <f>ROUND(E53*N53,2)</f>
        <v>0.05</v>
      </c>
      <c r="P53" s="255">
        <v>0</v>
      </c>
      <c r="Q53" s="255">
        <f>ROUND(E53*P53,2)</f>
        <v>0</v>
      </c>
      <c r="R53" s="257"/>
      <c r="S53" s="257" t="s">
        <v>128</v>
      </c>
      <c r="T53" s="258" t="s">
        <v>128</v>
      </c>
      <c r="U53" s="234">
        <v>0.214</v>
      </c>
      <c r="V53" s="234">
        <f>ROUND(E53*U53,2)</f>
        <v>6.16</v>
      </c>
      <c r="W53" s="234"/>
      <c r="X53" s="234" t="s">
        <v>129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130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31"/>
      <c r="B54" s="232"/>
      <c r="C54" s="272" t="s">
        <v>133</v>
      </c>
      <c r="D54" s="238"/>
      <c r="E54" s="239"/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14"/>
      <c r="Z54" s="214"/>
      <c r="AA54" s="214"/>
      <c r="AB54" s="214"/>
      <c r="AC54" s="214"/>
      <c r="AD54" s="214"/>
      <c r="AE54" s="214"/>
      <c r="AF54" s="214"/>
      <c r="AG54" s="214" t="s">
        <v>134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31"/>
      <c r="B55" s="232"/>
      <c r="C55" s="272" t="s">
        <v>176</v>
      </c>
      <c r="D55" s="238"/>
      <c r="E55" s="239"/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134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31"/>
      <c r="B56" s="232"/>
      <c r="C56" s="272" t="s">
        <v>177</v>
      </c>
      <c r="D56" s="238"/>
      <c r="E56" s="239">
        <v>19.8</v>
      </c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14"/>
      <c r="Z56" s="214"/>
      <c r="AA56" s="214"/>
      <c r="AB56" s="214"/>
      <c r="AC56" s="214"/>
      <c r="AD56" s="214"/>
      <c r="AE56" s="214"/>
      <c r="AF56" s="214"/>
      <c r="AG56" s="214" t="s">
        <v>134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31"/>
      <c r="B57" s="232"/>
      <c r="C57" s="272" t="s">
        <v>164</v>
      </c>
      <c r="D57" s="238"/>
      <c r="E57" s="239">
        <v>3.8</v>
      </c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134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31"/>
      <c r="B58" s="232"/>
      <c r="C58" s="272" t="s">
        <v>178</v>
      </c>
      <c r="D58" s="238"/>
      <c r="E58" s="239">
        <v>5.2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14"/>
      <c r="Z58" s="214"/>
      <c r="AA58" s="214"/>
      <c r="AB58" s="214"/>
      <c r="AC58" s="214"/>
      <c r="AD58" s="214"/>
      <c r="AE58" s="214"/>
      <c r="AF58" s="214"/>
      <c r="AG58" s="214" t="s">
        <v>134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31"/>
      <c r="B59" s="232"/>
      <c r="C59" s="273" t="s">
        <v>145</v>
      </c>
      <c r="D59" s="240"/>
      <c r="E59" s="241">
        <v>28.8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14"/>
      <c r="Z59" s="214"/>
      <c r="AA59" s="214"/>
      <c r="AB59" s="214"/>
      <c r="AC59" s="214"/>
      <c r="AD59" s="214"/>
      <c r="AE59" s="214"/>
      <c r="AF59" s="214"/>
      <c r="AG59" s="214" t="s">
        <v>134</v>
      </c>
      <c r="AH59" s="214">
        <v>1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6" x14ac:dyDescent="0.25">
      <c r="A60" s="245" t="s">
        <v>123</v>
      </c>
      <c r="B60" s="246" t="s">
        <v>73</v>
      </c>
      <c r="C60" s="269" t="s">
        <v>74</v>
      </c>
      <c r="D60" s="247"/>
      <c r="E60" s="248"/>
      <c r="F60" s="249"/>
      <c r="G60" s="249">
        <f>SUMIF(AG61:AG87,"&lt;&gt;NOR",G61:G87)</f>
        <v>0</v>
      </c>
      <c r="H60" s="249"/>
      <c r="I60" s="249">
        <f>SUM(I61:I87)</f>
        <v>0</v>
      </c>
      <c r="J60" s="249"/>
      <c r="K60" s="249">
        <f>SUM(K61:K87)</f>
        <v>0</v>
      </c>
      <c r="L60" s="249"/>
      <c r="M60" s="249">
        <f>SUM(M61:M87)</f>
        <v>0</v>
      </c>
      <c r="N60" s="248"/>
      <c r="O60" s="248">
        <f>SUM(O61:O87)</f>
        <v>0</v>
      </c>
      <c r="P60" s="248"/>
      <c r="Q60" s="248">
        <f>SUM(Q61:Q87)</f>
        <v>0</v>
      </c>
      <c r="R60" s="249"/>
      <c r="S60" s="249"/>
      <c r="T60" s="250"/>
      <c r="U60" s="244"/>
      <c r="V60" s="244">
        <f>SUM(V61:V87)</f>
        <v>40.729999999999997</v>
      </c>
      <c r="W60" s="244"/>
      <c r="X60" s="244"/>
      <c r="AG60" t="s">
        <v>124</v>
      </c>
    </row>
    <row r="61" spans="1:60" outlineLevel="1" x14ac:dyDescent="0.25">
      <c r="A61" s="252">
        <v>6</v>
      </c>
      <c r="B61" s="253" t="s">
        <v>179</v>
      </c>
      <c r="C61" s="270" t="s">
        <v>180</v>
      </c>
      <c r="D61" s="254" t="s">
        <v>127</v>
      </c>
      <c r="E61" s="255">
        <v>108.3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15</v>
      </c>
      <c r="M61" s="257">
        <f>G61*(1+L61/100)</f>
        <v>0</v>
      </c>
      <c r="N61" s="255">
        <v>4.0000000000000003E-5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128</v>
      </c>
      <c r="T61" s="258" t="s">
        <v>128</v>
      </c>
      <c r="U61" s="234">
        <v>0.308</v>
      </c>
      <c r="V61" s="234">
        <f>ROUND(E61*U61,2)</f>
        <v>33.36</v>
      </c>
      <c r="W61" s="234"/>
      <c r="X61" s="234" t="s">
        <v>129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149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40.5" outlineLevel="1" x14ac:dyDescent="0.25">
      <c r="A62" s="231"/>
      <c r="B62" s="232"/>
      <c r="C62" s="271" t="s">
        <v>181</v>
      </c>
      <c r="D62" s="260"/>
      <c r="E62" s="260"/>
      <c r="F62" s="260"/>
      <c r="G62" s="260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132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59" t="str">
        <f>C62</f>
        <v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v>
      </c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31"/>
      <c r="B63" s="232"/>
      <c r="C63" s="272" t="s">
        <v>133</v>
      </c>
      <c r="D63" s="238"/>
      <c r="E63" s="239"/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14"/>
      <c r="Z63" s="214"/>
      <c r="AA63" s="214"/>
      <c r="AB63" s="214"/>
      <c r="AC63" s="214"/>
      <c r="AD63" s="214"/>
      <c r="AE63" s="214"/>
      <c r="AF63" s="214"/>
      <c r="AG63" s="214" t="s">
        <v>134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31"/>
      <c r="B64" s="232"/>
      <c r="C64" s="272" t="s">
        <v>182</v>
      </c>
      <c r="D64" s="238"/>
      <c r="E64" s="239">
        <v>10.7</v>
      </c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134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31"/>
      <c r="B65" s="232"/>
      <c r="C65" s="272" t="s">
        <v>183</v>
      </c>
      <c r="D65" s="238"/>
      <c r="E65" s="239">
        <v>15.3</v>
      </c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134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31"/>
      <c r="B66" s="232"/>
      <c r="C66" s="272" t="s">
        <v>184</v>
      </c>
      <c r="D66" s="238"/>
      <c r="E66" s="239">
        <v>4.2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134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31"/>
      <c r="B67" s="232"/>
      <c r="C67" s="272" t="s">
        <v>185</v>
      </c>
      <c r="D67" s="238"/>
      <c r="E67" s="239">
        <v>4.0999999999999996</v>
      </c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14"/>
      <c r="Z67" s="214"/>
      <c r="AA67" s="214"/>
      <c r="AB67" s="214"/>
      <c r="AC67" s="214"/>
      <c r="AD67" s="214"/>
      <c r="AE67" s="214"/>
      <c r="AF67" s="214"/>
      <c r="AG67" s="214" t="s">
        <v>134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31"/>
      <c r="B68" s="232"/>
      <c r="C68" s="272" t="s">
        <v>186</v>
      </c>
      <c r="D68" s="238"/>
      <c r="E68" s="239">
        <v>25.1</v>
      </c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14"/>
      <c r="Z68" s="214"/>
      <c r="AA68" s="214"/>
      <c r="AB68" s="214"/>
      <c r="AC68" s="214"/>
      <c r="AD68" s="214"/>
      <c r="AE68" s="214"/>
      <c r="AF68" s="214"/>
      <c r="AG68" s="214" t="s">
        <v>134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31"/>
      <c r="B69" s="232"/>
      <c r="C69" s="272" t="s">
        <v>177</v>
      </c>
      <c r="D69" s="238"/>
      <c r="E69" s="239">
        <v>19.8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134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31"/>
      <c r="B70" s="232"/>
      <c r="C70" s="272" t="s">
        <v>164</v>
      </c>
      <c r="D70" s="238"/>
      <c r="E70" s="239">
        <v>3.8</v>
      </c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134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31"/>
      <c r="B71" s="232"/>
      <c r="C71" s="272" t="s">
        <v>178</v>
      </c>
      <c r="D71" s="238"/>
      <c r="E71" s="239">
        <v>5.2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134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31"/>
      <c r="B72" s="232"/>
      <c r="C72" s="272" t="s">
        <v>187</v>
      </c>
      <c r="D72" s="238"/>
      <c r="E72" s="239">
        <v>19.600000000000001</v>
      </c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14"/>
      <c r="Z72" s="214"/>
      <c r="AA72" s="214"/>
      <c r="AB72" s="214"/>
      <c r="AC72" s="214"/>
      <c r="AD72" s="214"/>
      <c r="AE72" s="214"/>
      <c r="AF72" s="214"/>
      <c r="AG72" s="214" t="s">
        <v>134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31"/>
      <c r="B73" s="232"/>
      <c r="C73" s="272" t="s">
        <v>188</v>
      </c>
      <c r="D73" s="238"/>
      <c r="E73" s="239">
        <v>0.5</v>
      </c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14"/>
      <c r="Z73" s="214"/>
      <c r="AA73" s="214"/>
      <c r="AB73" s="214"/>
      <c r="AC73" s="214"/>
      <c r="AD73" s="214"/>
      <c r="AE73" s="214"/>
      <c r="AF73" s="214"/>
      <c r="AG73" s="214" t="s">
        <v>134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73" t="s">
        <v>145</v>
      </c>
      <c r="D74" s="240"/>
      <c r="E74" s="241">
        <v>108.3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134</v>
      </c>
      <c r="AH74" s="214">
        <v>1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52">
        <v>7</v>
      </c>
      <c r="B75" s="253" t="s">
        <v>189</v>
      </c>
      <c r="C75" s="270" t="s">
        <v>190</v>
      </c>
      <c r="D75" s="254" t="s">
        <v>127</v>
      </c>
      <c r="E75" s="255">
        <v>56.696599999999997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15</v>
      </c>
      <c r="M75" s="257">
        <f>G75*(1+L75/100)</f>
        <v>0</v>
      </c>
      <c r="N75" s="255">
        <v>1.0000000000000001E-5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128</v>
      </c>
      <c r="T75" s="258" t="s">
        <v>128</v>
      </c>
      <c r="U75" s="234">
        <v>0.13</v>
      </c>
      <c r="V75" s="234">
        <f>ROUND(E75*U75,2)</f>
        <v>7.37</v>
      </c>
      <c r="W75" s="234"/>
      <c r="X75" s="234" t="s">
        <v>129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149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31"/>
      <c r="B76" s="232"/>
      <c r="C76" s="272" t="s">
        <v>133</v>
      </c>
      <c r="D76" s="238"/>
      <c r="E76" s="239"/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134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31"/>
      <c r="B77" s="232"/>
      <c r="C77" s="272" t="s">
        <v>135</v>
      </c>
      <c r="D77" s="238"/>
      <c r="E77" s="239">
        <v>2.2599999999999998</v>
      </c>
      <c r="F77" s="234"/>
      <c r="G77" s="23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14"/>
      <c r="Z77" s="214"/>
      <c r="AA77" s="214"/>
      <c r="AB77" s="214"/>
      <c r="AC77" s="214"/>
      <c r="AD77" s="214"/>
      <c r="AE77" s="214"/>
      <c r="AF77" s="214"/>
      <c r="AG77" s="214" t="s">
        <v>134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31"/>
      <c r="B78" s="232"/>
      <c r="C78" s="272" t="s">
        <v>136</v>
      </c>
      <c r="D78" s="238"/>
      <c r="E78" s="239">
        <v>0.255</v>
      </c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14"/>
      <c r="Z78" s="214"/>
      <c r="AA78" s="214"/>
      <c r="AB78" s="214"/>
      <c r="AC78" s="214"/>
      <c r="AD78" s="214"/>
      <c r="AE78" s="214"/>
      <c r="AF78" s="214"/>
      <c r="AG78" s="214" t="s">
        <v>134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31"/>
      <c r="B79" s="232"/>
      <c r="C79" s="272" t="s">
        <v>137</v>
      </c>
      <c r="D79" s="238"/>
      <c r="E79" s="239">
        <v>0.45750000000000002</v>
      </c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134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72" t="s">
        <v>138</v>
      </c>
      <c r="D80" s="238"/>
      <c r="E80" s="239">
        <v>1.0556000000000001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134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31"/>
      <c r="B81" s="232"/>
      <c r="C81" s="272" t="s">
        <v>139</v>
      </c>
      <c r="D81" s="238"/>
      <c r="E81" s="239">
        <v>10.752000000000001</v>
      </c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14"/>
      <c r="Z81" s="214"/>
      <c r="AA81" s="214"/>
      <c r="AB81" s="214"/>
      <c r="AC81" s="214"/>
      <c r="AD81" s="214"/>
      <c r="AE81" s="214"/>
      <c r="AF81" s="214"/>
      <c r="AG81" s="214" t="s">
        <v>134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31"/>
      <c r="B82" s="232"/>
      <c r="C82" s="272" t="s">
        <v>140</v>
      </c>
      <c r="D82" s="238"/>
      <c r="E82" s="239">
        <v>2.3759999999999999</v>
      </c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14"/>
      <c r="Z82" s="214"/>
      <c r="AA82" s="214"/>
      <c r="AB82" s="214"/>
      <c r="AC82" s="214"/>
      <c r="AD82" s="214"/>
      <c r="AE82" s="214"/>
      <c r="AF82" s="214"/>
      <c r="AG82" s="214" t="s">
        <v>134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31"/>
      <c r="B83" s="232"/>
      <c r="C83" s="272" t="s">
        <v>141</v>
      </c>
      <c r="D83" s="238"/>
      <c r="E83" s="239">
        <v>3.0381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134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2" t="s">
        <v>142</v>
      </c>
      <c r="D84" s="238"/>
      <c r="E84" s="239">
        <v>24.502400000000002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134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31"/>
      <c r="B85" s="232"/>
      <c r="C85" s="272" t="s">
        <v>143</v>
      </c>
      <c r="D85" s="238"/>
      <c r="E85" s="239">
        <v>6.4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14"/>
      <c r="Z85" s="214"/>
      <c r="AA85" s="214"/>
      <c r="AB85" s="214"/>
      <c r="AC85" s="214"/>
      <c r="AD85" s="214"/>
      <c r="AE85" s="214"/>
      <c r="AF85" s="214"/>
      <c r="AG85" s="214" t="s">
        <v>134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31"/>
      <c r="B86" s="232"/>
      <c r="C86" s="272" t="s">
        <v>144</v>
      </c>
      <c r="D86" s="238"/>
      <c r="E86" s="239">
        <v>5.6</v>
      </c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14"/>
      <c r="Z86" s="214"/>
      <c r="AA86" s="214"/>
      <c r="AB86" s="214"/>
      <c r="AC86" s="214"/>
      <c r="AD86" s="214"/>
      <c r="AE86" s="214"/>
      <c r="AF86" s="214"/>
      <c r="AG86" s="214" t="s">
        <v>134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31"/>
      <c r="B87" s="232"/>
      <c r="C87" s="273" t="s">
        <v>145</v>
      </c>
      <c r="D87" s="240"/>
      <c r="E87" s="241">
        <v>56.696599999999997</v>
      </c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134</v>
      </c>
      <c r="AH87" s="214">
        <v>1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ht="13" x14ac:dyDescent="0.25">
      <c r="A88" s="245" t="s">
        <v>123</v>
      </c>
      <c r="B88" s="246" t="s">
        <v>75</v>
      </c>
      <c r="C88" s="269" t="s">
        <v>76</v>
      </c>
      <c r="D88" s="247"/>
      <c r="E88" s="248"/>
      <c r="F88" s="249"/>
      <c r="G88" s="249">
        <f>SUMIF(AG89:AG118,"&lt;&gt;NOR",G89:G118)</f>
        <v>0</v>
      </c>
      <c r="H88" s="249"/>
      <c r="I88" s="249">
        <f>SUM(I89:I118)</f>
        <v>0</v>
      </c>
      <c r="J88" s="249"/>
      <c r="K88" s="249">
        <f>SUM(K89:K118)</f>
        <v>0</v>
      </c>
      <c r="L88" s="249"/>
      <c r="M88" s="249">
        <f>SUM(M89:M118)</f>
        <v>0</v>
      </c>
      <c r="N88" s="248"/>
      <c r="O88" s="248">
        <f>SUM(O89:O118)</f>
        <v>0.01</v>
      </c>
      <c r="P88" s="248"/>
      <c r="Q88" s="248">
        <f>SUM(Q89:Q118)</f>
        <v>0.69</v>
      </c>
      <c r="R88" s="249"/>
      <c r="S88" s="249"/>
      <c r="T88" s="250"/>
      <c r="U88" s="244"/>
      <c r="V88" s="244">
        <f>SUM(V89:V118)</f>
        <v>10.23</v>
      </c>
      <c r="W88" s="244"/>
      <c r="X88" s="244"/>
      <c r="AG88" t="s">
        <v>124</v>
      </c>
    </row>
    <row r="89" spans="1:60" outlineLevel="1" x14ac:dyDescent="0.25">
      <c r="A89" s="252">
        <v>8</v>
      </c>
      <c r="B89" s="253" t="s">
        <v>191</v>
      </c>
      <c r="C89" s="270" t="s">
        <v>192</v>
      </c>
      <c r="D89" s="254" t="s">
        <v>127</v>
      </c>
      <c r="E89" s="255">
        <v>3.8</v>
      </c>
      <c r="F89" s="256"/>
      <c r="G89" s="257">
        <f>ROUND(E89*F89,2)</f>
        <v>0</v>
      </c>
      <c r="H89" s="256"/>
      <c r="I89" s="257">
        <f>ROUND(E89*H89,2)</f>
        <v>0</v>
      </c>
      <c r="J89" s="256"/>
      <c r="K89" s="257">
        <f>ROUND(E89*J89,2)</f>
        <v>0</v>
      </c>
      <c r="L89" s="257">
        <v>15</v>
      </c>
      <c r="M89" s="257">
        <f>G89*(1+L89/100)</f>
        <v>0</v>
      </c>
      <c r="N89" s="255">
        <v>3.3E-4</v>
      </c>
      <c r="O89" s="255">
        <f>ROUND(E89*N89,2)</f>
        <v>0</v>
      </c>
      <c r="P89" s="255">
        <v>1.183E-2</v>
      </c>
      <c r="Q89" s="255">
        <f>ROUND(E89*P89,2)</f>
        <v>0.04</v>
      </c>
      <c r="R89" s="257"/>
      <c r="S89" s="257" t="s">
        <v>128</v>
      </c>
      <c r="T89" s="258" t="s">
        <v>128</v>
      </c>
      <c r="U89" s="234">
        <v>0.34599999999999997</v>
      </c>
      <c r="V89" s="234">
        <f>ROUND(E89*U89,2)</f>
        <v>1.31</v>
      </c>
      <c r="W89" s="234"/>
      <c r="X89" s="234" t="s">
        <v>129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149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31"/>
      <c r="B90" s="232"/>
      <c r="C90" s="272" t="s">
        <v>133</v>
      </c>
      <c r="D90" s="238"/>
      <c r="E90" s="239"/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14"/>
      <c r="Z90" s="214"/>
      <c r="AA90" s="214"/>
      <c r="AB90" s="214"/>
      <c r="AC90" s="214"/>
      <c r="AD90" s="214"/>
      <c r="AE90" s="214"/>
      <c r="AF90" s="214"/>
      <c r="AG90" s="214" t="s">
        <v>134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31"/>
      <c r="B91" s="232"/>
      <c r="C91" s="272" t="s">
        <v>163</v>
      </c>
      <c r="D91" s="238"/>
      <c r="E91" s="239"/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14"/>
      <c r="Z91" s="214"/>
      <c r="AA91" s="214"/>
      <c r="AB91" s="214"/>
      <c r="AC91" s="214"/>
      <c r="AD91" s="214"/>
      <c r="AE91" s="214"/>
      <c r="AF91" s="214"/>
      <c r="AG91" s="214" t="s">
        <v>134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31"/>
      <c r="B92" s="232"/>
      <c r="C92" s="272" t="s">
        <v>164</v>
      </c>
      <c r="D92" s="238"/>
      <c r="E92" s="239">
        <v>3.8</v>
      </c>
      <c r="F92" s="234"/>
      <c r="G92" s="23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14"/>
      <c r="Z92" s="214"/>
      <c r="AA92" s="214"/>
      <c r="AB92" s="214"/>
      <c r="AC92" s="214"/>
      <c r="AD92" s="214"/>
      <c r="AE92" s="214"/>
      <c r="AF92" s="214"/>
      <c r="AG92" s="214" t="s">
        <v>134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73" t="s">
        <v>145</v>
      </c>
      <c r="D93" s="240"/>
      <c r="E93" s="241">
        <v>3.8</v>
      </c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134</v>
      </c>
      <c r="AH93" s="214">
        <v>1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52">
        <v>9</v>
      </c>
      <c r="B94" s="253" t="s">
        <v>193</v>
      </c>
      <c r="C94" s="270" t="s">
        <v>194</v>
      </c>
      <c r="D94" s="254" t="s">
        <v>127</v>
      </c>
      <c r="E94" s="255">
        <v>19.056000000000001</v>
      </c>
      <c r="F94" s="256"/>
      <c r="G94" s="257">
        <f>ROUND(E94*F94,2)</f>
        <v>0</v>
      </c>
      <c r="H94" s="256"/>
      <c r="I94" s="257">
        <f>ROUND(E94*H94,2)</f>
        <v>0</v>
      </c>
      <c r="J94" s="256"/>
      <c r="K94" s="257">
        <f>ROUND(E94*J94,2)</f>
        <v>0</v>
      </c>
      <c r="L94" s="257">
        <v>15</v>
      </c>
      <c r="M94" s="257">
        <f>G94*(1+L94/100)</f>
        <v>0</v>
      </c>
      <c r="N94" s="255">
        <v>3.3E-4</v>
      </c>
      <c r="O94" s="255">
        <f>ROUND(E94*N94,2)</f>
        <v>0.01</v>
      </c>
      <c r="P94" s="255">
        <v>2.198E-2</v>
      </c>
      <c r="Q94" s="255">
        <f>ROUND(E94*P94,2)</f>
        <v>0.42</v>
      </c>
      <c r="R94" s="257"/>
      <c r="S94" s="257" t="s">
        <v>128</v>
      </c>
      <c r="T94" s="258" t="s">
        <v>128</v>
      </c>
      <c r="U94" s="234">
        <v>0.32500000000000001</v>
      </c>
      <c r="V94" s="234">
        <f>ROUND(E94*U94,2)</f>
        <v>6.19</v>
      </c>
      <c r="W94" s="234"/>
      <c r="X94" s="234" t="s">
        <v>129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149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31"/>
      <c r="B95" s="232"/>
      <c r="C95" s="272" t="s">
        <v>133</v>
      </c>
      <c r="D95" s="238"/>
      <c r="E95" s="239"/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134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31"/>
      <c r="B96" s="232"/>
      <c r="C96" s="272" t="s">
        <v>195</v>
      </c>
      <c r="D96" s="238"/>
      <c r="E96" s="239"/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14"/>
      <c r="Z96" s="214"/>
      <c r="AA96" s="214"/>
      <c r="AB96" s="214"/>
      <c r="AC96" s="214"/>
      <c r="AD96" s="214"/>
      <c r="AE96" s="214"/>
      <c r="AF96" s="214"/>
      <c r="AG96" s="214" t="s">
        <v>134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72" t="s">
        <v>196</v>
      </c>
      <c r="D97" s="238"/>
      <c r="E97" s="239"/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134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1"/>
      <c r="B98" s="232"/>
      <c r="C98" s="272" t="s">
        <v>197</v>
      </c>
      <c r="D98" s="238"/>
      <c r="E98" s="239"/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134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31"/>
      <c r="B99" s="232"/>
      <c r="C99" s="272" t="s">
        <v>198</v>
      </c>
      <c r="D99" s="238"/>
      <c r="E99" s="239">
        <v>21.856000000000002</v>
      </c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134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31"/>
      <c r="B100" s="232"/>
      <c r="C100" s="272" t="s">
        <v>199</v>
      </c>
      <c r="D100" s="238"/>
      <c r="E100" s="239">
        <v>-1.2</v>
      </c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134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31"/>
      <c r="B101" s="232"/>
      <c r="C101" s="272" t="s">
        <v>200</v>
      </c>
      <c r="D101" s="238"/>
      <c r="E101" s="239">
        <v>-1.6</v>
      </c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134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31"/>
      <c r="B102" s="232"/>
      <c r="C102" s="273" t="s">
        <v>145</v>
      </c>
      <c r="D102" s="240"/>
      <c r="E102" s="241">
        <v>19.056000000000001</v>
      </c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134</v>
      </c>
      <c r="AH102" s="214">
        <v>1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52">
        <v>10</v>
      </c>
      <c r="B103" s="253" t="s">
        <v>201</v>
      </c>
      <c r="C103" s="270" t="s">
        <v>202</v>
      </c>
      <c r="D103" s="254" t="s">
        <v>148</v>
      </c>
      <c r="E103" s="255">
        <v>2</v>
      </c>
      <c r="F103" s="256"/>
      <c r="G103" s="257">
        <f>ROUND(E103*F103,2)</f>
        <v>0</v>
      </c>
      <c r="H103" s="256"/>
      <c r="I103" s="257">
        <f>ROUND(E103*H103,2)</f>
        <v>0</v>
      </c>
      <c r="J103" s="256"/>
      <c r="K103" s="257">
        <f>ROUND(E103*J103,2)</f>
        <v>0</v>
      </c>
      <c r="L103" s="257">
        <v>15</v>
      </c>
      <c r="M103" s="257">
        <f>G103*(1+L103/100)</f>
        <v>0</v>
      </c>
      <c r="N103" s="255">
        <v>0</v>
      </c>
      <c r="O103" s="255">
        <f>ROUND(E103*N103,2)</f>
        <v>0</v>
      </c>
      <c r="P103" s="255">
        <v>0.01</v>
      </c>
      <c r="Q103" s="255">
        <f>ROUND(E103*P103,2)</f>
        <v>0.02</v>
      </c>
      <c r="R103" s="257"/>
      <c r="S103" s="257" t="s">
        <v>128</v>
      </c>
      <c r="T103" s="258" t="s">
        <v>128</v>
      </c>
      <c r="U103" s="234">
        <v>0.05</v>
      </c>
      <c r="V103" s="234">
        <f>ROUND(E103*U103,2)</f>
        <v>0.1</v>
      </c>
      <c r="W103" s="234"/>
      <c r="X103" s="234" t="s">
        <v>129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149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31"/>
      <c r="B104" s="232"/>
      <c r="C104" s="272" t="s">
        <v>133</v>
      </c>
      <c r="D104" s="238"/>
      <c r="E104" s="239"/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134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31"/>
      <c r="B105" s="232"/>
      <c r="C105" s="272" t="s">
        <v>195</v>
      </c>
      <c r="D105" s="238"/>
      <c r="E105" s="239"/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134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31"/>
      <c r="B106" s="232"/>
      <c r="C106" s="272" t="s">
        <v>196</v>
      </c>
      <c r="D106" s="238"/>
      <c r="E106" s="239"/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134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31"/>
      <c r="B107" s="232"/>
      <c r="C107" s="272" t="s">
        <v>197</v>
      </c>
      <c r="D107" s="238"/>
      <c r="E107" s="239"/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134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31"/>
      <c r="B108" s="232"/>
      <c r="C108" s="272" t="s">
        <v>203</v>
      </c>
      <c r="D108" s="238"/>
      <c r="E108" s="239">
        <v>1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134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31"/>
      <c r="B109" s="232"/>
      <c r="C109" s="272" t="s">
        <v>204</v>
      </c>
      <c r="D109" s="238"/>
      <c r="E109" s="239">
        <v>1</v>
      </c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134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31"/>
      <c r="B110" s="232"/>
      <c r="C110" s="273" t="s">
        <v>145</v>
      </c>
      <c r="D110" s="240"/>
      <c r="E110" s="241">
        <v>2</v>
      </c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134</v>
      </c>
      <c r="AH110" s="214">
        <v>1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52">
        <v>11</v>
      </c>
      <c r="B111" s="253" t="s">
        <v>205</v>
      </c>
      <c r="C111" s="270" t="s">
        <v>206</v>
      </c>
      <c r="D111" s="254" t="s">
        <v>127</v>
      </c>
      <c r="E111" s="255">
        <v>2.8</v>
      </c>
      <c r="F111" s="256"/>
      <c r="G111" s="257">
        <f>ROUND(E111*F111,2)</f>
        <v>0</v>
      </c>
      <c r="H111" s="256"/>
      <c r="I111" s="257">
        <f>ROUND(E111*H111,2)</f>
        <v>0</v>
      </c>
      <c r="J111" s="256"/>
      <c r="K111" s="257">
        <f>ROUND(E111*J111,2)</f>
        <v>0</v>
      </c>
      <c r="L111" s="257">
        <v>15</v>
      </c>
      <c r="M111" s="257">
        <f>G111*(1+L111/100)</f>
        <v>0</v>
      </c>
      <c r="N111" s="255">
        <v>1.17E-3</v>
      </c>
      <c r="O111" s="255">
        <f>ROUND(E111*N111,2)</f>
        <v>0</v>
      </c>
      <c r="P111" s="255">
        <v>7.5999999999999998E-2</v>
      </c>
      <c r="Q111" s="255">
        <f>ROUND(E111*P111,2)</f>
        <v>0.21</v>
      </c>
      <c r="R111" s="257"/>
      <c r="S111" s="257" t="s">
        <v>128</v>
      </c>
      <c r="T111" s="258" t="s">
        <v>128</v>
      </c>
      <c r="U111" s="234">
        <v>0.93899999999999995</v>
      </c>
      <c r="V111" s="234">
        <f>ROUND(E111*U111,2)</f>
        <v>2.63</v>
      </c>
      <c r="W111" s="234"/>
      <c r="X111" s="234" t="s">
        <v>129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149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31"/>
      <c r="B112" s="232"/>
      <c r="C112" s="272" t="s">
        <v>133</v>
      </c>
      <c r="D112" s="238"/>
      <c r="E112" s="239"/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134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31"/>
      <c r="B113" s="232"/>
      <c r="C113" s="272" t="s">
        <v>195</v>
      </c>
      <c r="D113" s="238"/>
      <c r="E113" s="239"/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134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31"/>
      <c r="B114" s="232"/>
      <c r="C114" s="272" t="s">
        <v>196</v>
      </c>
      <c r="D114" s="238"/>
      <c r="E114" s="239"/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134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31"/>
      <c r="B115" s="232"/>
      <c r="C115" s="272" t="s">
        <v>197</v>
      </c>
      <c r="D115" s="238"/>
      <c r="E115" s="239"/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134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31"/>
      <c r="B116" s="232"/>
      <c r="C116" s="272" t="s">
        <v>207</v>
      </c>
      <c r="D116" s="238"/>
      <c r="E116" s="239">
        <v>1.2</v>
      </c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134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31"/>
      <c r="B117" s="232"/>
      <c r="C117" s="272" t="s">
        <v>208</v>
      </c>
      <c r="D117" s="238"/>
      <c r="E117" s="239">
        <v>1.6</v>
      </c>
      <c r="F117" s="234"/>
      <c r="G117" s="234"/>
      <c r="H117" s="234"/>
      <c r="I117" s="234"/>
      <c r="J117" s="234"/>
      <c r="K117" s="234"/>
      <c r="L117" s="234"/>
      <c r="M117" s="234"/>
      <c r="N117" s="233"/>
      <c r="O117" s="233"/>
      <c r="P117" s="233"/>
      <c r="Q117" s="233"/>
      <c r="R117" s="234"/>
      <c r="S117" s="234"/>
      <c r="T117" s="234"/>
      <c r="U117" s="234"/>
      <c r="V117" s="234"/>
      <c r="W117" s="234"/>
      <c r="X117" s="234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134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31"/>
      <c r="B118" s="232"/>
      <c r="C118" s="273" t="s">
        <v>145</v>
      </c>
      <c r="D118" s="240"/>
      <c r="E118" s="241">
        <v>2.8</v>
      </c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134</v>
      </c>
      <c r="AH118" s="214">
        <v>1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13" x14ac:dyDescent="0.25">
      <c r="A119" s="245" t="s">
        <v>123</v>
      </c>
      <c r="B119" s="246" t="s">
        <v>77</v>
      </c>
      <c r="C119" s="269" t="s">
        <v>78</v>
      </c>
      <c r="D119" s="247"/>
      <c r="E119" s="248"/>
      <c r="F119" s="249"/>
      <c r="G119" s="249">
        <f>SUMIF(AG120:AG120,"&lt;&gt;NOR",G120:G120)</f>
        <v>0</v>
      </c>
      <c r="H119" s="249"/>
      <c r="I119" s="249">
        <f>SUM(I120:I120)</f>
        <v>0</v>
      </c>
      <c r="J119" s="249"/>
      <c r="K119" s="249">
        <f>SUM(K120:K120)</f>
        <v>0</v>
      </c>
      <c r="L119" s="249"/>
      <c r="M119" s="249">
        <f>SUM(M120:M120)</f>
        <v>0</v>
      </c>
      <c r="N119" s="248"/>
      <c r="O119" s="248">
        <f>SUM(O120:O120)</f>
        <v>0</v>
      </c>
      <c r="P119" s="248"/>
      <c r="Q119" s="248">
        <f>SUM(Q120:Q120)</f>
        <v>0</v>
      </c>
      <c r="R119" s="249"/>
      <c r="S119" s="249"/>
      <c r="T119" s="250"/>
      <c r="U119" s="244"/>
      <c r="V119" s="244">
        <f>SUM(V120:V120)</f>
        <v>2.4500000000000002</v>
      </c>
      <c r="W119" s="244"/>
      <c r="X119" s="244"/>
      <c r="AG119" t="s">
        <v>124</v>
      </c>
    </row>
    <row r="120" spans="1:60" outlineLevel="1" x14ac:dyDescent="0.25">
      <c r="A120" s="262">
        <v>12</v>
      </c>
      <c r="B120" s="263" t="s">
        <v>209</v>
      </c>
      <c r="C120" s="275" t="s">
        <v>210</v>
      </c>
      <c r="D120" s="264" t="s">
        <v>211</v>
      </c>
      <c r="E120" s="265">
        <v>0.44496000000000002</v>
      </c>
      <c r="F120" s="266"/>
      <c r="G120" s="267">
        <f>ROUND(E120*F120,2)</f>
        <v>0</v>
      </c>
      <c r="H120" s="266"/>
      <c r="I120" s="267">
        <f>ROUND(E120*H120,2)</f>
        <v>0</v>
      </c>
      <c r="J120" s="266"/>
      <c r="K120" s="267">
        <f>ROUND(E120*J120,2)</f>
        <v>0</v>
      </c>
      <c r="L120" s="267">
        <v>15</v>
      </c>
      <c r="M120" s="267">
        <f>G120*(1+L120/100)</f>
        <v>0</v>
      </c>
      <c r="N120" s="265">
        <v>0</v>
      </c>
      <c r="O120" s="265">
        <f>ROUND(E120*N120,2)</f>
        <v>0</v>
      </c>
      <c r="P120" s="265">
        <v>0</v>
      </c>
      <c r="Q120" s="265">
        <f>ROUND(E120*P120,2)</f>
        <v>0</v>
      </c>
      <c r="R120" s="267"/>
      <c r="S120" s="267" t="s">
        <v>128</v>
      </c>
      <c r="T120" s="268" t="s">
        <v>128</v>
      </c>
      <c r="U120" s="234">
        <v>5.5</v>
      </c>
      <c r="V120" s="234">
        <f>ROUND(E120*U120,2)</f>
        <v>2.4500000000000002</v>
      </c>
      <c r="W120" s="234"/>
      <c r="X120" s="234" t="s">
        <v>212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213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13" x14ac:dyDescent="0.25">
      <c r="A121" s="245" t="s">
        <v>123</v>
      </c>
      <c r="B121" s="246" t="s">
        <v>79</v>
      </c>
      <c r="C121" s="269" t="s">
        <v>80</v>
      </c>
      <c r="D121" s="247"/>
      <c r="E121" s="248"/>
      <c r="F121" s="249"/>
      <c r="G121" s="249">
        <f>SUMIF(AG122:AG122,"&lt;&gt;NOR",G122:G122)</f>
        <v>0</v>
      </c>
      <c r="H121" s="249"/>
      <c r="I121" s="249">
        <f>SUM(I122:I122)</f>
        <v>0</v>
      </c>
      <c r="J121" s="249"/>
      <c r="K121" s="249">
        <f>SUM(K122:K122)</f>
        <v>0</v>
      </c>
      <c r="L121" s="249"/>
      <c r="M121" s="249">
        <f>SUM(M122:M122)</f>
        <v>0</v>
      </c>
      <c r="N121" s="248"/>
      <c r="O121" s="248">
        <f>SUM(O122:O122)</f>
        <v>0</v>
      </c>
      <c r="P121" s="248"/>
      <c r="Q121" s="248">
        <f>SUM(Q122:Q122)</f>
        <v>0</v>
      </c>
      <c r="R121" s="249"/>
      <c r="S121" s="249"/>
      <c r="T121" s="250"/>
      <c r="U121" s="244"/>
      <c r="V121" s="244">
        <f>SUM(V122:V122)</f>
        <v>0</v>
      </c>
      <c r="W121" s="244"/>
      <c r="X121" s="244"/>
      <c r="AG121" t="s">
        <v>124</v>
      </c>
    </row>
    <row r="122" spans="1:60" ht="20" outlineLevel="1" x14ac:dyDescent="0.25">
      <c r="A122" s="262">
        <v>13</v>
      </c>
      <c r="B122" s="263" t="s">
        <v>214</v>
      </c>
      <c r="C122" s="275" t="s">
        <v>215</v>
      </c>
      <c r="D122" s="264" t="s">
        <v>216</v>
      </c>
      <c r="E122" s="265">
        <v>1</v>
      </c>
      <c r="F122" s="266"/>
      <c r="G122" s="267">
        <f>ROUND(E122*F122,2)</f>
        <v>0</v>
      </c>
      <c r="H122" s="266"/>
      <c r="I122" s="267">
        <f>ROUND(E122*H122,2)</f>
        <v>0</v>
      </c>
      <c r="J122" s="266"/>
      <c r="K122" s="267">
        <f>ROUND(E122*J122,2)</f>
        <v>0</v>
      </c>
      <c r="L122" s="267">
        <v>15</v>
      </c>
      <c r="M122" s="267">
        <f>G122*(1+L122/100)</f>
        <v>0</v>
      </c>
      <c r="N122" s="265">
        <v>0</v>
      </c>
      <c r="O122" s="265">
        <f>ROUND(E122*N122,2)</f>
        <v>0</v>
      </c>
      <c r="P122" s="265">
        <v>0</v>
      </c>
      <c r="Q122" s="265">
        <f>ROUND(E122*P122,2)</f>
        <v>0</v>
      </c>
      <c r="R122" s="267"/>
      <c r="S122" s="267" t="s">
        <v>217</v>
      </c>
      <c r="T122" s="268" t="s">
        <v>218</v>
      </c>
      <c r="U122" s="234">
        <v>0</v>
      </c>
      <c r="V122" s="234">
        <f>ROUND(E122*U122,2)</f>
        <v>0</v>
      </c>
      <c r="W122" s="234"/>
      <c r="X122" s="234" t="s">
        <v>129</v>
      </c>
      <c r="Y122" s="214"/>
      <c r="Z122" s="214"/>
      <c r="AA122" s="214"/>
      <c r="AB122" s="214"/>
      <c r="AC122" s="214"/>
      <c r="AD122" s="214"/>
      <c r="AE122" s="214"/>
      <c r="AF122" s="214"/>
      <c r="AG122" s="214" t="s">
        <v>149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13" x14ac:dyDescent="0.25">
      <c r="A123" s="245" t="s">
        <v>123</v>
      </c>
      <c r="B123" s="246" t="s">
        <v>81</v>
      </c>
      <c r="C123" s="269" t="s">
        <v>82</v>
      </c>
      <c r="D123" s="247"/>
      <c r="E123" s="248"/>
      <c r="F123" s="249"/>
      <c r="G123" s="249">
        <f>SUMIF(AG124:AG148,"&lt;&gt;NOR",G124:G148)</f>
        <v>0</v>
      </c>
      <c r="H123" s="249"/>
      <c r="I123" s="249">
        <f>SUM(I124:I148)</f>
        <v>0</v>
      </c>
      <c r="J123" s="249"/>
      <c r="K123" s="249">
        <f>SUM(K124:K148)</f>
        <v>0</v>
      </c>
      <c r="L123" s="249"/>
      <c r="M123" s="249">
        <f>SUM(M124:M148)</f>
        <v>0</v>
      </c>
      <c r="N123" s="248"/>
      <c r="O123" s="248">
        <f>SUM(O124:O148)</f>
        <v>0</v>
      </c>
      <c r="P123" s="248"/>
      <c r="Q123" s="248">
        <f>SUM(Q124:Q148)</f>
        <v>0.18</v>
      </c>
      <c r="R123" s="249"/>
      <c r="S123" s="249"/>
      <c r="T123" s="250"/>
      <c r="U123" s="244"/>
      <c r="V123" s="244">
        <f>SUM(V124:V148)</f>
        <v>3.33</v>
      </c>
      <c r="W123" s="244"/>
      <c r="X123" s="244"/>
      <c r="AG123" t="s">
        <v>124</v>
      </c>
    </row>
    <row r="124" spans="1:60" outlineLevel="1" x14ac:dyDescent="0.25">
      <c r="A124" s="252">
        <v>14</v>
      </c>
      <c r="B124" s="253" t="s">
        <v>219</v>
      </c>
      <c r="C124" s="270" t="s">
        <v>220</v>
      </c>
      <c r="D124" s="254" t="s">
        <v>148</v>
      </c>
      <c r="E124" s="255">
        <v>2</v>
      </c>
      <c r="F124" s="256"/>
      <c r="G124" s="257">
        <f>ROUND(E124*F124,2)</f>
        <v>0</v>
      </c>
      <c r="H124" s="256"/>
      <c r="I124" s="257">
        <f>ROUND(E124*H124,2)</f>
        <v>0</v>
      </c>
      <c r="J124" s="256"/>
      <c r="K124" s="257">
        <f>ROUND(E124*J124,2)</f>
        <v>0</v>
      </c>
      <c r="L124" s="257">
        <v>15</v>
      </c>
      <c r="M124" s="257">
        <f>G124*(1+L124/100)</f>
        <v>0</v>
      </c>
      <c r="N124" s="255">
        <v>0</v>
      </c>
      <c r="O124" s="255">
        <f>ROUND(E124*N124,2)</f>
        <v>0</v>
      </c>
      <c r="P124" s="255">
        <v>1.8E-3</v>
      </c>
      <c r="Q124" s="255">
        <f>ROUND(E124*P124,2)</f>
        <v>0</v>
      </c>
      <c r="R124" s="257"/>
      <c r="S124" s="257" t="s">
        <v>128</v>
      </c>
      <c r="T124" s="258" t="s">
        <v>128</v>
      </c>
      <c r="U124" s="234">
        <v>0.11</v>
      </c>
      <c r="V124" s="234">
        <f>ROUND(E124*U124,2)</f>
        <v>0.22</v>
      </c>
      <c r="W124" s="234"/>
      <c r="X124" s="234" t="s">
        <v>129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149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31"/>
      <c r="B125" s="232"/>
      <c r="C125" s="272" t="s">
        <v>133</v>
      </c>
      <c r="D125" s="238"/>
      <c r="E125" s="239"/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134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31"/>
      <c r="B126" s="232"/>
      <c r="C126" s="272" t="s">
        <v>195</v>
      </c>
      <c r="D126" s="238"/>
      <c r="E126" s="239"/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134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31"/>
      <c r="B127" s="232"/>
      <c r="C127" s="272" t="s">
        <v>196</v>
      </c>
      <c r="D127" s="238"/>
      <c r="E127" s="239"/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134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31"/>
      <c r="B128" s="232"/>
      <c r="C128" s="272" t="s">
        <v>197</v>
      </c>
      <c r="D128" s="238"/>
      <c r="E128" s="239"/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134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31"/>
      <c r="B129" s="232"/>
      <c r="C129" s="272" t="s">
        <v>203</v>
      </c>
      <c r="D129" s="238"/>
      <c r="E129" s="239">
        <v>1</v>
      </c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134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31"/>
      <c r="B130" s="232"/>
      <c r="C130" s="272" t="s">
        <v>204</v>
      </c>
      <c r="D130" s="238"/>
      <c r="E130" s="239">
        <v>1</v>
      </c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134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31"/>
      <c r="B131" s="232"/>
      <c r="C131" s="273" t="s">
        <v>145</v>
      </c>
      <c r="D131" s="240"/>
      <c r="E131" s="241">
        <v>2</v>
      </c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134</v>
      </c>
      <c r="AH131" s="214">
        <v>1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52">
        <v>15</v>
      </c>
      <c r="B132" s="253" t="s">
        <v>221</v>
      </c>
      <c r="C132" s="270" t="s">
        <v>222</v>
      </c>
      <c r="D132" s="254" t="s">
        <v>148</v>
      </c>
      <c r="E132" s="255">
        <v>2</v>
      </c>
      <c r="F132" s="256"/>
      <c r="G132" s="257">
        <f>ROUND(E132*F132,2)</f>
        <v>0</v>
      </c>
      <c r="H132" s="256"/>
      <c r="I132" s="257">
        <f>ROUND(E132*H132,2)</f>
        <v>0</v>
      </c>
      <c r="J132" s="256"/>
      <c r="K132" s="257">
        <f>ROUND(E132*J132,2)</f>
        <v>0</v>
      </c>
      <c r="L132" s="257">
        <v>15</v>
      </c>
      <c r="M132" s="257">
        <f>G132*(1+L132/100)</f>
        <v>0</v>
      </c>
      <c r="N132" s="255">
        <v>0</v>
      </c>
      <c r="O132" s="255">
        <f>ROUND(E132*N132,2)</f>
        <v>0</v>
      </c>
      <c r="P132" s="255">
        <v>0</v>
      </c>
      <c r="Q132" s="255">
        <f>ROUND(E132*P132,2)</f>
        <v>0</v>
      </c>
      <c r="R132" s="257"/>
      <c r="S132" s="257" t="s">
        <v>217</v>
      </c>
      <c r="T132" s="258" t="s">
        <v>218</v>
      </c>
      <c r="U132" s="234">
        <v>0.77500000000000002</v>
      </c>
      <c r="V132" s="234">
        <f>ROUND(E132*U132,2)</f>
        <v>1.55</v>
      </c>
      <c r="W132" s="234"/>
      <c r="X132" s="234" t="s">
        <v>129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149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31"/>
      <c r="B133" s="232"/>
      <c r="C133" s="272" t="s">
        <v>133</v>
      </c>
      <c r="D133" s="238"/>
      <c r="E133" s="239"/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134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31"/>
      <c r="B134" s="232"/>
      <c r="C134" s="272" t="s">
        <v>223</v>
      </c>
      <c r="D134" s="238"/>
      <c r="E134" s="239"/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134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31"/>
      <c r="B135" s="232"/>
      <c r="C135" s="272" t="s">
        <v>224</v>
      </c>
      <c r="D135" s="238"/>
      <c r="E135" s="239"/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134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31"/>
      <c r="B136" s="232"/>
      <c r="C136" s="272" t="s">
        <v>203</v>
      </c>
      <c r="D136" s="238"/>
      <c r="E136" s="239">
        <v>1</v>
      </c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134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31"/>
      <c r="B137" s="232"/>
      <c r="C137" s="272" t="s">
        <v>204</v>
      </c>
      <c r="D137" s="238"/>
      <c r="E137" s="239">
        <v>1</v>
      </c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134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31"/>
      <c r="B138" s="232"/>
      <c r="C138" s="273" t="s">
        <v>145</v>
      </c>
      <c r="D138" s="240"/>
      <c r="E138" s="241">
        <v>2</v>
      </c>
      <c r="F138" s="234"/>
      <c r="G138" s="234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134</v>
      </c>
      <c r="AH138" s="214">
        <v>1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52">
        <v>16</v>
      </c>
      <c r="B139" s="253" t="s">
        <v>225</v>
      </c>
      <c r="C139" s="270" t="s">
        <v>226</v>
      </c>
      <c r="D139" s="254" t="s">
        <v>148</v>
      </c>
      <c r="E139" s="255">
        <v>1</v>
      </c>
      <c r="F139" s="256"/>
      <c r="G139" s="257">
        <f>ROUND(E139*F139,2)</f>
        <v>0</v>
      </c>
      <c r="H139" s="256"/>
      <c r="I139" s="257">
        <f>ROUND(E139*H139,2)</f>
        <v>0</v>
      </c>
      <c r="J139" s="256"/>
      <c r="K139" s="257">
        <f>ROUND(E139*J139,2)</f>
        <v>0</v>
      </c>
      <c r="L139" s="257">
        <v>15</v>
      </c>
      <c r="M139" s="257">
        <f>G139*(1+L139/100)</f>
        <v>0</v>
      </c>
      <c r="N139" s="255">
        <v>0</v>
      </c>
      <c r="O139" s="255">
        <f>ROUND(E139*N139,2)</f>
        <v>0</v>
      </c>
      <c r="P139" s="255">
        <v>0</v>
      </c>
      <c r="Q139" s="255">
        <f>ROUND(E139*P139,2)</f>
        <v>0</v>
      </c>
      <c r="R139" s="257"/>
      <c r="S139" s="257" t="s">
        <v>128</v>
      </c>
      <c r="T139" s="258" t="s">
        <v>128</v>
      </c>
      <c r="U139" s="234">
        <v>0.77500000000000002</v>
      </c>
      <c r="V139" s="234">
        <f>ROUND(E139*U139,2)</f>
        <v>0.78</v>
      </c>
      <c r="W139" s="234"/>
      <c r="X139" s="234" t="s">
        <v>129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149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31"/>
      <c r="B140" s="232"/>
      <c r="C140" s="272" t="s">
        <v>133</v>
      </c>
      <c r="D140" s="238"/>
      <c r="E140" s="239"/>
      <c r="F140" s="234"/>
      <c r="G140" s="234"/>
      <c r="H140" s="234"/>
      <c r="I140" s="234"/>
      <c r="J140" s="234"/>
      <c r="K140" s="234"/>
      <c r="L140" s="234"/>
      <c r="M140" s="234"/>
      <c r="N140" s="233"/>
      <c r="O140" s="233"/>
      <c r="P140" s="233"/>
      <c r="Q140" s="233"/>
      <c r="R140" s="234"/>
      <c r="S140" s="234"/>
      <c r="T140" s="234"/>
      <c r="U140" s="234"/>
      <c r="V140" s="234"/>
      <c r="W140" s="234"/>
      <c r="X140" s="234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134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31"/>
      <c r="B141" s="232"/>
      <c r="C141" s="272" t="s">
        <v>227</v>
      </c>
      <c r="D141" s="238"/>
      <c r="E141" s="239">
        <v>1</v>
      </c>
      <c r="F141" s="234"/>
      <c r="G141" s="23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134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31"/>
      <c r="B142" s="232"/>
      <c r="C142" s="273" t="s">
        <v>145</v>
      </c>
      <c r="D142" s="240"/>
      <c r="E142" s="241">
        <v>1</v>
      </c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134</v>
      </c>
      <c r="AH142" s="214">
        <v>1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52">
        <v>17</v>
      </c>
      <c r="B143" s="253" t="s">
        <v>228</v>
      </c>
      <c r="C143" s="270" t="s">
        <v>229</v>
      </c>
      <c r="D143" s="254" t="s">
        <v>148</v>
      </c>
      <c r="E143" s="255">
        <v>2</v>
      </c>
      <c r="F143" s="256"/>
      <c r="G143" s="257">
        <f>ROUND(E143*F143,2)</f>
        <v>0</v>
      </c>
      <c r="H143" s="256"/>
      <c r="I143" s="257">
        <f>ROUND(E143*H143,2)</f>
        <v>0</v>
      </c>
      <c r="J143" s="256"/>
      <c r="K143" s="257">
        <f>ROUND(E143*J143,2)</f>
        <v>0</v>
      </c>
      <c r="L143" s="257">
        <v>15</v>
      </c>
      <c r="M143" s="257">
        <f>G143*(1+L143/100)</f>
        <v>0</v>
      </c>
      <c r="N143" s="255">
        <v>0</v>
      </c>
      <c r="O143" s="255">
        <f>ROUND(E143*N143,2)</f>
        <v>0</v>
      </c>
      <c r="P143" s="255">
        <v>8.8099999999999998E-2</v>
      </c>
      <c r="Q143" s="255">
        <f>ROUND(E143*P143,2)</f>
        <v>0.18</v>
      </c>
      <c r="R143" s="257"/>
      <c r="S143" s="257" t="s">
        <v>128</v>
      </c>
      <c r="T143" s="258" t="s">
        <v>128</v>
      </c>
      <c r="U143" s="234">
        <v>0.39</v>
      </c>
      <c r="V143" s="234">
        <f>ROUND(E143*U143,2)</f>
        <v>0.78</v>
      </c>
      <c r="W143" s="234"/>
      <c r="X143" s="234" t="s">
        <v>129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149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31"/>
      <c r="B144" s="232"/>
      <c r="C144" s="272" t="s">
        <v>133</v>
      </c>
      <c r="D144" s="238"/>
      <c r="E144" s="239"/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134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31"/>
      <c r="B145" s="232"/>
      <c r="C145" s="272" t="s">
        <v>230</v>
      </c>
      <c r="D145" s="238"/>
      <c r="E145" s="239"/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134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31"/>
      <c r="B146" s="232"/>
      <c r="C146" s="272" t="s">
        <v>231</v>
      </c>
      <c r="D146" s="238"/>
      <c r="E146" s="239">
        <v>1</v>
      </c>
      <c r="F146" s="234"/>
      <c r="G146" s="234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134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31"/>
      <c r="B147" s="232"/>
      <c r="C147" s="272" t="s">
        <v>232</v>
      </c>
      <c r="D147" s="238"/>
      <c r="E147" s="239">
        <v>1</v>
      </c>
      <c r="F147" s="234"/>
      <c r="G147" s="234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134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31"/>
      <c r="B148" s="232"/>
      <c r="C148" s="273" t="s">
        <v>145</v>
      </c>
      <c r="D148" s="240"/>
      <c r="E148" s="241">
        <v>2</v>
      </c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134</v>
      </c>
      <c r="AH148" s="214">
        <v>1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ht="13" x14ac:dyDescent="0.25">
      <c r="A149" s="245" t="s">
        <v>123</v>
      </c>
      <c r="B149" s="246" t="s">
        <v>83</v>
      </c>
      <c r="C149" s="269" t="s">
        <v>84</v>
      </c>
      <c r="D149" s="247"/>
      <c r="E149" s="248"/>
      <c r="F149" s="249"/>
      <c r="G149" s="249">
        <f>SUMIF(AG150:AG164,"&lt;&gt;NOR",G150:G164)</f>
        <v>0</v>
      </c>
      <c r="H149" s="249"/>
      <c r="I149" s="249">
        <f>SUM(I150:I164)</f>
        <v>0</v>
      </c>
      <c r="J149" s="249"/>
      <c r="K149" s="249">
        <f>SUM(K150:K164)</f>
        <v>0</v>
      </c>
      <c r="L149" s="249"/>
      <c r="M149" s="249">
        <f>SUM(M150:M164)</f>
        <v>0</v>
      </c>
      <c r="N149" s="248"/>
      <c r="O149" s="248">
        <f>SUM(O150:O164)</f>
        <v>0</v>
      </c>
      <c r="P149" s="248"/>
      <c r="Q149" s="248">
        <f>SUM(Q150:Q164)</f>
        <v>0</v>
      </c>
      <c r="R149" s="249"/>
      <c r="S149" s="249"/>
      <c r="T149" s="250"/>
      <c r="U149" s="244"/>
      <c r="V149" s="244">
        <f>SUM(V150:V164)</f>
        <v>2.83</v>
      </c>
      <c r="W149" s="244"/>
      <c r="X149" s="244"/>
      <c r="AG149" t="s">
        <v>124</v>
      </c>
    </row>
    <row r="150" spans="1:60" outlineLevel="1" x14ac:dyDescent="0.25">
      <c r="A150" s="252">
        <v>18</v>
      </c>
      <c r="B150" s="253" t="s">
        <v>233</v>
      </c>
      <c r="C150" s="270" t="s">
        <v>234</v>
      </c>
      <c r="D150" s="254" t="s">
        <v>235</v>
      </c>
      <c r="E150" s="255">
        <v>40.42</v>
      </c>
      <c r="F150" s="256"/>
      <c r="G150" s="257">
        <f>ROUND(E150*F150,2)</f>
        <v>0</v>
      </c>
      <c r="H150" s="256"/>
      <c r="I150" s="257">
        <f>ROUND(E150*H150,2)</f>
        <v>0</v>
      </c>
      <c r="J150" s="256"/>
      <c r="K150" s="257">
        <f>ROUND(E150*J150,2)</f>
        <v>0</v>
      </c>
      <c r="L150" s="257">
        <v>15</v>
      </c>
      <c r="M150" s="257">
        <f>G150*(1+L150/100)</f>
        <v>0</v>
      </c>
      <c r="N150" s="255">
        <v>4.0000000000000003E-5</v>
      </c>
      <c r="O150" s="255">
        <f>ROUND(E150*N150,2)</f>
        <v>0</v>
      </c>
      <c r="P150" s="255">
        <v>0</v>
      </c>
      <c r="Q150" s="255">
        <f>ROUND(E150*P150,2)</f>
        <v>0</v>
      </c>
      <c r="R150" s="257"/>
      <c r="S150" s="257" t="s">
        <v>128</v>
      </c>
      <c r="T150" s="258" t="s">
        <v>128</v>
      </c>
      <c r="U150" s="234">
        <v>7.0000000000000007E-2</v>
      </c>
      <c r="V150" s="234">
        <f>ROUND(E150*U150,2)</f>
        <v>2.83</v>
      </c>
      <c r="W150" s="234"/>
      <c r="X150" s="234" t="s">
        <v>129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149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31"/>
      <c r="B151" s="232"/>
      <c r="C151" s="271" t="s">
        <v>236</v>
      </c>
      <c r="D151" s="260"/>
      <c r="E151" s="260"/>
      <c r="F151" s="260"/>
      <c r="G151" s="260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132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31"/>
      <c r="B152" s="232"/>
      <c r="C152" s="272" t="s">
        <v>133</v>
      </c>
      <c r="D152" s="238"/>
      <c r="E152" s="239"/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134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31"/>
      <c r="B153" s="232"/>
      <c r="C153" s="272" t="s">
        <v>230</v>
      </c>
      <c r="D153" s="238"/>
      <c r="E153" s="239"/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134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31"/>
      <c r="B154" s="232"/>
      <c r="C154" s="272" t="s">
        <v>237</v>
      </c>
      <c r="D154" s="238"/>
      <c r="E154" s="239">
        <v>15.92</v>
      </c>
      <c r="F154" s="234"/>
      <c r="G154" s="234"/>
      <c r="H154" s="234"/>
      <c r="I154" s="234"/>
      <c r="J154" s="234"/>
      <c r="K154" s="234"/>
      <c r="L154" s="234"/>
      <c r="M154" s="234"/>
      <c r="N154" s="233"/>
      <c r="O154" s="233"/>
      <c r="P154" s="233"/>
      <c r="Q154" s="233"/>
      <c r="R154" s="234"/>
      <c r="S154" s="234"/>
      <c r="T154" s="234"/>
      <c r="U154" s="234"/>
      <c r="V154" s="234"/>
      <c r="W154" s="234"/>
      <c r="X154" s="234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134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31"/>
      <c r="B155" s="232"/>
      <c r="C155" s="272" t="s">
        <v>238</v>
      </c>
      <c r="D155" s="238"/>
      <c r="E155" s="239">
        <v>8.18</v>
      </c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134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31"/>
      <c r="B156" s="232"/>
      <c r="C156" s="272" t="s">
        <v>239</v>
      </c>
      <c r="D156" s="238"/>
      <c r="E156" s="239">
        <v>8.4</v>
      </c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134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31"/>
      <c r="B157" s="232"/>
      <c r="C157" s="272" t="s">
        <v>240</v>
      </c>
      <c r="D157" s="238"/>
      <c r="E157" s="239">
        <v>3.12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134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31"/>
      <c r="B158" s="232"/>
      <c r="C158" s="273" t="s">
        <v>145</v>
      </c>
      <c r="D158" s="240"/>
      <c r="E158" s="241">
        <v>35.619999999999997</v>
      </c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134</v>
      </c>
      <c r="AH158" s="214">
        <v>1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31"/>
      <c r="B159" s="232"/>
      <c r="C159" s="272" t="s">
        <v>241</v>
      </c>
      <c r="D159" s="238"/>
      <c r="E159" s="239"/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134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31"/>
      <c r="B160" s="232"/>
      <c r="C160" s="272" t="s">
        <v>242</v>
      </c>
      <c r="D160" s="238"/>
      <c r="E160" s="239">
        <v>1</v>
      </c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134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31"/>
      <c r="B161" s="232"/>
      <c r="C161" s="272" t="s">
        <v>243</v>
      </c>
      <c r="D161" s="238"/>
      <c r="E161" s="239">
        <v>1</v>
      </c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134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31"/>
      <c r="B162" s="232"/>
      <c r="C162" s="272" t="s">
        <v>244</v>
      </c>
      <c r="D162" s="238"/>
      <c r="E162" s="239">
        <v>2.8</v>
      </c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134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31"/>
      <c r="B163" s="232"/>
      <c r="C163" s="273" t="s">
        <v>145</v>
      </c>
      <c r="D163" s="240"/>
      <c r="E163" s="241">
        <v>4.8</v>
      </c>
      <c r="F163" s="234"/>
      <c r="G163" s="234"/>
      <c r="H163" s="234"/>
      <c r="I163" s="234"/>
      <c r="J163" s="234"/>
      <c r="K163" s="234"/>
      <c r="L163" s="234"/>
      <c r="M163" s="234"/>
      <c r="N163" s="233"/>
      <c r="O163" s="233"/>
      <c r="P163" s="233"/>
      <c r="Q163" s="233"/>
      <c r="R163" s="234"/>
      <c r="S163" s="234"/>
      <c r="T163" s="234"/>
      <c r="U163" s="234"/>
      <c r="V163" s="234"/>
      <c r="W163" s="234"/>
      <c r="X163" s="234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134</v>
      </c>
      <c r="AH163" s="214">
        <v>1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62">
        <v>19</v>
      </c>
      <c r="B164" s="263" t="s">
        <v>245</v>
      </c>
      <c r="C164" s="275" t="s">
        <v>246</v>
      </c>
      <c r="D164" s="264" t="s">
        <v>211</v>
      </c>
      <c r="E164" s="265">
        <v>1.6199999999999999E-3</v>
      </c>
      <c r="F164" s="266"/>
      <c r="G164" s="267">
        <f>ROUND(E164*F164,2)</f>
        <v>0</v>
      </c>
      <c r="H164" s="266"/>
      <c r="I164" s="267">
        <f>ROUND(E164*H164,2)</f>
        <v>0</v>
      </c>
      <c r="J164" s="266"/>
      <c r="K164" s="267">
        <f>ROUND(E164*J164,2)</f>
        <v>0</v>
      </c>
      <c r="L164" s="267">
        <v>15</v>
      </c>
      <c r="M164" s="267">
        <f>G164*(1+L164/100)</f>
        <v>0</v>
      </c>
      <c r="N164" s="265">
        <v>0</v>
      </c>
      <c r="O164" s="265">
        <f>ROUND(E164*N164,2)</f>
        <v>0</v>
      </c>
      <c r="P164" s="265">
        <v>0</v>
      </c>
      <c r="Q164" s="265">
        <f>ROUND(E164*P164,2)</f>
        <v>0</v>
      </c>
      <c r="R164" s="267"/>
      <c r="S164" s="267" t="s">
        <v>128</v>
      </c>
      <c r="T164" s="268" t="s">
        <v>128</v>
      </c>
      <c r="U164" s="234">
        <v>1.2649999999999999</v>
      </c>
      <c r="V164" s="234">
        <f>ROUND(E164*U164,2)</f>
        <v>0</v>
      </c>
      <c r="W164" s="234"/>
      <c r="X164" s="234" t="s">
        <v>212</v>
      </c>
      <c r="Y164" s="214"/>
      <c r="Z164" s="214"/>
      <c r="AA164" s="214"/>
      <c r="AB164" s="214"/>
      <c r="AC164" s="214"/>
      <c r="AD164" s="214"/>
      <c r="AE164" s="214"/>
      <c r="AF164" s="214"/>
      <c r="AG164" s="214" t="s">
        <v>213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ht="13" x14ac:dyDescent="0.25">
      <c r="A165" s="245" t="s">
        <v>123</v>
      </c>
      <c r="B165" s="246" t="s">
        <v>85</v>
      </c>
      <c r="C165" s="269" t="s">
        <v>86</v>
      </c>
      <c r="D165" s="247"/>
      <c r="E165" s="248"/>
      <c r="F165" s="249"/>
      <c r="G165" s="249">
        <f>SUMIF(AG166:AG279,"&lt;&gt;NOR",G166:G279)</f>
        <v>0</v>
      </c>
      <c r="H165" s="249"/>
      <c r="I165" s="249">
        <f>SUM(I166:I279)</f>
        <v>0</v>
      </c>
      <c r="J165" s="249"/>
      <c r="K165" s="249">
        <f>SUM(K166:K279)</f>
        <v>0</v>
      </c>
      <c r="L165" s="249"/>
      <c r="M165" s="249">
        <f>SUM(M166:M279)</f>
        <v>0</v>
      </c>
      <c r="N165" s="248"/>
      <c r="O165" s="248">
        <f>SUM(O166:O279)</f>
        <v>0.2</v>
      </c>
      <c r="P165" s="248"/>
      <c r="Q165" s="248">
        <f>SUM(Q166:Q279)</f>
        <v>0.13</v>
      </c>
      <c r="R165" s="249"/>
      <c r="S165" s="249"/>
      <c r="T165" s="250"/>
      <c r="U165" s="244"/>
      <c r="V165" s="244">
        <f>SUM(V166:V279)</f>
        <v>153.54</v>
      </c>
      <c r="W165" s="244"/>
      <c r="X165" s="244"/>
      <c r="AG165" t="s">
        <v>124</v>
      </c>
    </row>
    <row r="166" spans="1:60" outlineLevel="1" x14ac:dyDescent="0.25">
      <c r="A166" s="252">
        <v>20</v>
      </c>
      <c r="B166" s="253" t="s">
        <v>247</v>
      </c>
      <c r="C166" s="270" t="s">
        <v>248</v>
      </c>
      <c r="D166" s="254" t="s">
        <v>235</v>
      </c>
      <c r="E166" s="255">
        <v>128.41999999999999</v>
      </c>
      <c r="F166" s="256"/>
      <c r="G166" s="257">
        <f>ROUND(E166*F166,2)</f>
        <v>0</v>
      </c>
      <c r="H166" s="256"/>
      <c r="I166" s="257">
        <f>ROUND(E166*H166,2)</f>
        <v>0</v>
      </c>
      <c r="J166" s="256"/>
      <c r="K166" s="257">
        <f>ROUND(E166*J166,2)</f>
        <v>0</v>
      </c>
      <c r="L166" s="257">
        <v>15</v>
      </c>
      <c r="M166" s="257">
        <f>G166*(1+L166/100)</f>
        <v>0</v>
      </c>
      <c r="N166" s="255">
        <v>0</v>
      </c>
      <c r="O166" s="255">
        <f>ROUND(E166*N166,2)</f>
        <v>0</v>
      </c>
      <c r="P166" s="255">
        <v>1E-3</v>
      </c>
      <c r="Q166" s="255">
        <f>ROUND(E166*P166,2)</f>
        <v>0.13</v>
      </c>
      <c r="R166" s="257"/>
      <c r="S166" s="257" t="s">
        <v>128</v>
      </c>
      <c r="T166" s="258" t="s">
        <v>128</v>
      </c>
      <c r="U166" s="234">
        <v>0.03</v>
      </c>
      <c r="V166" s="234">
        <f>ROUND(E166*U166,2)</f>
        <v>3.85</v>
      </c>
      <c r="W166" s="234"/>
      <c r="X166" s="234" t="s">
        <v>129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149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31"/>
      <c r="B167" s="232"/>
      <c r="C167" s="272" t="s">
        <v>133</v>
      </c>
      <c r="D167" s="238"/>
      <c r="E167" s="239"/>
      <c r="F167" s="234"/>
      <c r="G167" s="234"/>
      <c r="H167" s="234"/>
      <c r="I167" s="234"/>
      <c r="J167" s="234"/>
      <c r="K167" s="234"/>
      <c r="L167" s="234"/>
      <c r="M167" s="234"/>
      <c r="N167" s="233"/>
      <c r="O167" s="233"/>
      <c r="P167" s="233"/>
      <c r="Q167" s="233"/>
      <c r="R167" s="234"/>
      <c r="S167" s="234"/>
      <c r="T167" s="234"/>
      <c r="U167" s="234"/>
      <c r="V167" s="234"/>
      <c r="W167" s="234"/>
      <c r="X167" s="234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134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31"/>
      <c r="B168" s="232"/>
      <c r="C168" s="272" t="s">
        <v>249</v>
      </c>
      <c r="D168" s="238"/>
      <c r="E168" s="239">
        <v>16.600000000000001</v>
      </c>
      <c r="F168" s="234"/>
      <c r="G168" s="234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134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31"/>
      <c r="B169" s="232"/>
      <c r="C169" s="272" t="s">
        <v>237</v>
      </c>
      <c r="D169" s="238"/>
      <c r="E169" s="239">
        <v>15.92</v>
      </c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134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31"/>
      <c r="B170" s="232"/>
      <c r="C170" s="272" t="s">
        <v>238</v>
      </c>
      <c r="D170" s="238"/>
      <c r="E170" s="239">
        <v>8.18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134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31"/>
      <c r="B171" s="232"/>
      <c r="C171" s="272" t="s">
        <v>239</v>
      </c>
      <c r="D171" s="238"/>
      <c r="E171" s="239">
        <v>8.4</v>
      </c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134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31"/>
      <c r="B172" s="232"/>
      <c r="C172" s="272" t="s">
        <v>250</v>
      </c>
      <c r="D172" s="238"/>
      <c r="E172" s="239">
        <v>21.2</v>
      </c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134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31"/>
      <c r="B173" s="232"/>
      <c r="C173" s="272" t="s">
        <v>251</v>
      </c>
      <c r="D173" s="238"/>
      <c r="E173" s="239">
        <v>18.600000000000001</v>
      </c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134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31"/>
      <c r="B174" s="232"/>
      <c r="C174" s="272" t="s">
        <v>252</v>
      </c>
      <c r="D174" s="238"/>
      <c r="E174" s="239">
        <v>7.98</v>
      </c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134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31"/>
      <c r="B175" s="232"/>
      <c r="C175" s="272" t="s">
        <v>253</v>
      </c>
      <c r="D175" s="238"/>
      <c r="E175" s="239">
        <v>9.52</v>
      </c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134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31"/>
      <c r="B176" s="232"/>
      <c r="C176" s="272" t="s">
        <v>254</v>
      </c>
      <c r="D176" s="238"/>
      <c r="E176" s="239">
        <v>18.899999999999999</v>
      </c>
      <c r="F176" s="234"/>
      <c r="G176" s="234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134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31"/>
      <c r="B177" s="232"/>
      <c r="C177" s="272" t="s">
        <v>240</v>
      </c>
      <c r="D177" s="238"/>
      <c r="E177" s="239">
        <v>3.12</v>
      </c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134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31"/>
      <c r="B178" s="232"/>
      <c r="C178" s="273" t="s">
        <v>145</v>
      </c>
      <c r="D178" s="240"/>
      <c r="E178" s="241">
        <v>128.41999999999999</v>
      </c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134</v>
      </c>
      <c r="AH178" s="214">
        <v>1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52">
        <v>21</v>
      </c>
      <c r="B179" s="253" t="s">
        <v>255</v>
      </c>
      <c r="C179" s="270" t="s">
        <v>256</v>
      </c>
      <c r="D179" s="254" t="s">
        <v>127</v>
      </c>
      <c r="E179" s="255">
        <v>109.03</v>
      </c>
      <c r="F179" s="256"/>
      <c r="G179" s="257">
        <f>ROUND(E179*F179,2)</f>
        <v>0</v>
      </c>
      <c r="H179" s="256"/>
      <c r="I179" s="257">
        <f>ROUND(E179*H179,2)</f>
        <v>0</v>
      </c>
      <c r="J179" s="256"/>
      <c r="K179" s="257">
        <f>ROUND(E179*J179,2)</f>
        <v>0</v>
      </c>
      <c r="L179" s="257">
        <v>15</v>
      </c>
      <c r="M179" s="257">
        <f>G179*(1+L179/100)</f>
        <v>0</v>
      </c>
      <c r="N179" s="255">
        <v>4.8999999999999998E-4</v>
      </c>
      <c r="O179" s="255">
        <f>ROUND(E179*N179,2)</f>
        <v>0.05</v>
      </c>
      <c r="P179" s="255">
        <v>0</v>
      </c>
      <c r="Q179" s="255">
        <f>ROUND(E179*P179,2)</f>
        <v>0</v>
      </c>
      <c r="R179" s="257"/>
      <c r="S179" s="257" t="s">
        <v>217</v>
      </c>
      <c r="T179" s="258" t="s">
        <v>218</v>
      </c>
      <c r="U179" s="234">
        <v>0.13</v>
      </c>
      <c r="V179" s="234">
        <f>ROUND(E179*U179,2)</f>
        <v>14.17</v>
      </c>
      <c r="W179" s="234"/>
      <c r="X179" s="234" t="s">
        <v>129</v>
      </c>
      <c r="Y179" s="214"/>
      <c r="Z179" s="214"/>
      <c r="AA179" s="214"/>
      <c r="AB179" s="214"/>
      <c r="AC179" s="214"/>
      <c r="AD179" s="214"/>
      <c r="AE179" s="214"/>
      <c r="AF179" s="214"/>
      <c r="AG179" s="214" t="s">
        <v>149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31"/>
      <c r="B180" s="232"/>
      <c r="C180" s="272" t="s">
        <v>133</v>
      </c>
      <c r="D180" s="238"/>
      <c r="E180" s="239"/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134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31"/>
      <c r="B181" s="232"/>
      <c r="C181" s="272" t="s">
        <v>182</v>
      </c>
      <c r="D181" s="238"/>
      <c r="E181" s="239">
        <v>10.7</v>
      </c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134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31"/>
      <c r="B182" s="232"/>
      <c r="C182" s="272" t="s">
        <v>183</v>
      </c>
      <c r="D182" s="238"/>
      <c r="E182" s="239">
        <v>15.3</v>
      </c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134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31"/>
      <c r="B183" s="232"/>
      <c r="C183" s="272" t="s">
        <v>184</v>
      </c>
      <c r="D183" s="238"/>
      <c r="E183" s="239">
        <v>4.2</v>
      </c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134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31"/>
      <c r="B184" s="232"/>
      <c r="C184" s="272" t="s">
        <v>185</v>
      </c>
      <c r="D184" s="238"/>
      <c r="E184" s="239">
        <v>4.0999999999999996</v>
      </c>
      <c r="F184" s="234"/>
      <c r="G184" s="234"/>
      <c r="H184" s="234"/>
      <c r="I184" s="234"/>
      <c r="J184" s="234"/>
      <c r="K184" s="234"/>
      <c r="L184" s="234"/>
      <c r="M184" s="234"/>
      <c r="N184" s="233"/>
      <c r="O184" s="233"/>
      <c r="P184" s="233"/>
      <c r="Q184" s="233"/>
      <c r="R184" s="234"/>
      <c r="S184" s="234"/>
      <c r="T184" s="234"/>
      <c r="U184" s="234"/>
      <c r="V184" s="234"/>
      <c r="W184" s="234"/>
      <c r="X184" s="234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134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31"/>
      <c r="B185" s="232"/>
      <c r="C185" s="272" t="s">
        <v>186</v>
      </c>
      <c r="D185" s="238"/>
      <c r="E185" s="239">
        <v>25.1</v>
      </c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134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31"/>
      <c r="B186" s="232"/>
      <c r="C186" s="272" t="s">
        <v>177</v>
      </c>
      <c r="D186" s="238"/>
      <c r="E186" s="239">
        <v>19.8</v>
      </c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134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31"/>
      <c r="B187" s="232"/>
      <c r="C187" s="272" t="s">
        <v>164</v>
      </c>
      <c r="D187" s="238"/>
      <c r="E187" s="239">
        <v>3.8</v>
      </c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134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31"/>
      <c r="B188" s="232"/>
      <c r="C188" s="272" t="s">
        <v>178</v>
      </c>
      <c r="D188" s="238"/>
      <c r="E188" s="239">
        <v>5.2</v>
      </c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134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31"/>
      <c r="B189" s="232"/>
      <c r="C189" s="272" t="s">
        <v>187</v>
      </c>
      <c r="D189" s="238"/>
      <c r="E189" s="239">
        <v>19.600000000000001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134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31"/>
      <c r="B190" s="232"/>
      <c r="C190" s="272" t="s">
        <v>188</v>
      </c>
      <c r="D190" s="238"/>
      <c r="E190" s="239">
        <v>0.5</v>
      </c>
      <c r="F190" s="234"/>
      <c r="G190" s="234"/>
      <c r="H190" s="234"/>
      <c r="I190" s="234"/>
      <c r="J190" s="234"/>
      <c r="K190" s="234"/>
      <c r="L190" s="234"/>
      <c r="M190" s="234"/>
      <c r="N190" s="233"/>
      <c r="O190" s="233"/>
      <c r="P190" s="233"/>
      <c r="Q190" s="233"/>
      <c r="R190" s="234"/>
      <c r="S190" s="234"/>
      <c r="T190" s="234"/>
      <c r="U190" s="234"/>
      <c r="V190" s="234"/>
      <c r="W190" s="234"/>
      <c r="X190" s="234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134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31"/>
      <c r="B191" s="232"/>
      <c r="C191" s="273" t="s">
        <v>145</v>
      </c>
      <c r="D191" s="240"/>
      <c r="E191" s="241">
        <v>108.3</v>
      </c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134</v>
      </c>
      <c r="AH191" s="214">
        <v>1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31"/>
      <c r="B192" s="232"/>
      <c r="C192" s="272" t="s">
        <v>257</v>
      </c>
      <c r="D192" s="238"/>
      <c r="E192" s="239"/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134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31"/>
      <c r="B193" s="232"/>
      <c r="C193" s="272" t="s">
        <v>166</v>
      </c>
      <c r="D193" s="238"/>
      <c r="E193" s="239">
        <v>0.73</v>
      </c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134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31"/>
      <c r="B194" s="232"/>
      <c r="C194" s="273" t="s">
        <v>145</v>
      </c>
      <c r="D194" s="240"/>
      <c r="E194" s="241">
        <v>0.73</v>
      </c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134</v>
      </c>
      <c r="AH194" s="214">
        <v>1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52">
        <v>22</v>
      </c>
      <c r="B195" s="253" t="s">
        <v>258</v>
      </c>
      <c r="C195" s="270" t="s">
        <v>259</v>
      </c>
      <c r="D195" s="254" t="s">
        <v>127</v>
      </c>
      <c r="E195" s="255">
        <v>109.03</v>
      </c>
      <c r="F195" s="256"/>
      <c r="G195" s="257">
        <f>ROUND(E195*F195,2)</f>
        <v>0</v>
      </c>
      <c r="H195" s="256"/>
      <c r="I195" s="257">
        <f>ROUND(E195*H195,2)</f>
        <v>0</v>
      </c>
      <c r="J195" s="256"/>
      <c r="K195" s="257">
        <f>ROUND(E195*J195,2)</f>
        <v>0</v>
      </c>
      <c r="L195" s="257">
        <v>15</v>
      </c>
      <c r="M195" s="257">
        <f>G195*(1+L195/100)</f>
        <v>0</v>
      </c>
      <c r="N195" s="255">
        <v>1.0000000000000001E-5</v>
      </c>
      <c r="O195" s="255">
        <f>ROUND(E195*N195,2)</f>
        <v>0</v>
      </c>
      <c r="P195" s="255">
        <v>0</v>
      </c>
      <c r="Q195" s="255">
        <f>ROUND(E195*P195,2)</f>
        <v>0</v>
      </c>
      <c r="R195" s="257"/>
      <c r="S195" s="257" t="s">
        <v>128</v>
      </c>
      <c r="T195" s="258" t="s">
        <v>128</v>
      </c>
      <c r="U195" s="234">
        <v>0.34</v>
      </c>
      <c r="V195" s="234">
        <f>ROUND(E195*U195,2)</f>
        <v>37.07</v>
      </c>
      <c r="W195" s="234"/>
      <c r="X195" s="234" t="s">
        <v>129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149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31"/>
      <c r="B196" s="232"/>
      <c r="C196" s="272" t="s">
        <v>133</v>
      </c>
      <c r="D196" s="238"/>
      <c r="E196" s="239"/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134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31"/>
      <c r="B197" s="232"/>
      <c r="C197" s="272" t="s">
        <v>182</v>
      </c>
      <c r="D197" s="238"/>
      <c r="E197" s="239">
        <v>10.7</v>
      </c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134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31"/>
      <c r="B198" s="232"/>
      <c r="C198" s="272" t="s">
        <v>183</v>
      </c>
      <c r="D198" s="238"/>
      <c r="E198" s="239">
        <v>15.3</v>
      </c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134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31"/>
      <c r="B199" s="232"/>
      <c r="C199" s="272" t="s">
        <v>184</v>
      </c>
      <c r="D199" s="238"/>
      <c r="E199" s="239">
        <v>4.2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134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31"/>
      <c r="B200" s="232"/>
      <c r="C200" s="272" t="s">
        <v>185</v>
      </c>
      <c r="D200" s="238"/>
      <c r="E200" s="239">
        <v>4.0999999999999996</v>
      </c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134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31"/>
      <c r="B201" s="232"/>
      <c r="C201" s="272" t="s">
        <v>186</v>
      </c>
      <c r="D201" s="238"/>
      <c r="E201" s="239">
        <v>25.1</v>
      </c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134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31"/>
      <c r="B202" s="232"/>
      <c r="C202" s="272" t="s">
        <v>177</v>
      </c>
      <c r="D202" s="238"/>
      <c r="E202" s="239">
        <v>19.8</v>
      </c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134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31"/>
      <c r="B203" s="232"/>
      <c r="C203" s="272" t="s">
        <v>164</v>
      </c>
      <c r="D203" s="238"/>
      <c r="E203" s="239">
        <v>3.8</v>
      </c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134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31"/>
      <c r="B204" s="232"/>
      <c r="C204" s="272" t="s">
        <v>178</v>
      </c>
      <c r="D204" s="238"/>
      <c r="E204" s="239">
        <v>5.2</v>
      </c>
      <c r="F204" s="234"/>
      <c r="G204" s="234"/>
      <c r="H204" s="234"/>
      <c r="I204" s="234"/>
      <c r="J204" s="234"/>
      <c r="K204" s="234"/>
      <c r="L204" s="234"/>
      <c r="M204" s="234"/>
      <c r="N204" s="233"/>
      <c r="O204" s="233"/>
      <c r="P204" s="233"/>
      <c r="Q204" s="233"/>
      <c r="R204" s="234"/>
      <c r="S204" s="234"/>
      <c r="T204" s="234"/>
      <c r="U204" s="234"/>
      <c r="V204" s="234"/>
      <c r="W204" s="234"/>
      <c r="X204" s="234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134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31"/>
      <c r="B205" s="232"/>
      <c r="C205" s="272" t="s">
        <v>187</v>
      </c>
      <c r="D205" s="238"/>
      <c r="E205" s="239">
        <v>19.600000000000001</v>
      </c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134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31"/>
      <c r="B206" s="232"/>
      <c r="C206" s="272" t="s">
        <v>188</v>
      </c>
      <c r="D206" s="238"/>
      <c r="E206" s="239">
        <v>0.5</v>
      </c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134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31"/>
      <c r="B207" s="232"/>
      <c r="C207" s="273" t="s">
        <v>145</v>
      </c>
      <c r="D207" s="240"/>
      <c r="E207" s="241">
        <v>108.3</v>
      </c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134</v>
      </c>
      <c r="AH207" s="214">
        <v>1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31"/>
      <c r="B208" s="232"/>
      <c r="C208" s="272" t="s">
        <v>257</v>
      </c>
      <c r="D208" s="238"/>
      <c r="E208" s="239"/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134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31"/>
      <c r="B209" s="232"/>
      <c r="C209" s="272" t="s">
        <v>166</v>
      </c>
      <c r="D209" s="238"/>
      <c r="E209" s="239">
        <v>0.73</v>
      </c>
      <c r="F209" s="234"/>
      <c r="G209" s="234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134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31"/>
      <c r="B210" s="232"/>
      <c r="C210" s="273" t="s">
        <v>145</v>
      </c>
      <c r="D210" s="240"/>
      <c r="E210" s="241">
        <v>0.73</v>
      </c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134</v>
      </c>
      <c r="AH210" s="214">
        <v>1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52">
        <v>23</v>
      </c>
      <c r="B211" s="253" t="s">
        <v>260</v>
      </c>
      <c r="C211" s="270" t="s">
        <v>261</v>
      </c>
      <c r="D211" s="254" t="s">
        <v>127</v>
      </c>
      <c r="E211" s="255">
        <v>109.03</v>
      </c>
      <c r="F211" s="256"/>
      <c r="G211" s="257">
        <f>ROUND(E211*F211,2)</f>
        <v>0</v>
      </c>
      <c r="H211" s="256"/>
      <c r="I211" s="257">
        <f>ROUND(E211*H211,2)</f>
        <v>0</v>
      </c>
      <c r="J211" s="256"/>
      <c r="K211" s="257">
        <f>ROUND(E211*J211,2)</f>
        <v>0</v>
      </c>
      <c r="L211" s="257">
        <v>15</v>
      </c>
      <c r="M211" s="257">
        <f>G211*(1+L211/100)</f>
        <v>0</v>
      </c>
      <c r="N211" s="255">
        <v>4.8999999999999998E-4</v>
      </c>
      <c r="O211" s="255">
        <f>ROUND(E211*N211,2)</f>
        <v>0.05</v>
      </c>
      <c r="P211" s="255">
        <v>0</v>
      </c>
      <c r="Q211" s="255">
        <f>ROUND(E211*P211,2)</f>
        <v>0</v>
      </c>
      <c r="R211" s="257"/>
      <c r="S211" s="257" t="s">
        <v>128</v>
      </c>
      <c r="T211" s="258" t="s">
        <v>128</v>
      </c>
      <c r="U211" s="234">
        <v>0.13</v>
      </c>
      <c r="V211" s="234">
        <f>ROUND(E211*U211,2)</f>
        <v>14.17</v>
      </c>
      <c r="W211" s="234"/>
      <c r="X211" s="234" t="s">
        <v>129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149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31"/>
      <c r="B212" s="232"/>
      <c r="C212" s="272" t="s">
        <v>133</v>
      </c>
      <c r="D212" s="238"/>
      <c r="E212" s="239"/>
      <c r="F212" s="234"/>
      <c r="G212" s="234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134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31"/>
      <c r="B213" s="232"/>
      <c r="C213" s="272" t="s">
        <v>182</v>
      </c>
      <c r="D213" s="238"/>
      <c r="E213" s="239">
        <v>10.7</v>
      </c>
      <c r="F213" s="234"/>
      <c r="G213" s="23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134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31"/>
      <c r="B214" s="232"/>
      <c r="C214" s="272" t="s">
        <v>183</v>
      </c>
      <c r="D214" s="238"/>
      <c r="E214" s="239">
        <v>15.3</v>
      </c>
      <c r="F214" s="234"/>
      <c r="G214" s="234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134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31"/>
      <c r="B215" s="232"/>
      <c r="C215" s="272" t="s">
        <v>184</v>
      </c>
      <c r="D215" s="238"/>
      <c r="E215" s="239">
        <v>4.2</v>
      </c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134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31"/>
      <c r="B216" s="232"/>
      <c r="C216" s="272" t="s">
        <v>185</v>
      </c>
      <c r="D216" s="238"/>
      <c r="E216" s="239">
        <v>4.0999999999999996</v>
      </c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134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31"/>
      <c r="B217" s="232"/>
      <c r="C217" s="272" t="s">
        <v>186</v>
      </c>
      <c r="D217" s="238"/>
      <c r="E217" s="239">
        <v>25.1</v>
      </c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134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31"/>
      <c r="B218" s="232"/>
      <c r="C218" s="272" t="s">
        <v>177</v>
      </c>
      <c r="D218" s="238"/>
      <c r="E218" s="239">
        <v>19.8</v>
      </c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134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31"/>
      <c r="B219" s="232"/>
      <c r="C219" s="272" t="s">
        <v>164</v>
      </c>
      <c r="D219" s="238"/>
      <c r="E219" s="239">
        <v>3.8</v>
      </c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134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31"/>
      <c r="B220" s="232"/>
      <c r="C220" s="272" t="s">
        <v>178</v>
      </c>
      <c r="D220" s="238"/>
      <c r="E220" s="239">
        <v>5.2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134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31"/>
      <c r="B221" s="232"/>
      <c r="C221" s="272" t="s">
        <v>187</v>
      </c>
      <c r="D221" s="238"/>
      <c r="E221" s="239">
        <v>19.600000000000001</v>
      </c>
      <c r="F221" s="234"/>
      <c r="G221" s="234"/>
      <c r="H221" s="234"/>
      <c r="I221" s="234"/>
      <c r="J221" s="234"/>
      <c r="K221" s="234"/>
      <c r="L221" s="234"/>
      <c r="M221" s="234"/>
      <c r="N221" s="233"/>
      <c r="O221" s="233"/>
      <c r="P221" s="233"/>
      <c r="Q221" s="233"/>
      <c r="R221" s="234"/>
      <c r="S221" s="234"/>
      <c r="T221" s="234"/>
      <c r="U221" s="234"/>
      <c r="V221" s="234"/>
      <c r="W221" s="234"/>
      <c r="X221" s="234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134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31"/>
      <c r="B222" s="232"/>
      <c r="C222" s="272" t="s">
        <v>188</v>
      </c>
      <c r="D222" s="238"/>
      <c r="E222" s="239">
        <v>0.5</v>
      </c>
      <c r="F222" s="234"/>
      <c r="G222" s="234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134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31"/>
      <c r="B223" s="232"/>
      <c r="C223" s="273" t="s">
        <v>145</v>
      </c>
      <c r="D223" s="240"/>
      <c r="E223" s="241">
        <v>108.3</v>
      </c>
      <c r="F223" s="234"/>
      <c r="G223" s="234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134</v>
      </c>
      <c r="AH223" s="214">
        <v>1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31"/>
      <c r="B224" s="232"/>
      <c r="C224" s="272" t="s">
        <v>257</v>
      </c>
      <c r="D224" s="238"/>
      <c r="E224" s="239"/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134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31"/>
      <c r="B225" s="232"/>
      <c r="C225" s="272" t="s">
        <v>166</v>
      </c>
      <c r="D225" s="238"/>
      <c r="E225" s="239">
        <v>0.73</v>
      </c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134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31"/>
      <c r="B226" s="232"/>
      <c r="C226" s="273" t="s">
        <v>145</v>
      </c>
      <c r="D226" s="240"/>
      <c r="E226" s="241">
        <v>0.73</v>
      </c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134</v>
      </c>
      <c r="AH226" s="214">
        <v>1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52">
        <v>24</v>
      </c>
      <c r="B227" s="253" t="s">
        <v>262</v>
      </c>
      <c r="C227" s="270" t="s">
        <v>263</v>
      </c>
      <c r="D227" s="254" t="s">
        <v>127</v>
      </c>
      <c r="E227" s="255">
        <v>109.03</v>
      </c>
      <c r="F227" s="256"/>
      <c r="G227" s="257">
        <f>ROUND(E227*F227,2)</f>
        <v>0</v>
      </c>
      <c r="H227" s="256"/>
      <c r="I227" s="257">
        <f>ROUND(E227*H227,2)</f>
        <v>0</v>
      </c>
      <c r="J227" s="256"/>
      <c r="K227" s="257">
        <f>ROUND(E227*J227,2)</f>
        <v>0</v>
      </c>
      <c r="L227" s="257">
        <v>15</v>
      </c>
      <c r="M227" s="257">
        <f>G227*(1+L227/100)</f>
        <v>0</v>
      </c>
      <c r="N227" s="255">
        <v>3.5E-4</v>
      </c>
      <c r="O227" s="255">
        <f>ROUND(E227*N227,2)</f>
        <v>0.04</v>
      </c>
      <c r="P227" s="255">
        <v>0</v>
      </c>
      <c r="Q227" s="255">
        <f>ROUND(E227*P227,2)</f>
        <v>0</v>
      </c>
      <c r="R227" s="257"/>
      <c r="S227" s="257" t="s">
        <v>128</v>
      </c>
      <c r="T227" s="258" t="s">
        <v>128</v>
      </c>
      <c r="U227" s="234">
        <v>0.56999999999999995</v>
      </c>
      <c r="V227" s="234">
        <f>ROUND(E227*U227,2)</f>
        <v>62.15</v>
      </c>
      <c r="W227" s="234"/>
      <c r="X227" s="234" t="s">
        <v>129</v>
      </c>
      <c r="Y227" s="214"/>
      <c r="Z227" s="214"/>
      <c r="AA227" s="214"/>
      <c r="AB227" s="214"/>
      <c r="AC227" s="214"/>
      <c r="AD227" s="214"/>
      <c r="AE227" s="214"/>
      <c r="AF227" s="214"/>
      <c r="AG227" s="214" t="s">
        <v>149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31"/>
      <c r="B228" s="232"/>
      <c r="C228" s="272" t="s">
        <v>133</v>
      </c>
      <c r="D228" s="238"/>
      <c r="E228" s="239"/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134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31"/>
      <c r="B229" s="232"/>
      <c r="C229" s="272" t="s">
        <v>182</v>
      </c>
      <c r="D229" s="238"/>
      <c r="E229" s="239">
        <v>10.7</v>
      </c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134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31"/>
      <c r="B230" s="232"/>
      <c r="C230" s="272" t="s">
        <v>183</v>
      </c>
      <c r="D230" s="238"/>
      <c r="E230" s="239">
        <v>15.3</v>
      </c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134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31"/>
      <c r="B231" s="232"/>
      <c r="C231" s="272" t="s">
        <v>184</v>
      </c>
      <c r="D231" s="238"/>
      <c r="E231" s="239">
        <v>4.2</v>
      </c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134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31"/>
      <c r="B232" s="232"/>
      <c r="C232" s="272" t="s">
        <v>185</v>
      </c>
      <c r="D232" s="238"/>
      <c r="E232" s="239">
        <v>4.0999999999999996</v>
      </c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134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31"/>
      <c r="B233" s="232"/>
      <c r="C233" s="272" t="s">
        <v>186</v>
      </c>
      <c r="D233" s="238"/>
      <c r="E233" s="239">
        <v>25.1</v>
      </c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134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31"/>
      <c r="B234" s="232"/>
      <c r="C234" s="272" t="s">
        <v>177</v>
      </c>
      <c r="D234" s="238"/>
      <c r="E234" s="239">
        <v>19.8</v>
      </c>
      <c r="F234" s="234"/>
      <c r="G234" s="234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134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31"/>
      <c r="B235" s="232"/>
      <c r="C235" s="272" t="s">
        <v>164</v>
      </c>
      <c r="D235" s="238"/>
      <c r="E235" s="239">
        <v>3.8</v>
      </c>
      <c r="F235" s="234"/>
      <c r="G235" s="234"/>
      <c r="H235" s="234"/>
      <c r="I235" s="234"/>
      <c r="J235" s="234"/>
      <c r="K235" s="234"/>
      <c r="L235" s="234"/>
      <c r="M235" s="234"/>
      <c r="N235" s="233"/>
      <c r="O235" s="233"/>
      <c r="P235" s="233"/>
      <c r="Q235" s="233"/>
      <c r="R235" s="234"/>
      <c r="S235" s="234"/>
      <c r="T235" s="234"/>
      <c r="U235" s="234"/>
      <c r="V235" s="234"/>
      <c r="W235" s="234"/>
      <c r="X235" s="234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134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31"/>
      <c r="B236" s="232"/>
      <c r="C236" s="272" t="s">
        <v>178</v>
      </c>
      <c r="D236" s="238"/>
      <c r="E236" s="239">
        <v>5.2</v>
      </c>
      <c r="F236" s="234"/>
      <c r="G236" s="234"/>
      <c r="H236" s="234"/>
      <c r="I236" s="234"/>
      <c r="J236" s="234"/>
      <c r="K236" s="234"/>
      <c r="L236" s="234"/>
      <c r="M236" s="234"/>
      <c r="N236" s="233"/>
      <c r="O236" s="233"/>
      <c r="P236" s="233"/>
      <c r="Q236" s="233"/>
      <c r="R236" s="234"/>
      <c r="S236" s="234"/>
      <c r="T236" s="234"/>
      <c r="U236" s="234"/>
      <c r="V236" s="234"/>
      <c r="W236" s="234"/>
      <c r="X236" s="234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134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31"/>
      <c r="B237" s="232"/>
      <c r="C237" s="272" t="s">
        <v>187</v>
      </c>
      <c r="D237" s="238"/>
      <c r="E237" s="239">
        <v>19.600000000000001</v>
      </c>
      <c r="F237" s="234"/>
      <c r="G237" s="23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134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31"/>
      <c r="B238" s="232"/>
      <c r="C238" s="272" t="s">
        <v>188</v>
      </c>
      <c r="D238" s="238"/>
      <c r="E238" s="239">
        <v>0.5</v>
      </c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134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31"/>
      <c r="B239" s="232"/>
      <c r="C239" s="273" t="s">
        <v>145</v>
      </c>
      <c r="D239" s="240"/>
      <c r="E239" s="241">
        <v>108.3</v>
      </c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134</v>
      </c>
      <c r="AH239" s="214">
        <v>1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31"/>
      <c r="B240" s="232"/>
      <c r="C240" s="272" t="s">
        <v>257</v>
      </c>
      <c r="D240" s="238"/>
      <c r="E240" s="239"/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134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31"/>
      <c r="B241" s="232"/>
      <c r="C241" s="272" t="s">
        <v>166</v>
      </c>
      <c r="D241" s="238"/>
      <c r="E241" s="239">
        <v>0.73</v>
      </c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134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31"/>
      <c r="B242" s="232"/>
      <c r="C242" s="273" t="s">
        <v>145</v>
      </c>
      <c r="D242" s="240"/>
      <c r="E242" s="241">
        <v>0.73</v>
      </c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134</v>
      </c>
      <c r="AH242" s="214">
        <v>1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52">
        <v>25</v>
      </c>
      <c r="B243" s="253" t="s">
        <v>264</v>
      </c>
      <c r="C243" s="270" t="s">
        <v>265</v>
      </c>
      <c r="D243" s="254" t="s">
        <v>235</v>
      </c>
      <c r="E243" s="255">
        <v>128.41999999999999</v>
      </c>
      <c r="F243" s="256"/>
      <c r="G243" s="257">
        <f>ROUND(E243*F243,2)</f>
        <v>0</v>
      </c>
      <c r="H243" s="256"/>
      <c r="I243" s="257">
        <f>ROUND(E243*H243,2)</f>
        <v>0</v>
      </c>
      <c r="J243" s="256"/>
      <c r="K243" s="257">
        <f>ROUND(E243*J243,2)</f>
        <v>0</v>
      </c>
      <c r="L243" s="257">
        <v>15</v>
      </c>
      <c r="M243" s="257">
        <f>G243*(1+L243/100)</f>
        <v>0</v>
      </c>
      <c r="N243" s="255">
        <v>0</v>
      </c>
      <c r="O243" s="255">
        <f>ROUND(E243*N243,2)</f>
        <v>0</v>
      </c>
      <c r="P243" s="255">
        <v>0</v>
      </c>
      <c r="Q243" s="255">
        <f>ROUND(E243*P243,2)</f>
        <v>0</v>
      </c>
      <c r="R243" s="257"/>
      <c r="S243" s="257" t="s">
        <v>128</v>
      </c>
      <c r="T243" s="258" t="s">
        <v>128</v>
      </c>
      <c r="U243" s="234">
        <v>0.15</v>
      </c>
      <c r="V243" s="234">
        <f>ROUND(E243*U243,2)</f>
        <v>19.260000000000002</v>
      </c>
      <c r="W243" s="234"/>
      <c r="X243" s="234" t="s">
        <v>129</v>
      </c>
      <c r="Y243" s="214"/>
      <c r="Z243" s="214"/>
      <c r="AA243" s="214"/>
      <c r="AB243" s="214"/>
      <c r="AC243" s="214"/>
      <c r="AD243" s="214"/>
      <c r="AE243" s="214"/>
      <c r="AF243" s="214"/>
      <c r="AG243" s="214" t="s">
        <v>149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31"/>
      <c r="B244" s="232"/>
      <c r="C244" s="271" t="s">
        <v>266</v>
      </c>
      <c r="D244" s="260"/>
      <c r="E244" s="260"/>
      <c r="F244" s="260"/>
      <c r="G244" s="260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132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31"/>
      <c r="B245" s="232"/>
      <c r="C245" s="272" t="s">
        <v>133</v>
      </c>
      <c r="D245" s="238"/>
      <c r="E245" s="239"/>
      <c r="F245" s="234"/>
      <c r="G245" s="234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134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31"/>
      <c r="B246" s="232"/>
      <c r="C246" s="272" t="s">
        <v>249</v>
      </c>
      <c r="D246" s="238"/>
      <c r="E246" s="239">
        <v>16.600000000000001</v>
      </c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134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31"/>
      <c r="B247" s="232"/>
      <c r="C247" s="272" t="s">
        <v>237</v>
      </c>
      <c r="D247" s="238"/>
      <c r="E247" s="239">
        <v>15.92</v>
      </c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134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31"/>
      <c r="B248" s="232"/>
      <c r="C248" s="272" t="s">
        <v>238</v>
      </c>
      <c r="D248" s="238"/>
      <c r="E248" s="239">
        <v>8.18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134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31"/>
      <c r="B249" s="232"/>
      <c r="C249" s="272" t="s">
        <v>239</v>
      </c>
      <c r="D249" s="238"/>
      <c r="E249" s="239">
        <v>8.4</v>
      </c>
      <c r="F249" s="234"/>
      <c r="G249" s="234"/>
      <c r="H249" s="234"/>
      <c r="I249" s="234"/>
      <c r="J249" s="234"/>
      <c r="K249" s="234"/>
      <c r="L249" s="234"/>
      <c r="M249" s="234"/>
      <c r="N249" s="233"/>
      <c r="O249" s="233"/>
      <c r="P249" s="233"/>
      <c r="Q249" s="233"/>
      <c r="R249" s="234"/>
      <c r="S249" s="234"/>
      <c r="T249" s="234"/>
      <c r="U249" s="234"/>
      <c r="V249" s="234"/>
      <c r="W249" s="234"/>
      <c r="X249" s="234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134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31"/>
      <c r="B250" s="232"/>
      <c r="C250" s="272" t="s">
        <v>250</v>
      </c>
      <c r="D250" s="238"/>
      <c r="E250" s="239">
        <v>21.2</v>
      </c>
      <c r="F250" s="234"/>
      <c r="G250" s="234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134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31"/>
      <c r="B251" s="232"/>
      <c r="C251" s="272" t="s">
        <v>251</v>
      </c>
      <c r="D251" s="238"/>
      <c r="E251" s="239">
        <v>18.600000000000001</v>
      </c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134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31"/>
      <c r="B252" s="232"/>
      <c r="C252" s="272" t="s">
        <v>252</v>
      </c>
      <c r="D252" s="238"/>
      <c r="E252" s="239">
        <v>7.98</v>
      </c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134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31"/>
      <c r="B253" s="232"/>
      <c r="C253" s="272" t="s">
        <v>253</v>
      </c>
      <c r="D253" s="238"/>
      <c r="E253" s="239">
        <v>9.52</v>
      </c>
      <c r="F253" s="234"/>
      <c r="G253" s="234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134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31"/>
      <c r="B254" s="232"/>
      <c r="C254" s="272" t="s">
        <v>254</v>
      </c>
      <c r="D254" s="238"/>
      <c r="E254" s="239">
        <v>18.899999999999999</v>
      </c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134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31"/>
      <c r="B255" s="232"/>
      <c r="C255" s="272" t="s">
        <v>240</v>
      </c>
      <c r="D255" s="238"/>
      <c r="E255" s="239">
        <v>3.12</v>
      </c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134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31"/>
      <c r="B256" s="232"/>
      <c r="C256" s="273" t="s">
        <v>145</v>
      </c>
      <c r="D256" s="240"/>
      <c r="E256" s="241">
        <v>128.41999999999999</v>
      </c>
      <c r="F256" s="234"/>
      <c r="G256" s="234"/>
      <c r="H256" s="234"/>
      <c r="I256" s="234"/>
      <c r="J256" s="234"/>
      <c r="K256" s="234"/>
      <c r="L256" s="234"/>
      <c r="M256" s="234"/>
      <c r="N256" s="233"/>
      <c r="O256" s="233"/>
      <c r="P256" s="233"/>
      <c r="Q256" s="233"/>
      <c r="R256" s="234"/>
      <c r="S256" s="234"/>
      <c r="T256" s="234"/>
      <c r="U256" s="234"/>
      <c r="V256" s="234"/>
      <c r="W256" s="234"/>
      <c r="X256" s="234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134</v>
      </c>
      <c r="AH256" s="214">
        <v>1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ht="20" outlineLevel="1" x14ac:dyDescent="0.25">
      <c r="A257" s="252">
        <v>26</v>
      </c>
      <c r="B257" s="253" t="s">
        <v>267</v>
      </c>
      <c r="C257" s="270" t="s">
        <v>268</v>
      </c>
      <c r="D257" s="254" t="s">
        <v>235</v>
      </c>
      <c r="E257" s="255">
        <v>141.262</v>
      </c>
      <c r="F257" s="256"/>
      <c r="G257" s="257">
        <f>ROUND(E257*F257,2)</f>
        <v>0</v>
      </c>
      <c r="H257" s="256"/>
      <c r="I257" s="257">
        <f>ROUND(E257*H257,2)</f>
        <v>0</v>
      </c>
      <c r="J257" s="256"/>
      <c r="K257" s="257">
        <f>ROUND(E257*J257,2)</f>
        <v>0</v>
      </c>
      <c r="L257" s="257">
        <v>15</v>
      </c>
      <c r="M257" s="257">
        <f>G257*(1+L257/100)</f>
        <v>0</v>
      </c>
      <c r="N257" s="255">
        <v>4.0000000000000002E-4</v>
      </c>
      <c r="O257" s="255">
        <f>ROUND(E257*N257,2)</f>
        <v>0.06</v>
      </c>
      <c r="P257" s="255">
        <v>0</v>
      </c>
      <c r="Q257" s="255">
        <f>ROUND(E257*P257,2)</f>
        <v>0</v>
      </c>
      <c r="R257" s="257" t="s">
        <v>269</v>
      </c>
      <c r="S257" s="257" t="s">
        <v>128</v>
      </c>
      <c r="T257" s="258" t="s">
        <v>128</v>
      </c>
      <c r="U257" s="234">
        <v>0</v>
      </c>
      <c r="V257" s="234">
        <f>ROUND(E257*U257,2)</f>
        <v>0</v>
      </c>
      <c r="W257" s="234"/>
      <c r="X257" s="234" t="s">
        <v>270</v>
      </c>
      <c r="Y257" s="214"/>
      <c r="Z257" s="214"/>
      <c r="AA257" s="214"/>
      <c r="AB257" s="214"/>
      <c r="AC257" s="214"/>
      <c r="AD257" s="214"/>
      <c r="AE257" s="214"/>
      <c r="AF257" s="214"/>
      <c r="AG257" s="214" t="s">
        <v>271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31"/>
      <c r="B258" s="232"/>
      <c r="C258" s="272" t="s">
        <v>133</v>
      </c>
      <c r="D258" s="238"/>
      <c r="E258" s="239"/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134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31"/>
      <c r="B259" s="232"/>
      <c r="C259" s="272" t="s">
        <v>249</v>
      </c>
      <c r="D259" s="238"/>
      <c r="E259" s="239">
        <v>16.600000000000001</v>
      </c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134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31"/>
      <c r="B260" s="232"/>
      <c r="C260" s="272" t="s">
        <v>237</v>
      </c>
      <c r="D260" s="238"/>
      <c r="E260" s="239">
        <v>15.92</v>
      </c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134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31"/>
      <c r="B261" s="232"/>
      <c r="C261" s="272" t="s">
        <v>238</v>
      </c>
      <c r="D261" s="238"/>
      <c r="E261" s="239">
        <v>8.18</v>
      </c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134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31"/>
      <c r="B262" s="232"/>
      <c r="C262" s="272" t="s">
        <v>239</v>
      </c>
      <c r="D262" s="238"/>
      <c r="E262" s="239">
        <v>8.4</v>
      </c>
      <c r="F262" s="234"/>
      <c r="G262" s="234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134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31"/>
      <c r="B263" s="232"/>
      <c r="C263" s="272" t="s">
        <v>250</v>
      </c>
      <c r="D263" s="238"/>
      <c r="E263" s="239">
        <v>21.2</v>
      </c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134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31"/>
      <c r="B264" s="232"/>
      <c r="C264" s="272" t="s">
        <v>251</v>
      </c>
      <c r="D264" s="238"/>
      <c r="E264" s="239">
        <v>18.600000000000001</v>
      </c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134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31"/>
      <c r="B265" s="232"/>
      <c r="C265" s="272" t="s">
        <v>252</v>
      </c>
      <c r="D265" s="238"/>
      <c r="E265" s="239">
        <v>7.98</v>
      </c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134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31"/>
      <c r="B266" s="232"/>
      <c r="C266" s="272" t="s">
        <v>253</v>
      </c>
      <c r="D266" s="238"/>
      <c r="E266" s="239">
        <v>9.52</v>
      </c>
      <c r="F266" s="234"/>
      <c r="G266" s="234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134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31"/>
      <c r="B267" s="232"/>
      <c r="C267" s="272" t="s">
        <v>254</v>
      </c>
      <c r="D267" s="238"/>
      <c r="E267" s="239">
        <v>18.899999999999999</v>
      </c>
      <c r="F267" s="234"/>
      <c r="G267" s="234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134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31"/>
      <c r="B268" s="232"/>
      <c r="C268" s="272" t="s">
        <v>240</v>
      </c>
      <c r="D268" s="238"/>
      <c r="E268" s="239">
        <v>3.12</v>
      </c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134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31"/>
      <c r="B269" s="232"/>
      <c r="C269" s="273" t="s">
        <v>145</v>
      </c>
      <c r="D269" s="240"/>
      <c r="E269" s="241">
        <v>128.41999999999999</v>
      </c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134</v>
      </c>
      <c r="AH269" s="214">
        <v>1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31"/>
      <c r="B270" s="232"/>
      <c r="C270" s="276" t="s">
        <v>272</v>
      </c>
      <c r="D270" s="242"/>
      <c r="E270" s="243">
        <v>12.842000000000001</v>
      </c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134</v>
      </c>
      <c r="AH270" s="214">
        <v>4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ht="20" outlineLevel="1" x14ac:dyDescent="0.25">
      <c r="A271" s="252">
        <v>27</v>
      </c>
      <c r="B271" s="253" t="s">
        <v>273</v>
      </c>
      <c r="C271" s="270" t="s">
        <v>274</v>
      </c>
      <c r="D271" s="254" t="s">
        <v>216</v>
      </c>
      <c r="E271" s="255">
        <v>7</v>
      </c>
      <c r="F271" s="256"/>
      <c r="G271" s="257">
        <f>ROUND(E271*F271,2)</f>
        <v>0</v>
      </c>
      <c r="H271" s="256"/>
      <c r="I271" s="257">
        <f>ROUND(E271*H271,2)</f>
        <v>0</v>
      </c>
      <c r="J271" s="256"/>
      <c r="K271" s="257">
        <f>ROUND(E271*J271,2)</f>
        <v>0</v>
      </c>
      <c r="L271" s="257">
        <v>15</v>
      </c>
      <c r="M271" s="257">
        <f>G271*(1+L271/100)</f>
        <v>0</v>
      </c>
      <c r="N271" s="255">
        <v>1.0000000000000001E-5</v>
      </c>
      <c r="O271" s="255">
        <f>ROUND(E271*N271,2)</f>
        <v>0</v>
      </c>
      <c r="P271" s="255">
        <v>0</v>
      </c>
      <c r="Q271" s="255">
        <f>ROUND(E271*P271,2)</f>
        <v>0</v>
      </c>
      <c r="R271" s="257"/>
      <c r="S271" s="257" t="s">
        <v>217</v>
      </c>
      <c r="T271" s="258" t="s">
        <v>218</v>
      </c>
      <c r="U271" s="234">
        <v>0.34</v>
      </c>
      <c r="V271" s="234">
        <f>ROUND(E271*U271,2)</f>
        <v>2.38</v>
      </c>
      <c r="W271" s="234"/>
      <c r="X271" s="234" t="s">
        <v>129</v>
      </c>
      <c r="Y271" s="214"/>
      <c r="Z271" s="214"/>
      <c r="AA271" s="214"/>
      <c r="AB271" s="214"/>
      <c r="AC271" s="214"/>
      <c r="AD271" s="214"/>
      <c r="AE271" s="214"/>
      <c r="AF271" s="214"/>
      <c r="AG271" s="214" t="s">
        <v>149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31"/>
      <c r="B272" s="232"/>
      <c r="C272" s="272" t="s">
        <v>133</v>
      </c>
      <c r="D272" s="238"/>
      <c r="E272" s="239"/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134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31"/>
      <c r="B273" s="232"/>
      <c r="C273" s="272" t="s">
        <v>275</v>
      </c>
      <c r="D273" s="238"/>
      <c r="E273" s="239">
        <v>2</v>
      </c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134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31"/>
      <c r="B274" s="232"/>
      <c r="C274" s="272" t="s">
        <v>276</v>
      </c>
      <c r="D274" s="238"/>
      <c r="E274" s="239">
        <v>2</v>
      </c>
      <c r="F274" s="234"/>
      <c r="G274" s="234"/>
      <c r="H274" s="234"/>
      <c r="I274" s="234"/>
      <c r="J274" s="234"/>
      <c r="K274" s="234"/>
      <c r="L274" s="234"/>
      <c r="M274" s="234"/>
      <c r="N274" s="233"/>
      <c r="O274" s="233"/>
      <c r="P274" s="233"/>
      <c r="Q274" s="233"/>
      <c r="R274" s="234"/>
      <c r="S274" s="234"/>
      <c r="T274" s="234"/>
      <c r="U274" s="234"/>
      <c r="V274" s="234"/>
      <c r="W274" s="234"/>
      <c r="X274" s="234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134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31"/>
      <c r="B275" s="232"/>
      <c r="C275" s="272" t="s">
        <v>277</v>
      </c>
      <c r="D275" s="238"/>
      <c r="E275" s="239">
        <v>1</v>
      </c>
      <c r="F275" s="234"/>
      <c r="G275" s="234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134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31"/>
      <c r="B276" s="232"/>
      <c r="C276" s="272" t="s">
        <v>278</v>
      </c>
      <c r="D276" s="238"/>
      <c r="E276" s="239">
        <v>1</v>
      </c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134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31"/>
      <c r="B277" s="232"/>
      <c r="C277" s="272" t="s">
        <v>279</v>
      </c>
      <c r="D277" s="238"/>
      <c r="E277" s="239">
        <v>1</v>
      </c>
      <c r="F277" s="234"/>
      <c r="G277" s="234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134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31"/>
      <c r="B278" s="232"/>
      <c r="C278" s="273" t="s">
        <v>145</v>
      </c>
      <c r="D278" s="240"/>
      <c r="E278" s="241">
        <v>7</v>
      </c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134</v>
      </c>
      <c r="AH278" s="214">
        <v>1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62">
        <v>28</v>
      </c>
      <c r="B279" s="263" t="s">
        <v>280</v>
      </c>
      <c r="C279" s="275" t="s">
        <v>281</v>
      </c>
      <c r="D279" s="264" t="s">
        <v>211</v>
      </c>
      <c r="E279" s="265">
        <v>0.20268</v>
      </c>
      <c r="F279" s="266"/>
      <c r="G279" s="267">
        <f>ROUND(E279*F279,2)</f>
        <v>0</v>
      </c>
      <c r="H279" s="266"/>
      <c r="I279" s="267">
        <f>ROUND(E279*H279,2)</f>
        <v>0</v>
      </c>
      <c r="J279" s="266"/>
      <c r="K279" s="267">
        <f>ROUND(E279*J279,2)</f>
        <v>0</v>
      </c>
      <c r="L279" s="267">
        <v>15</v>
      </c>
      <c r="M279" s="267">
        <f>G279*(1+L279/100)</f>
        <v>0</v>
      </c>
      <c r="N279" s="265">
        <v>0</v>
      </c>
      <c r="O279" s="265">
        <f>ROUND(E279*N279,2)</f>
        <v>0</v>
      </c>
      <c r="P279" s="265">
        <v>0</v>
      </c>
      <c r="Q279" s="265">
        <f>ROUND(E279*P279,2)</f>
        <v>0</v>
      </c>
      <c r="R279" s="267"/>
      <c r="S279" s="267" t="s">
        <v>128</v>
      </c>
      <c r="T279" s="268" t="s">
        <v>128</v>
      </c>
      <c r="U279" s="234">
        <v>2.42</v>
      </c>
      <c r="V279" s="234">
        <f>ROUND(E279*U279,2)</f>
        <v>0.49</v>
      </c>
      <c r="W279" s="234"/>
      <c r="X279" s="234" t="s">
        <v>212</v>
      </c>
      <c r="Y279" s="214"/>
      <c r="Z279" s="214"/>
      <c r="AA279" s="214"/>
      <c r="AB279" s="214"/>
      <c r="AC279" s="214"/>
      <c r="AD279" s="214"/>
      <c r="AE279" s="214"/>
      <c r="AF279" s="214"/>
      <c r="AG279" s="214" t="s">
        <v>213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ht="13" x14ac:dyDescent="0.25">
      <c r="A280" s="245" t="s">
        <v>123</v>
      </c>
      <c r="B280" s="246" t="s">
        <v>87</v>
      </c>
      <c r="C280" s="269" t="s">
        <v>88</v>
      </c>
      <c r="D280" s="247"/>
      <c r="E280" s="248"/>
      <c r="F280" s="249"/>
      <c r="G280" s="249">
        <f>SUMIF(AG281:AG307,"&lt;&gt;NOR",G281:G307)</f>
        <v>0</v>
      </c>
      <c r="H280" s="249"/>
      <c r="I280" s="249">
        <f>SUM(I281:I307)</f>
        <v>0</v>
      </c>
      <c r="J280" s="249"/>
      <c r="K280" s="249">
        <f>SUM(K281:K307)</f>
        <v>0</v>
      </c>
      <c r="L280" s="249"/>
      <c r="M280" s="249">
        <f>SUM(M281:M307)</f>
        <v>0</v>
      </c>
      <c r="N280" s="248"/>
      <c r="O280" s="248">
        <f>SUM(O281:O307)</f>
        <v>0.03</v>
      </c>
      <c r="P280" s="248"/>
      <c r="Q280" s="248">
        <f>SUM(Q281:Q307)</f>
        <v>0</v>
      </c>
      <c r="R280" s="249"/>
      <c r="S280" s="249"/>
      <c r="T280" s="250"/>
      <c r="U280" s="244"/>
      <c r="V280" s="244">
        <f>SUM(V281:V307)</f>
        <v>52.370000000000005</v>
      </c>
      <c r="W280" s="244"/>
      <c r="X280" s="244"/>
      <c r="AG280" t="s">
        <v>124</v>
      </c>
    </row>
    <row r="281" spans="1:60" outlineLevel="1" x14ac:dyDescent="0.25">
      <c r="A281" s="252">
        <v>29</v>
      </c>
      <c r="B281" s="253" t="s">
        <v>282</v>
      </c>
      <c r="C281" s="270" t="s">
        <v>283</v>
      </c>
      <c r="D281" s="254" t="s">
        <v>127</v>
      </c>
      <c r="E281" s="255">
        <v>68.001599999999996</v>
      </c>
      <c r="F281" s="256"/>
      <c r="G281" s="257">
        <f>ROUND(E281*F281,2)</f>
        <v>0</v>
      </c>
      <c r="H281" s="256"/>
      <c r="I281" s="257">
        <f>ROUND(E281*H281,2)</f>
        <v>0</v>
      </c>
      <c r="J281" s="256"/>
      <c r="K281" s="257">
        <f>ROUND(E281*J281,2)</f>
        <v>0</v>
      </c>
      <c r="L281" s="257">
        <v>15</v>
      </c>
      <c r="M281" s="257">
        <f>G281*(1+L281/100)</f>
        <v>0</v>
      </c>
      <c r="N281" s="255">
        <v>1.0000000000000001E-5</v>
      </c>
      <c r="O281" s="255">
        <f>ROUND(E281*N281,2)</f>
        <v>0</v>
      </c>
      <c r="P281" s="255">
        <v>0</v>
      </c>
      <c r="Q281" s="255">
        <f>ROUND(E281*P281,2)</f>
        <v>0</v>
      </c>
      <c r="R281" s="257"/>
      <c r="S281" s="257" t="s">
        <v>128</v>
      </c>
      <c r="T281" s="258" t="s">
        <v>128</v>
      </c>
      <c r="U281" s="234">
        <v>0.107</v>
      </c>
      <c r="V281" s="234">
        <f>ROUND(E281*U281,2)</f>
        <v>7.28</v>
      </c>
      <c r="W281" s="234"/>
      <c r="X281" s="234" t="s">
        <v>129</v>
      </c>
      <c r="Y281" s="214"/>
      <c r="Z281" s="214"/>
      <c r="AA281" s="214"/>
      <c r="AB281" s="214"/>
      <c r="AC281" s="214"/>
      <c r="AD281" s="214"/>
      <c r="AE281" s="214"/>
      <c r="AF281" s="214"/>
      <c r="AG281" s="214" t="s">
        <v>149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31"/>
      <c r="B282" s="232"/>
      <c r="C282" s="272" t="s">
        <v>133</v>
      </c>
      <c r="D282" s="238"/>
      <c r="E282" s="239"/>
      <c r="F282" s="234"/>
      <c r="G282" s="234"/>
      <c r="H282" s="234"/>
      <c r="I282" s="234"/>
      <c r="J282" s="234"/>
      <c r="K282" s="234"/>
      <c r="L282" s="234"/>
      <c r="M282" s="234"/>
      <c r="N282" s="233"/>
      <c r="O282" s="233"/>
      <c r="P282" s="233"/>
      <c r="Q282" s="233"/>
      <c r="R282" s="234"/>
      <c r="S282" s="234"/>
      <c r="T282" s="234"/>
      <c r="U282" s="234"/>
      <c r="V282" s="234"/>
      <c r="W282" s="234"/>
      <c r="X282" s="234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134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31"/>
      <c r="B283" s="232"/>
      <c r="C283" s="272" t="s">
        <v>284</v>
      </c>
      <c r="D283" s="238"/>
      <c r="E283" s="239"/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134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31"/>
      <c r="B284" s="232"/>
      <c r="C284" s="272" t="s">
        <v>285</v>
      </c>
      <c r="D284" s="238"/>
      <c r="E284" s="239">
        <v>6.0762</v>
      </c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134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31"/>
      <c r="B285" s="232"/>
      <c r="C285" s="272" t="s">
        <v>142</v>
      </c>
      <c r="D285" s="238"/>
      <c r="E285" s="239">
        <v>24.502400000000002</v>
      </c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134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31"/>
      <c r="B286" s="232"/>
      <c r="C286" s="272" t="s">
        <v>143</v>
      </c>
      <c r="D286" s="238"/>
      <c r="E286" s="239">
        <v>6.4</v>
      </c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134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31"/>
      <c r="B287" s="232"/>
      <c r="C287" s="272" t="s">
        <v>144</v>
      </c>
      <c r="D287" s="238"/>
      <c r="E287" s="239">
        <v>5.6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134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31"/>
      <c r="B288" s="232"/>
      <c r="C288" s="272" t="s">
        <v>286</v>
      </c>
      <c r="D288" s="238"/>
      <c r="E288" s="239"/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134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31"/>
      <c r="B289" s="232"/>
      <c r="C289" s="272" t="s">
        <v>287</v>
      </c>
      <c r="D289" s="238"/>
      <c r="E289" s="239">
        <v>4.319</v>
      </c>
      <c r="F289" s="234"/>
      <c r="G289" s="234"/>
      <c r="H289" s="234"/>
      <c r="I289" s="234"/>
      <c r="J289" s="234"/>
      <c r="K289" s="234"/>
      <c r="L289" s="234"/>
      <c r="M289" s="234"/>
      <c r="N289" s="233"/>
      <c r="O289" s="233"/>
      <c r="P289" s="233"/>
      <c r="Q289" s="233"/>
      <c r="R289" s="234"/>
      <c r="S289" s="234"/>
      <c r="T289" s="234"/>
      <c r="U289" s="234"/>
      <c r="V289" s="234"/>
      <c r="W289" s="234"/>
      <c r="X289" s="234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134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31"/>
      <c r="B290" s="232"/>
      <c r="C290" s="272" t="s">
        <v>288</v>
      </c>
      <c r="D290" s="238"/>
      <c r="E290" s="239">
        <v>17.303999999999998</v>
      </c>
      <c r="F290" s="234"/>
      <c r="G290" s="234"/>
      <c r="H290" s="234"/>
      <c r="I290" s="234"/>
      <c r="J290" s="234"/>
      <c r="K290" s="234"/>
      <c r="L290" s="234"/>
      <c r="M290" s="234"/>
      <c r="N290" s="233"/>
      <c r="O290" s="233"/>
      <c r="P290" s="233"/>
      <c r="Q290" s="233"/>
      <c r="R290" s="234"/>
      <c r="S290" s="234"/>
      <c r="T290" s="234"/>
      <c r="U290" s="234"/>
      <c r="V290" s="234"/>
      <c r="W290" s="234"/>
      <c r="X290" s="234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134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31"/>
      <c r="B291" s="232"/>
      <c r="C291" s="272" t="s">
        <v>289</v>
      </c>
      <c r="D291" s="238"/>
      <c r="E291" s="239">
        <v>1.92</v>
      </c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134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31"/>
      <c r="B292" s="232"/>
      <c r="C292" s="272" t="s">
        <v>290</v>
      </c>
      <c r="D292" s="238"/>
      <c r="E292" s="239">
        <v>1.88</v>
      </c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134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31"/>
      <c r="B293" s="232"/>
      <c r="C293" s="273" t="s">
        <v>145</v>
      </c>
      <c r="D293" s="240"/>
      <c r="E293" s="241">
        <v>68.001599999999996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134</v>
      </c>
      <c r="AH293" s="214">
        <v>1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52">
        <v>30</v>
      </c>
      <c r="B294" s="253" t="s">
        <v>291</v>
      </c>
      <c r="C294" s="270" t="s">
        <v>292</v>
      </c>
      <c r="D294" s="254" t="s">
        <v>127</v>
      </c>
      <c r="E294" s="255">
        <v>68.001599999999996</v>
      </c>
      <c r="F294" s="256"/>
      <c r="G294" s="257">
        <f>ROUND(E294*F294,2)</f>
        <v>0</v>
      </c>
      <c r="H294" s="256"/>
      <c r="I294" s="257">
        <f>ROUND(E294*H294,2)</f>
        <v>0</v>
      </c>
      <c r="J294" s="256"/>
      <c r="K294" s="257">
        <f>ROUND(E294*J294,2)</f>
        <v>0</v>
      </c>
      <c r="L294" s="257">
        <v>15</v>
      </c>
      <c r="M294" s="257">
        <f>G294*(1+L294/100)</f>
        <v>0</v>
      </c>
      <c r="N294" s="255">
        <v>4.6999999999999999E-4</v>
      </c>
      <c r="O294" s="255">
        <f>ROUND(E294*N294,2)</f>
        <v>0.03</v>
      </c>
      <c r="P294" s="255">
        <v>0</v>
      </c>
      <c r="Q294" s="255">
        <f>ROUND(E294*P294,2)</f>
        <v>0</v>
      </c>
      <c r="R294" s="257"/>
      <c r="S294" s="257" t="s">
        <v>128</v>
      </c>
      <c r="T294" s="258" t="s">
        <v>128</v>
      </c>
      <c r="U294" s="234">
        <v>0.66300000000000003</v>
      </c>
      <c r="V294" s="234">
        <f>ROUND(E294*U294,2)</f>
        <v>45.09</v>
      </c>
      <c r="W294" s="234"/>
      <c r="X294" s="234" t="s">
        <v>129</v>
      </c>
      <c r="Y294" s="214"/>
      <c r="Z294" s="214"/>
      <c r="AA294" s="214"/>
      <c r="AB294" s="214"/>
      <c r="AC294" s="214"/>
      <c r="AD294" s="214"/>
      <c r="AE294" s="214"/>
      <c r="AF294" s="214"/>
      <c r="AG294" s="214" t="s">
        <v>149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31"/>
      <c r="B295" s="232"/>
      <c r="C295" s="271" t="s">
        <v>293</v>
      </c>
      <c r="D295" s="260"/>
      <c r="E295" s="260"/>
      <c r="F295" s="260"/>
      <c r="G295" s="260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132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31"/>
      <c r="B296" s="232"/>
      <c r="C296" s="272" t="s">
        <v>133</v>
      </c>
      <c r="D296" s="238"/>
      <c r="E296" s="239"/>
      <c r="F296" s="234"/>
      <c r="G296" s="234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134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31"/>
      <c r="B297" s="232"/>
      <c r="C297" s="272" t="s">
        <v>284</v>
      </c>
      <c r="D297" s="238"/>
      <c r="E297" s="239"/>
      <c r="F297" s="234"/>
      <c r="G297" s="234"/>
      <c r="H297" s="234"/>
      <c r="I297" s="234"/>
      <c r="J297" s="234"/>
      <c r="K297" s="234"/>
      <c r="L297" s="234"/>
      <c r="M297" s="234"/>
      <c r="N297" s="233"/>
      <c r="O297" s="233"/>
      <c r="P297" s="233"/>
      <c r="Q297" s="233"/>
      <c r="R297" s="234"/>
      <c r="S297" s="234"/>
      <c r="T297" s="234"/>
      <c r="U297" s="234"/>
      <c r="V297" s="234"/>
      <c r="W297" s="234"/>
      <c r="X297" s="234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134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31"/>
      <c r="B298" s="232"/>
      <c r="C298" s="272" t="s">
        <v>285</v>
      </c>
      <c r="D298" s="238"/>
      <c r="E298" s="239">
        <v>6.0762</v>
      </c>
      <c r="F298" s="234"/>
      <c r="G298" s="234"/>
      <c r="H298" s="234"/>
      <c r="I298" s="234"/>
      <c r="J298" s="234"/>
      <c r="K298" s="234"/>
      <c r="L298" s="234"/>
      <c r="M298" s="234"/>
      <c r="N298" s="233"/>
      <c r="O298" s="233"/>
      <c r="P298" s="233"/>
      <c r="Q298" s="233"/>
      <c r="R298" s="234"/>
      <c r="S298" s="234"/>
      <c r="T298" s="234"/>
      <c r="U298" s="234"/>
      <c r="V298" s="234"/>
      <c r="W298" s="234"/>
      <c r="X298" s="234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134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31"/>
      <c r="B299" s="232"/>
      <c r="C299" s="272" t="s">
        <v>142</v>
      </c>
      <c r="D299" s="238"/>
      <c r="E299" s="239">
        <v>24.502400000000002</v>
      </c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134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31"/>
      <c r="B300" s="232"/>
      <c r="C300" s="272" t="s">
        <v>143</v>
      </c>
      <c r="D300" s="238"/>
      <c r="E300" s="239">
        <v>6.4</v>
      </c>
      <c r="F300" s="234"/>
      <c r="G300" s="234"/>
      <c r="H300" s="234"/>
      <c r="I300" s="234"/>
      <c r="J300" s="234"/>
      <c r="K300" s="234"/>
      <c r="L300" s="234"/>
      <c r="M300" s="234"/>
      <c r="N300" s="233"/>
      <c r="O300" s="233"/>
      <c r="P300" s="233"/>
      <c r="Q300" s="233"/>
      <c r="R300" s="234"/>
      <c r="S300" s="234"/>
      <c r="T300" s="234"/>
      <c r="U300" s="234"/>
      <c r="V300" s="234"/>
      <c r="W300" s="234"/>
      <c r="X300" s="234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134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31"/>
      <c r="B301" s="232"/>
      <c r="C301" s="272" t="s">
        <v>144</v>
      </c>
      <c r="D301" s="238"/>
      <c r="E301" s="239">
        <v>5.6</v>
      </c>
      <c r="F301" s="234"/>
      <c r="G301" s="234"/>
      <c r="H301" s="234"/>
      <c r="I301" s="234"/>
      <c r="J301" s="234"/>
      <c r="K301" s="234"/>
      <c r="L301" s="234"/>
      <c r="M301" s="234"/>
      <c r="N301" s="233"/>
      <c r="O301" s="233"/>
      <c r="P301" s="233"/>
      <c r="Q301" s="233"/>
      <c r="R301" s="234"/>
      <c r="S301" s="234"/>
      <c r="T301" s="234"/>
      <c r="U301" s="234"/>
      <c r="V301" s="234"/>
      <c r="W301" s="234"/>
      <c r="X301" s="234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134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31"/>
      <c r="B302" s="232"/>
      <c r="C302" s="272" t="s">
        <v>286</v>
      </c>
      <c r="D302" s="238"/>
      <c r="E302" s="239"/>
      <c r="F302" s="234"/>
      <c r="G302" s="234"/>
      <c r="H302" s="234"/>
      <c r="I302" s="234"/>
      <c r="J302" s="234"/>
      <c r="K302" s="234"/>
      <c r="L302" s="234"/>
      <c r="M302" s="234"/>
      <c r="N302" s="233"/>
      <c r="O302" s="233"/>
      <c r="P302" s="233"/>
      <c r="Q302" s="233"/>
      <c r="R302" s="234"/>
      <c r="S302" s="234"/>
      <c r="T302" s="234"/>
      <c r="U302" s="234"/>
      <c r="V302" s="234"/>
      <c r="W302" s="234"/>
      <c r="X302" s="234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134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31"/>
      <c r="B303" s="232"/>
      <c r="C303" s="272" t="s">
        <v>287</v>
      </c>
      <c r="D303" s="238"/>
      <c r="E303" s="239">
        <v>4.319</v>
      </c>
      <c r="F303" s="234"/>
      <c r="G303" s="234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134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31"/>
      <c r="B304" s="232"/>
      <c r="C304" s="272" t="s">
        <v>288</v>
      </c>
      <c r="D304" s="238"/>
      <c r="E304" s="239">
        <v>17.303999999999998</v>
      </c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134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31"/>
      <c r="B305" s="232"/>
      <c r="C305" s="272" t="s">
        <v>289</v>
      </c>
      <c r="D305" s="238"/>
      <c r="E305" s="239">
        <v>1.92</v>
      </c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134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31"/>
      <c r="B306" s="232"/>
      <c r="C306" s="272" t="s">
        <v>290</v>
      </c>
      <c r="D306" s="238"/>
      <c r="E306" s="239">
        <v>1.88</v>
      </c>
      <c r="F306" s="234"/>
      <c r="G306" s="234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134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31"/>
      <c r="B307" s="232"/>
      <c r="C307" s="273" t="s">
        <v>145</v>
      </c>
      <c r="D307" s="240"/>
      <c r="E307" s="241">
        <v>68.001599999999996</v>
      </c>
      <c r="F307" s="234"/>
      <c r="G307" s="234"/>
      <c r="H307" s="234"/>
      <c r="I307" s="234"/>
      <c r="J307" s="234"/>
      <c r="K307" s="234"/>
      <c r="L307" s="234"/>
      <c r="M307" s="234"/>
      <c r="N307" s="233"/>
      <c r="O307" s="233"/>
      <c r="P307" s="233"/>
      <c r="Q307" s="233"/>
      <c r="R307" s="234"/>
      <c r="S307" s="234"/>
      <c r="T307" s="234"/>
      <c r="U307" s="234"/>
      <c r="V307" s="234"/>
      <c r="W307" s="234"/>
      <c r="X307" s="234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134</v>
      </c>
      <c r="AH307" s="214">
        <v>1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ht="13" x14ac:dyDescent="0.25">
      <c r="A308" s="245" t="s">
        <v>123</v>
      </c>
      <c r="B308" s="246" t="s">
        <v>89</v>
      </c>
      <c r="C308" s="269" t="s">
        <v>90</v>
      </c>
      <c r="D308" s="247"/>
      <c r="E308" s="248"/>
      <c r="F308" s="249"/>
      <c r="G308" s="249">
        <f>SUMIF(AG309:AG462,"&lt;&gt;NOR",G309:G462)</f>
        <v>0</v>
      </c>
      <c r="H308" s="249"/>
      <c r="I308" s="249">
        <f>SUM(I309:I462)</f>
        <v>0</v>
      </c>
      <c r="J308" s="249"/>
      <c r="K308" s="249">
        <f>SUM(K309:K462)</f>
        <v>0</v>
      </c>
      <c r="L308" s="249"/>
      <c r="M308" s="249">
        <f>SUM(M309:M462)</f>
        <v>0</v>
      </c>
      <c r="N308" s="248"/>
      <c r="O308" s="248">
        <f>SUM(O309:O462)</f>
        <v>0.26</v>
      </c>
      <c r="P308" s="248"/>
      <c r="Q308" s="248">
        <f>SUM(Q309:Q462)</f>
        <v>0</v>
      </c>
      <c r="R308" s="249"/>
      <c r="S308" s="249"/>
      <c r="T308" s="250"/>
      <c r="U308" s="244"/>
      <c r="V308" s="244">
        <f>SUM(V309:V462)</f>
        <v>137.74</v>
      </c>
      <c r="W308" s="244"/>
      <c r="X308" s="244"/>
      <c r="AG308" t="s">
        <v>124</v>
      </c>
    </row>
    <row r="309" spans="1:60" outlineLevel="1" x14ac:dyDescent="0.25">
      <c r="A309" s="252">
        <v>31</v>
      </c>
      <c r="B309" s="253" t="s">
        <v>294</v>
      </c>
      <c r="C309" s="270" t="s">
        <v>295</v>
      </c>
      <c r="D309" s="254" t="s">
        <v>127</v>
      </c>
      <c r="E309" s="255">
        <v>108.3</v>
      </c>
      <c r="F309" s="256"/>
      <c r="G309" s="257">
        <f>ROUND(E309*F309,2)</f>
        <v>0</v>
      </c>
      <c r="H309" s="256"/>
      <c r="I309" s="257">
        <f>ROUND(E309*H309,2)</f>
        <v>0</v>
      </c>
      <c r="J309" s="256"/>
      <c r="K309" s="257">
        <f>ROUND(E309*J309,2)</f>
        <v>0</v>
      </c>
      <c r="L309" s="257">
        <v>15</v>
      </c>
      <c r="M309" s="257">
        <f>G309*(1+L309/100)</f>
        <v>0</v>
      </c>
      <c r="N309" s="255">
        <v>3.5E-4</v>
      </c>
      <c r="O309" s="255">
        <f>ROUND(E309*N309,2)</f>
        <v>0.04</v>
      </c>
      <c r="P309" s="255">
        <v>0</v>
      </c>
      <c r="Q309" s="255">
        <f>ROUND(E309*P309,2)</f>
        <v>0</v>
      </c>
      <c r="R309" s="257"/>
      <c r="S309" s="257" t="s">
        <v>128</v>
      </c>
      <c r="T309" s="258" t="s">
        <v>128</v>
      </c>
      <c r="U309" s="234">
        <v>1.35E-2</v>
      </c>
      <c r="V309" s="234">
        <f>ROUND(E309*U309,2)</f>
        <v>1.46</v>
      </c>
      <c r="W309" s="234"/>
      <c r="X309" s="234" t="s">
        <v>129</v>
      </c>
      <c r="Y309" s="214"/>
      <c r="Z309" s="214"/>
      <c r="AA309" s="214"/>
      <c r="AB309" s="214"/>
      <c r="AC309" s="214"/>
      <c r="AD309" s="214"/>
      <c r="AE309" s="214"/>
      <c r="AF309" s="214"/>
      <c r="AG309" s="214" t="s">
        <v>149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31"/>
      <c r="B310" s="232"/>
      <c r="C310" s="272" t="s">
        <v>133</v>
      </c>
      <c r="D310" s="238"/>
      <c r="E310" s="239"/>
      <c r="F310" s="234"/>
      <c r="G310" s="23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134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31"/>
      <c r="B311" s="232"/>
      <c r="C311" s="272" t="s">
        <v>182</v>
      </c>
      <c r="D311" s="238"/>
      <c r="E311" s="239">
        <v>10.7</v>
      </c>
      <c r="F311" s="234"/>
      <c r="G311" s="234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134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31"/>
      <c r="B312" s="232"/>
      <c r="C312" s="272" t="s">
        <v>183</v>
      </c>
      <c r="D312" s="238"/>
      <c r="E312" s="239">
        <v>15.3</v>
      </c>
      <c r="F312" s="234"/>
      <c r="G312" s="234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134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31"/>
      <c r="B313" s="232"/>
      <c r="C313" s="272" t="s">
        <v>184</v>
      </c>
      <c r="D313" s="238"/>
      <c r="E313" s="239">
        <v>4.2</v>
      </c>
      <c r="F313" s="234"/>
      <c r="G313" s="234"/>
      <c r="H313" s="234"/>
      <c r="I313" s="234"/>
      <c r="J313" s="234"/>
      <c r="K313" s="234"/>
      <c r="L313" s="234"/>
      <c r="M313" s="234"/>
      <c r="N313" s="233"/>
      <c r="O313" s="233"/>
      <c r="P313" s="233"/>
      <c r="Q313" s="233"/>
      <c r="R313" s="234"/>
      <c r="S313" s="234"/>
      <c r="T313" s="234"/>
      <c r="U313" s="234"/>
      <c r="V313" s="234"/>
      <c r="W313" s="234"/>
      <c r="X313" s="234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134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31"/>
      <c r="B314" s="232"/>
      <c r="C314" s="272" t="s">
        <v>185</v>
      </c>
      <c r="D314" s="238"/>
      <c r="E314" s="239">
        <v>4.0999999999999996</v>
      </c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134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31"/>
      <c r="B315" s="232"/>
      <c r="C315" s="272" t="s">
        <v>186</v>
      </c>
      <c r="D315" s="238"/>
      <c r="E315" s="239">
        <v>25.1</v>
      </c>
      <c r="F315" s="234"/>
      <c r="G315" s="234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134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31"/>
      <c r="B316" s="232"/>
      <c r="C316" s="272" t="s">
        <v>177</v>
      </c>
      <c r="D316" s="238"/>
      <c r="E316" s="239">
        <v>19.8</v>
      </c>
      <c r="F316" s="234"/>
      <c r="G316" s="234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134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31"/>
      <c r="B317" s="232"/>
      <c r="C317" s="272" t="s">
        <v>164</v>
      </c>
      <c r="D317" s="238"/>
      <c r="E317" s="239">
        <v>3.8</v>
      </c>
      <c r="F317" s="234"/>
      <c r="G317" s="234"/>
      <c r="H317" s="234"/>
      <c r="I317" s="234"/>
      <c r="J317" s="234"/>
      <c r="K317" s="234"/>
      <c r="L317" s="234"/>
      <c r="M317" s="234"/>
      <c r="N317" s="233"/>
      <c r="O317" s="233"/>
      <c r="P317" s="233"/>
      <c r="Q317" s="233"/>
      <c r="R317" s="234"/>
      <c r="S317" s="234"/>
      <c r="T317" s="234"/>
      <c r="U317" s="234"/>
      <c r="V317" s="234"/>
      <c r="W317" s="234"/>
      <c r="X317" s="234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134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31"/>
      <c r="B318" s="232"/>
      <c r="C318" s="272" t="s">
        <v>178</v>
      </c>
      <c r="D318" s="238"/>
      <c r="E318" s="239">
        <v>5.2</v>
      </c>
      <c r="F318" s="234"/>
      <c r="G318" s="234"/>
      <c r="H318" s="234"/>
      <c r="I318" s="234"/>
      <c r="J318" s="234"/>
      <c r="K318" s="234"/>
      <c r="L318" s="234"/>
      <c r="M318" s="234"/>
      <c r="N318" s="233"/>
      <c r="O318" s="233"/>
      <c r="P318" s="233"/>
      <c r="Q318" s="233"/>
      <c r="R318" s="234"/>
      <c r="S318" s="234"/>
      <c r="T318" s="234"/>
      <c r="U318" s="234"/>
      <c r="V318" s="234"/>
      <c r="W318" s="234"/>
      <c r="X318" s="234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134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31"/>
      <c r="B319" s="232"/>
      <c r="C319" s="272" t="s">
        <v>187</v>
      </c>
      <c r="D319" s="238"/>
      <c r="E319" s="239">
        <v>19.600000000000001</v>
      </c>
      <c r="F319" s="234"/>
      <c r="G319" s="234"/>
      <c r="H319" s="234"/>
      <c r="I319" s="234"/>
      <c r="J319" s="234"/>
      <c r="K319" s="234"/>
      <c r="L319" s="234"/>
      <c r="M319" s="234"/>
      <c r="N319" s="233"/>
      <c r="O319" s="233"/>
      <c r="P319" s="233"/>
      <c r="Q319" s="233"/>
      <c r="R319" s="234"/>
      <c r="S319" s="234"/>
      <c r="T319" s="234"/>
      <c r="U319" s="234"/>
      <c r="V319" s="234"/>
      <c r="W319" s="234"/>
      <c r="X319" s="234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134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31"/>
      <c r="B320" s="232"/>
      <c r="C320" s="272" t="s">
        <v>188</v>
      </c>
      <c r="D320" s="238"/>
      <c r="E320" s="239">
        <v>0.5</v>
      </c>
      <c r="F320" s="234"/>
      <c r="G320" s="234"/>
      <c r="H320" s="234"/>
      <c r="I320" s="234"/>
      <c r="J320" s="234"/>
      <c r="K320" s="234"/>
      <c r="L320" s="234"/>
      <c r="M320" s="234"/>
      <c r="N320" s="233"/>
      <c r="O320" s="233"/>
      <c r="P320" s="233"/>
      <c r="Q320" s="233"/>
      <c r="R320" s="234"/>
      <c r="S320" s="234"/>
      <c r="T320" s="234"/>
      <c r="U320" s="234"/>
      <c r="V320" s="234"/>
      <c r="W320" s="234"/>
      <c r="X320" s="234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134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31"/>
      <c r="B321" s="232"/>
      <c r="C321" s="273" t="s">
        <v>145</v>
      </c>
      <c r="D321" s="240"/>
      <c r="E321" s="241">
        <v>108.3</v>
      </c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134</v>
      </c>
      <c r="AH321" s="214">
        <v>1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52">
        <v>32</v>
      </c>
      <c r="B322" s="253" t="s">
        <v>296</v>
      </c>
      <c r="C322" s="270" t="s">
        <v>297</v>
      </c>
      <c r="D322" s="254" t="s">
        <v>127</v>
      </c>
      <c r="E322" s="255">
        <v>510.03039999999999</v>
      </c>
      <c r="F322" s="256"/>
      <c r="G322" s="257">
        <f>ROUND(E322*F322,2)</f>
        <v>0</v>
      </c>
      <c r="H322" s="256"/>
      <c r="I322" s="257">
        <f>ROUND(E322*H322,2)</f>
        <v>0</v>
      </c>
      <c r="J322" s="256"/>
      <c r="K322" s="257">
        <f>ROUND(E322*J322,2)</f>
        <v>0</v>
      </c>
      <c r="L322" s="257">
        <v>15</v>
      </c>
      <c r="M322" s="257">
        <f>G322*(1+L322/100)</f>
        <v>0</v>
      </c>
      <c r="N322" s="255">
        <v>0</v>
      </c>
      <c r="O322" s="255">
        <f>ROUND(E322*N322,2)</f>
        <v>0</v>
      </c>
      <c r="P322" s="255">
        <v>0</v>
      </c>
      <c r="Q322" s="255">
        <f>ROUND(E322*P322,2)</f>
        <v>0</v>
      </c>
      <c r="R322" s="257"/>
      <c r="S322" s="257" t="s">
        <v>128</v>
      </c>
      <c r="T322" s="258" t="s">
        <v>128</v>
      </c>
      <c r="U322" s="234">
        <v>7.0000000000000001E-3</v>
      </c>
      <c r="V322" s="234">
        <f>ROUND(E322*U322,2)</f>
        <v>3.57</v>
      </c>
      <c r="W322" s="234"/>
      <c r="X322" s="234" t="s">
        <v>129</v>
      </c>
      <c r="Y322" s="214"/>
      <c r="Z322" s="214"/>
      <c r="AA322" s="214"/>
      <c r="AB322" s="214"/>
      <c r="AC322" s="214"/>
      <c r="AD322" s="214"/>
      <c r="AE322" s="214"/>
      <c r="AF322" s="214"/>
      <c r="AG322" s="214" t="s">
        <v>149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31"/>
      <c r="B323" s="232"/>
      <c r="C323" s="272" t="s">
        <v>133</v>
      </c>
      <c r="D323" s="238"/>
      <c r="E323" s="239"/>
      <c r="F323" s="234"/>
      <c r="G323" s="234"/>
      <c r="H323" s="234"/>
      <c r="I323" s="234"/>
      <c r="J323" s="234"/>
      <c r="K323" s="234"/>
      <c r="L323" s="234"/>
      <c r="M323" s="234"/>
      <c r="N323" s="233"/>
      <c r="O323" s="233"/>
      <c r="P323" s="233"/>
      <c r="Q323" s="233"/>
      <c r="R323" s="234"/>
      <c r="S323" s="234"/>
      <c r="T323" s="234"/>
      <c r="U323" s="234"/>
      <c r="V323" s="234"/>
      <c r="W323" s="234"/>
      <c r="X323" s="234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134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31"/>
      <c r="B324" s="232"/>
      <c r="C324" s="272" t="s">
        <v>298</v>
      </c>
      <c r="D324" s="238"/>
      <c r="E324" s="239"/>
      <c r="F324" s="234"/>
      <c r="G324" s="234"/>
      <c r="H324" s="234"/>
      <c r="I324" s="234"/>
      <c r="J324" s="234"/>
      <c r="K324" s="234"/>
      <c r="L324" s="234"/>
      <c r="M324" s="234"/>
      <c r="N324" s="233"/>
      <c r="O324" s="233"/>
      <c r="P324" s="233"/>
      <c r="Q324" s="233"/>
      <c r="R324" s="234"/>
      <c r="S324" s="234"/>
      <c r="T324" s="234"/>
      <c r="U324" s="234"/>
      <c r="V324" s="234"/>
      <c r="W324" s="234"/>
      <c r="X324" s="234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134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31"/>
      <c r="B325" s="232"/>
      <c r="C325" s="272" t="s">
        <v>182</v>
      </c>
      <c r="D325" s="238"/>
      <c r="E325" s="239">
        <v>10.7</v>
      </c>
      <c r="F325" s="234"/>
      <c r="G325" s="234"/>
      <c r="H325" s="234"/>
      <c r="I325" s="234"/>
      <c r="J325" s="234"/>
      <c r="K325" s="234"/>
      <c r="L325" s="234"/>
      <c r="M325" s="234"/>
      <c r="N325" s="233"/>
      <c r="O325" s="233"/>
      <c r="P325" s="233"/>
      <c r="Q325" s="233"/>
      <c r="R325" s="234"/>
      <c r="S325" s="234"/>
      <c r="T325" s="234"/>
      <c r="U325" s="234"/>
      <c r="V325" s="234"/>
      <c r="W325" s="234"/>
      <c r="X325" s="234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134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31"/>
      <c r="B326" s="232"/>
      <c r="C326" s="272" t="s">
        <v>183</v>
      </c>
      <c r="D326" s="238"/>
      <c r="E326" s="239">
        <v>15.3</v>
      </c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134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31"/>
      <c r="B327" s="232"/>
      <c r="C327" s="272" t="s">
        <v>184</v>
      </c>
      <c r="D327" s="238"/>
      <c r="E327" s="239">
        <v>4.2</v>
      </c>
      <c r="F327" s="234"/>
      <c r="G327" s="234"/>
      <c r="H327" s="234"/>
      <c r="I327" s="234"/>
      <c r="J327" s="234"/>
      <c r="K327" s="234"/>
      <c r="L327" s="234"/>
      <c r="M327" s="234"/>
      <c r="N327" s="233"/>
      <c r="O327" s="233"/>
      <c r="P327" s="233"/>
      <c r="Q327" s="233"/>
      <c r="R327" s="234"/>
      <c r="S327" s="234"/>
      <c r="T327" s="234"/>
      <c r="U327" s="234"/>
      <c r="V327" s="234"/>
      <c r="W327" s="234"/>
      <c r="X327" s="234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134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31"/>
      <c r="B328" s="232"/>
      <c r="C328" s="272" t="s">
        <v>185</v>
      </c>
      <c r="D328" s="238"/>
      <c r="E328" s="239">
        <v>4.0999999999999996</v>
      </c>
      <c r="F328" s="234"/>
      <c r="G328" s="234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134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31"/>
      <c r="B329" s="232"/>
      <c r="C329" s="272" t="s">
        <v>186</v>
      </c>
      <c r="D329" s="238"/>
      <c r="E329" s="239">
        <v>25.1</v>
      </c>
      <c r="F329" s="234"/>
      <c r="G329" s="234"/>
      <c r="H329" s="234"/>
      <c r="I329" s="234"/>
      <c r="J329" s="234"/>
      <c r="K329" s="234"/>
      <c r="L329" s="234"/>
      <c r="M329" s="234"/>
      <c r="N329" s="233"/>
      <c r="O329" s="233"/>
      <c r="P329" s="233"/>
      <c r="Q329" s="233"/>
      <c r="R329" s="234"/>
      <c r="S329" s="234"/>
      <c r="T329" s="234"/>
      <c r="U329" s="234"/>
      <c r="V329" s="234"/>
      <c r="W329" s="234"/>
      <c r="X329" s="234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134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31"/>
      <c r="B330" s="232"/>
      <c r="C330" s="272" t="s">
        <v>177</v>
      </c>
      <c r="D330" s="238"/>
      <c r="E330" s="239">
        <v>19.8</v>
      </c>
      <c r="F330" s="234"/>
      <c r="G330" s="234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134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31"/>
      <c r="B331" s="232"/>
      <c r="C331" s="272" t="s">
        <v>164</v>
      </c>
      <c r="D331" s="238"/>
      <c r="E331" s="239">
        <v>3.8</v>
      </c>
      <c r="F331" s="234"/>
      <c r="G331" s="234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134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31"/>
      <c r="B332" s="232"/>
      <c r="C332" s="272" t="s">
        <v>178</v>
      </c>
      <c r="D332" s="238"/>
      <c r="E332" s="239">
        <v>5.2</v>
      </c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134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31"/>
      <c r="B333" s="232"/>
      <c r="C333" s="272" t="s">
        <v>187</v>
      </c>
      <c r="D333" s="238"/>
      <c r="E333" s="239">
        <v>19.600000000000001</v>
      </c>
      <c r="F333" s="234"/>
      <c r="G333" s="234"/>
      <c r="H333" s="234"/>
      <c r="I333" s="234"/>
      <c r="J333" s="234"/>
      <c r="K333" s="234"/>
      <c r="L333" s="234"/>
      <c r="M333" s="234"/>
      <c r="N333" s="233"/>
      <c r="O333" s="233"/>
      <c r="P333" s="233"/>
      <c r="Q333" s="233"/>
      <c r="R333" s="234"/>
      <c r="S333" s="234"/>
      <c r="T333" s="234"/>
      <c r="U333" s="234"/>
      <c r="V333" s="234"/>
      <c r="W333" s="234"/>
      <c r="X333" s="234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134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31"/>
      <c r="B334" s="232"/>
      <c r="C334" s="272" t="s">
        <v>188</v>
      </c>
      <c r="D334" s="238"/>
      <c r="E334" s="239">
        <v>0.5</v>
      </c>
      <c r="F334" s="234"/>
      <c r="G334" s="234"/>
      <c r="H334" s="234"/>
      <c r="I334" s="234"/>
      <c r="J334" s="234"/>
      <c r="K334" s="234"/>
      <c r="L334" s="234"/>
      <c r="M334" s="234"/>
      <c r="N334" s="233"/>
      <c r="O334" s="233"/>
      <c r="P334" s="233"/>
      <c r="Q334" s="233"/>
      <c r="R334" s="234"/>
      <c r="S334" s="234"/>
      <c r="T334" s="234"/>
      <c r="U334" s="234"/>
      <c r="V334" s="234"/>
      <c r="W334" s="234"/>
      <c r="X334" s="234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134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31"/>
      <c r="B335" s="232"/>
      <c r="C335" s="273" t="s">
        <v>145</v>
      </c>
      <c r="D335" s="240"/>
      <c r="E335" s="241">
        <v>108.3</v>
      </c>
      <c r="F335" s="234"/>
      <c r="G335" s="234"/>
      <c r="H335" s="234"/>
      <c r="I335" s="234"/>
      <c r="J335" s="234"/>
      <c r="K335" s="234"/>
      <c r="L335" s="234"/>
      <c r="M335" s="234"/>
      <c r="N335" s="233"/>
      <c r="O335" s="233"/>
      <c r="P335" s="233"/>
      <c r="Q335" s="233"/>
      <c r="R335" s="234"/>
      <c r="S335" s="234"/>
      <c r="T335" s="234"/>
      <c r="U335" s="234"/>
      <c r="V335" s="234"/>
      <c r="W335" s="234"/>
      <c r="X335" s="234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134</v>
      </c>
      <c r="AH335" s="214">
        <v>1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5">
      <c r="A336" s="231"/>
      <c r="B336" s="232"/>
      <c r="C336" s="272" t="s">
        <v>299</v>
      </c>
      <c r="D336" s="238"/>
      <c r="E336" s="239"/>
      <c r="F336" s="234"/>
      <c r="G336" s="234"/>
      <c r="H336" s="234"/>
      <c r="I336" s="234"/>
      <c r="J336" s="234"/>
      <c r="K336" s="234"/>
      <c r="L336" s="234"/>
      <c r="M336" s="234"/>
      <c r="N336" s="233"/>
      <c r="O336" s="233"/>
      <c r="P336" s="233"/>
      <c r="Q336" s="233"/>
      <c r="R336" s="234"/>
      <c r="S336" s="234"/>
      <c r="T336" s="234"/>
      <c r="U336" s="234"/>
      <c r="V336" s="234"/>
      <c r="W336" s="234"/>
      <c r="X336" s="234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134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31"/>
      <c r="B337" s="232"/>
      <c r="C337" s="272" t="s">
        <v>300</v>
      </c>
      <c r="D337" s="238"/>
      <c r="E337" s="239">
        <v>53.12</v>
      </c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134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31"/>
      <c r="B338" s="232"/>
      <c r="C338" s="272" t="s">
        <v>301</v>
      </c>
      <c r="D338" s="238"/>
      <c r="E338" s="239">
        <v>50.944000000000003</v>
      </c>
      <c r="F338" s="234"/>
      <c r="G338" s="234"/>
      <c r="H338" s="234"/>
      <c r="I338" s="234"/>
      <c r="J338" s="234"/>
      <c r="K338" s="234"/>
      <c r="L338" s="234"/>
      <c r="M338" s="234"/>
      <c r="N338" s="233"/>
      <c r="O338" s="233"/>
      <c r="P338" s="233"/>
      <c r="Q338" s="233"/>
      <c r="R338" s="234"/>
      <c r="S338" s="234"/>
      <c r="T338" s="234"/>
      <c r="U338" s="234"/>
      <c r="V338" s="234"/>
      <c r="W338" s="234"/>
      <c r="X338" s="234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134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31"/>
      <c r="B339" s="232"/>
      <c r="C339" s="272" t="s">
        <v>302</v>
      </c>
      <c r="D339" s="238"/>
      <c r="E339" s="239">
        <v>26.175999999999998</v>
      </c>
      <c r="F339" s="234"/>
      <c r="G339" s="234"/>
      <c r="H339" s="234"/>
      <c r="I339" s="234"/>
      <c r="J339" s="234"/>
      <c r="K339" s="234"/>
      <c r="L339" s="234"/>
      <c r="M339" s="234"/>
      <c r="N339" s="233"/>
      <c r="O339" s="233"/>
      <c r="P339" s="233"/>
      <c r="Q339" s="233"/>
      <c r="R339" s="234"/>
      <c r="S339" s="234"/>
      <c r="T339" s="234"/>
      <c r="U339" s="234"/>
      <c r="V339" s="234"/>
      <c r="W339" s="234"/>
      <c r="X339" s="234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134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31"/>
      <c r="B340" s="232"/>
      <c r="C340" s="272" t="s">
        <v>303</v>
      </c>
      <c r="D340" s="238"/>
      <c r="E340" s="239">
        <v>26.88</v>
      </c>
      <c r="F340" s="234"/>
      <c r="G340" s="23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134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31"/>
      <c r="B341" s="232"/>
      <c r="C341" s="272" t="s">
        <v>304</v>
      </c>
      <c r="D341" s="238"/>
      <c r="E341" s="239">
        <v>67.84</v>
      </c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134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31"/>
      <c r="B342" s="232"/>
      <c r="C342" s="272" t="s">
        <v>305</v>
      </c>
      <c r="D342" s="238"/>
      <c r="E342" s="239">
        <v>59.52</v>
      </c>
      <c r="F342" s="234"/>
      <c r="G342" s="234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134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31"/>
      <c r="B343" s="232"/>
      <c r="C343" s="272" t="s">
        <v>306</v>
      </c>
      <c r="D343" s="238"/>
      <c r="E343" s="239">
        <v>25.536000000000001</v>
      </c>
      <c r="F343" s="234"/>
      <c r="G343" s="234"/>
      <c r="H343" s="234"/>
      <c r="I343" s="234"/>
      <c r="J343" s="234"/>
      <c r="K343" s="234"/>
      <c r="L343" s="234"/>
      <c r="M343" s="234"/>
      <c r="N343" s="233"/>
      <c r="O343" s="233"/>
      <c r="P343" s="233"/>
      <c r="Q343" s="233"/>
      <c r="R343" s="234"/>
      <c r="S343" s="234"/>
      <c r="T343" s="234"/>
      <c r="U343" s="234"/>
      <c r="V343" s="234"/>
      <c r="W343" s="234"/>
      <c r="X343" s="234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134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31"/>
      <c r="B344" s="232"/>
      <c r="C344" s="272" t="s">
        <v>307</v>
      </c>
      <c r="D344" s="238"/>
      <c r="E344" s="239">
        <v>30.463999999999999</v>
      </c>
      <c r="F344" s="234"/>
      <c r="G344" s="234"/>
      <c r="H344" s="234"/>
      <c r="I344" s="234"/>
      <c r="J344" s="234"/>
      <c r="K344" s="234"/>
      <c r="L344" s="234"/>
      <c r="M344" s="234"/>
      <c r="N344" s="233"/>
      <c r="O344" s="233"/>
      <c r="P344" s="233"/>
      <c r="Q344" s="233"/>
      <c r="R344" s="234"/>
      <c r="S344" s="234"/>
      <c r="T344" s="234"/>
      <c r="U344" s="234"/>
      <c r="V344" s="234"/>
      <c r="W344" s="234"/>
      <c r="X344" s="234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134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31"/>
      <c r="B345" s="232"/>
      <c r="C345" s="272" t="s">
        <v>308</v>
      </c>
      <c r="D345" s="238"/>
      <c r="E345" s="239">
        <v>60.48</v>
      </c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134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31"/>
      <c r="B346" s="232"/>
      <c r="C346" s="272" t="s">
        <v>309</v>
      </c>
      <c r="D346" s="238"/>
      <c r="E346" s="239">
        <v>9.984</v>
      </c>
      <c r="F346" s="234"/>
      <c r="G346" s="234"/>
      <c r="H346" s="234"/>
      <c r="I346" s="234"/>
      <c r="J346" s="234"/>
      <c r="K346" s="234"/>
      <c r="L346" s="234"/>
      <c r="M346" s="234"/>
      <c r="N346" s="233"/>
      <c r="O346" s="233"/>
      <c r="P346" s="233"/>
      <c r="Q346" s="233"/>
      <c r="R346" s="234"/>
      <c r="S346" s="234"/>
      <c r="T346" s="234"/>
      <c r="U346" s="234"/>
      <c r="V346" s="234"/>
      <c r="W346" s="234"/>
      <c r="X346" s="234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134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31"/>
      <c r="B347" s="232"/>
      <c r="C347" s="273" t="s">
        <v>145</v>
      </c>
      <c r="D347" s="240"/>
      <c r="E347" s="241">
        <v>410.94400000000002</v>
      </c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134</v>
      </c>
      <c r="AH347" s="214">
        <v>1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31"/>
      <c r="B348" s="232"/>
      <c r="C348" s="272" t="s">
        <v>310</v>
      </c>
      <c r="D348" s="238"/>
      <c r="E348" s="239"/>
      <c r="F348" s="234"/>
      <c r="G348" s="234"/>
      <c r="H348" s="234"/>
      <c r="I348" s="234"/>
      <c r="J348" s="234"/>
      <c r="K348" s="234"/>
      <c r="L348" s="234"/>
      <c r="M348" s="234"/>
      <c r="N348" s="233"/>
      <c r="O348" s="233"/>
      <c r="P348" s="233"/>
      <c r="Q348" s="233"/>
      <c r="R348" s="234"/>
      <c r="S348" s="234"/>
      <c r="T348" s="234"/>
      <c r="U348" s="234"/>
      <c r="V348" s="234"/>
      <c r="W348" s="234"/>
      <c r="X348" s="234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134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31"/>
      <c r="B349" s="232"/>
      <c r="C349" s="272" t="s">
        <v>311</v>
      </c>
      <c r="D349" s="238"/>
      <c r="E349" s="239">
        <v>2.5649999999999999</v>
      </c>
      <c r="F349" s="234"/>
      <c r="G349" s="234"/>
      <c r="H349" s="234"/>
      <c r="I349" s="234"/>
      <c r="J349" s="234"/>
      <c r="K349" s="234"/>
      <c r="L349" s="234"/>
      <c r="M349" s="234"/>
      <c r="N349" s="233"/>
      <c r="O349" s="233"/>
      <c r="P349" s="233"/>
      <c r="Q349" s="233"/>
      <c r="R349" s="234"/>
      <c r="S349" s="234"/>
      <c r="T349" s="234"/>
      <c r="U349" s="234"/>
      <c r="V349" s="234"/>
      <c r="W349" s="234"/>
      <c r="X349" s="234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134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31"/>
      <c r="B350" s="232"/>
      <c r="C350" s="272" t="s">
        <v>312</v>
      </c>
      <c r="D350" s="238"/>
      <c r="E350" s="239">
        <v>6.5759999999999996</v>
      </c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134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31"/>
      <c r="B351" s="232"/>
      <c r="C351" s="272" t="s">
        <v>313</v>
      </c>
      <c r="D351" s="238"/>
      <c r="E351" s="239">
        <v>1.548</v>
      </c>
      <c r="F351" s="234"/>
      <c r="G351" s="234"/>
      <c r="H351" s="234"/>
      <c r="I351" s="234"/>
      <c r="J351" s="234"/>
      <c r="K351" s="234"/>
      <c r="L351" s="234"/>
      <c r="M351" s="234"/>
      <c r="N351" s="233"/>
      <c r="O351" s="233"/>
      <c r="P351" s="233"/>
      <c r="Q351" s="233"/>
      <c r="R351" s="234"/>
      <c r="S351" s="234"/>
      <c r="T351" s="234"/>
      <c r="U351" s="234"/>
      <c r="V351" s="234"/>
      <c r="W351" s="234"/>
      <c r="X351" s="234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134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31"/>
      <c r="B352" s="232"/>
      <c r="C352" s="273" t="s">
        <v>145</v>
      </c>
      <c r="D352" s="240"/>
      <c r="E352" s="241">
        <v>10.689</v>
      </c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134</v>
      </c>
      <c r="AH352" s="214">
        <v>1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31"/>
      <c r="B353" s="232"/>
      <c r="C353" s="272" t="s">
        <v>314</v>
      </c>
      <c r="D353" s="238"/>
      <c r="E353" s="239"/>
      <c r="F353" s="234"/>
      <c r="G353" s="234"/>
      <c r="H353" s="234"/>
      <c r="I353" s="234"/>
      <c r="J353" s="234"/>
      <c r="K353" s="234"/>
      <c r="L353" s="234"/>
      <c r="M353" s="234"/>
      <c r="N353" s="233"/>
      <c r="O353" s="233"/>
      <c r="P353" s="233"/>
      <c r="Q353" s="233"/>
      <c r="R353" s="234"/>
      <c r="S353" s="234"/>
      <c r="T353" s="234"/>
      <c r="U353" s="234"/>
      <c r="V353" s="234"/>
      <c r="W353" s="234"/>
      <c r="X353" s="234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134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31"/>
      <c r="B354" s="232"/>
      <c r="C354" s="272" t="s">
        <v>315</v>
      </c>
      <c r="D354" s="238"/>
      <c r="E354" s="239">
        <v>-2.2599999999999998</v>
      </c>
      <c r="F354" s="234"/>
      <c r="G354" s="234"/>
      <c r="H354" s="234"/>
      <c r="I354" s="234"/>
      <c r="J354" s="234"/>
      <c r="K354" s="234"/>
      <c r="L354" s="234"/>
      <c r="M354" s="234"/>
      <c r="N354" s="233"/>
      <c r="O354" s="233"/>
      <c r="P354" s="233"/>
      <c r="Q354" s="233"/>
      <c r="R354" s="234"/>
      <c r="S354" s="234"/>
      <c r="T354" s="234"/>
      <c r="U354" s="234"/>
      <c r="V354" s="234"/>
      <c r="W354" s="234"/>
      <c r="X354" s="234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134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31"/>
      <c r="B355" s="232"/>
      <c r="C355" s="272" t="s">
        <v>316</v>
      </c>
      <c r="D355" s="238"/>
      <c r="E355" s="239">
        <v>-10.752000000000001</v>
      </c>
      <c r="F355" s="234"/>
      <c r="G355" s="234"/>
      <c r="H355" s="234"/>
      <c r="I355" s="234"/>
      <c r="J355" s="234"/>
      <c r="K355" s="234"/>
      <c r="L355" s="234"/>
      <c r="M355" s="234"/>
      <c r="N355" s="233"/>
      <c r="O355" s="233"/>
      <c r="P355" s="233"/>
      <c r="Q355" s="233"/>
      <c r="R355" s="234"/>
      <c r="S355" s="234"/>
      <c r="T355" s="234"/>
      <c r="U355" s="234"/>
      <c r="V355" s="234"/>
      <c r="W355" s="234"/>
      <c r="X355" s="234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134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31"/>
      <c r="B356" s="232"/>
      <c r="C356" s="272" t="s">
        <v>317</v>
      </c>
      <c r="D356" s="238"/>
      <c r="E356" s="239">
        <v>-2.3759999999999999</v>
      </c>
      <c r="F356" s="234"/>
      <c r="G356" s="234"/>
      <c r="H356" s="234"/>
      <c r="I356" s="234"/>
      <c r="J356" s="234"/>
      <c r="K356" s="234"/>
      <c r="L356" s="234"/>
      <c r="M356" s="234"/>
      <c r="N356" s="233"/>
      <c r="O356" s="233"/>
      <c r="P356" s="233"/>
      <c r="Q356" s="233"/>
      <c r="R356" s="234"/>
      <c r="S356" s="234"/>
      <c r="T356" s="234"/>
      <c r="U356" s="234"/>
      <c r="V356" s="234"/>
      <c r="W356" s="234"/>
      <c r="X356" s="234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134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31"/>
      <c r="B357" s="232"/>
      <c r="C357" s="272" t="s">
        <v>318</v>
      </c>
      <c r="D357" s="238"/>
      <c r="E357" s="239">
        <v>-6.0762</v>
      </c>
      <c r="F357" s="234"/>
      <c r="G357" s="234"/>
      <c r="H357" s="234"/>
      <c r="I357" s="234"/>
      <c r="J357" s="234"/>
      <c r="K357" s="234"/>
      <c r="L357" s="234"/>
      <c r="M357" s="234"/>
      <c r="N357" s="233"/>
      <c r="O357" s="233"/>
      <c r="P357" s="233"/>
      <c r="Q357" s="233"/>
      <c r="R357" s="234"/>
      <c r="S357" s="234"/>
      <c r="T357" s="234"/>
      <c r="U357" s="234"/>
      <c r="V357" s="234"/>
      <c r="W357" s="234"/>
      <c r="X357" s="234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134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31"/>
      <c r="B358" s="232"/>
      <c r="C358" s="272" t="s">
        <v>319</v>
      </c>
      <c r="D358" s="238"/>
      <c r="E358" s="239">
        <v>-24.502400000000002</v>
      </c>
      <c r="F358" s="234"/>
      <c r="G358" s="234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134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31"/>
      <c r="B359" s="232"/>
      <c r="C359" s="272" t="s">
        <v>320</v>
      </c>
      <c r="D359" s="238"/>
      <c r="E359" s="239">
        <v>-6.4</v>
      </c>
      <c r="F359" s="234"/>
      <c r="G359" s="234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134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31"/>
      <c r="B360" s="232"/>
      <c r="C360" s="272" t="s">
        <v>321</v>
      </c>
      <c r="D360" s="238"/>
      <c r="E360" s="239">
        <v>-5.6</v>
      </c>
      <c r="F360" s="234"/>
      <c r="G360" s="234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134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31"/>
      <c r="B361" s="232"/>
      <c r="C361" s="273" t="s">
        <v>145</v>
      </c>
      <c r="D361" s="240"/>
      <c r="E361" s="241">
        <v>-57.9666</v>
      </c>
      <c r="F361" s="234"/>
      <c r="G361" s="234"/>
      <c r="H361" s="234"/>
      <c r="I361" s="234"/>
      <c r="J361" s="234"/>
      <c r="K361" s="234"/>
      <c r="L361" s="234"/>
      <c r="M361" s="234"/>
      <c r="N361" s="233"/>
      <c r="O361" s="233"/>
      <c r="P361" s="233"/>
      <c r="Q361" s="233"/>
      <c r="R361" s="234"/>
      <c r="S361" s="234"/>
      <c r="T361" s="234"/>
      <c r="U361" s="234"/>
      <c r="V361" s="234"/>
      <c r="W361" s="234"/>
      <c r="X361" s="234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134</v>
      </c>
      <c r="AH361" s="214">
        <v>1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31"/>
      <c r="B362" s="232"/>
      <c r="C362" s="272" t="s">
        <v>322</v>
      </c>
      <c r="D362" s="238"/>
      <c r="E362" s="239"/>
      <c r="F362" s="234"/>
      <c r="G362" s="234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134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31"/>
      <c r="B363" s="232"/>
      <c r="C363" s="272" t="s">
        <v>323</v>
      </c>
      <c r="D363" s="238"/>
      <c r="E363" s="239">
        <v>6.8639999999999999</v>
      </c>
      <c r="F363" s="234"/>
      <c r="G363" s="234"/>
      <c r="H363" s="234"/>
      <c r="I363" s="234"/>
      <c r="J363" s="234"/>
      <c r="K363" s="234"/>
      <c r="L363" s="234"/>
      <c r="M363" s="234"/>
      <c r="N363" s="233"/>
      <c r="O363" s="233"/>
      <c r="P363" s="233"/>
      <c r="Q363" s="233"/>
      <c r="R363" s="234"/>
      <c r="S363" s="234"/>
      <c r="T363" s="234"/>
      <c r="U363" s="234"/>
      <c r="V363" s="234"/>
      <c r="W363" s="234"/>
      <c r="X363" s="234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134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31"/>
      <c r="B364" s="232"/>
      <c r="C364" s="272" t="s">
        <v>324</v>
      </c>
      <c r="D364" s="238"/>
      <c r="E364" s="239">
        <v>15.391999999999999</v>
      </c>
      <c r="F364" s="234"/>
      <c r="G364" s="234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134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31"/>
      <c r="B365" s="232"/>
      <c r="C365" s="272" t="s">
        <v>325</v>
      </c>
      <c r="D365" s="238"/>
      <c r="E365" s="239">
        <v>15.808</v>
      </c>
      <c r="F365" s="234"/>
      <c r="G365" s="234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134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31"/>
      <c r="B366" s="232"/>
      <c r="C366" s="273" t="s">
        <v>145</v>
      </c>
      <c r="D366" s="240"/>
      <c r="E366" s="241">
        <v>38.064</v>
      </c>
      <c r="F366" s="234"/>
      <c r="G366" s="234"/>
      <c r="H366" s="234"/>
      <c r="I366" s="234"/>
      <c r="J366" s="234"/>
      <c r="K366" s="234"/>
      <c r="L366" s="234"/>
      <c r="M366" s="234"/>
      <c r="N366" s="233"/>
      <c r="O366" s="233"/>
      <c r="P366" s="233"/>
      <c r="Q366" s="233"/>
      <c r="R366" s="234"/>
      <c r="S366" s="234"/>
      <c r="T366" s="234"/>
      <c r="U366" s="234"/>
      <c r="V366" s="234"/>
      <c r="W366" s="234"/>
      <c r="X366" s="234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134</v>
      </c>
      <c r="AH366" s="214">
        <v>1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52">
        <v>33</v>
      </c>
      <c r="B367" s="253" t="s">
        <v>326</v>
      </c>
      <c r="C367" s="270" t="s">
        <v>327</v>
      </c>
      <c r="D367" s="254" t="s">
        <v>127</v>
      </c>
      <c r="E367" s="255">
        <v>4.53</v>
      </c>
      <c r="F367" s="256"/>
      <c r="G367" s="257">
        <f>ROUND(E367*F367,2)</f>
        <v>0</v>
      </c>
      <c r="H367" s="256"/>
      <c r="I367" s="257">
        <f>ROUND(E367*H367,2)</f>
        <v>0</v>
      </c>
      <c r="J367" s="256"/>
      <c r="K367" s="257">
        <f>ROUND(E367*J367,2)</f>
        <v>0</v>
      </c>
      <c r="L367" s="257">
        <v>15</v>
      </c>
      <c r="M367" s="257">
        <f>G367*(1+L367/100)</f>
        <v>0</v>
      </c>
      <c r="N367" s="255">
        <v>0</v>
      </c>
      <c r="O367" s="255">
        <f>ROUND(E367*N367,2)</f>
        <v>0</v>
      </c>
      <c r="P367" s="255">
        <v>0</v>
      </c>
      <c r="Q367" s="255">
        <f>ROUND(E367*P367,2)</f>
        <v>0</v>
      </c>
      <c r="R367" s="257"/>
      <c r="S367" s="257" t="s">
        <v>128</v>
      </c>
      <c r="T367" s="258" t="s">
        <v>128</v>
      </c>
      <c r="U367" s="234">
        <v>2.1000000000000001E-2</v>
      </c>
      <c r="V367" s="234">
        <f>ROUND(E367*U367,2)</f>
        <v>0.1</v>
      </c>
      <c r="W367" s="234"/>
      <c r="X367" s="234" t="s">
        <v>129</v>
      </c>
      <c r="Y367" s="214"/>
      <c r="Z367" s="214"/>
      <c r="AA367" s="214"/>
      <c r="AB367" s="214"/>
      <c r="AC367" s="214"/>
      <c r="AD367" s="214"/>
      <c r="AE367" s="214"/>
      <c r="AF367" s="214"/>
      <c r="AG367" s="214" t="s">
        <v>149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31"/>
      <c r="B368" s="232"/>
      <c r="C368" s="272" t="s">
        <v>133</v>
      </c>
      <c r="D368" s="238"/>
      <c r="E368" s="239"/>
      <c r="F368" s="234"/>
      <c r="G368" s="234"/>
      <c r="H368" s="234"/>
      <c r="I368" s="234"/>
      <c r="J368" s="234"/>
      <c r="K368" s="234"/>
      <c r="L368" s="234"/>
      <c r="M368" s="234"/>
      <c r="N368" s="233"/>
      <c r="O368" s="233"/>
      <c r="P368" s="233"/>
      <c r="Q368" s="233"/>
      <c r="R368" s="234"/>
      <c r="S368" s="234"/>
      <c r="T368" s="234"/>
      <c r="U368" s="234"/>
      <c r="V368" s="234"/>
      <c r="W368" s="234"/>
      <c r="X368" s="234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134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5">
      <c r="A369" s="231"/>
      <c r="B369" s="232"/>
      <c r="C369" s="272" t="s">
        <v>328</v>
      </c>
      <c r="D369" s="238"/>
      <c r="E369" s="239">
        <v>4.53</v>
      </c>
      <c r="F369" s="234"/>
      <c r="G369" s="234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134</v>
      </c>
      <c r="AH369" s="214">
        <v>5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31"/>
      <c r="B370" s="232"/>
      <c r="C370" s="273" t="s">
        <v>145</v>
      </c>
      <c r="D370" s="240"/>
      <c r="E370" s="241">
        <v>4.53</v>
      </c>
      <c r="F370" s="234"/>
      <c r="G370" s="234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134</v>
      </c>
      <c r="AH370" s="214">
        <v>1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52">
        <v>34</v>
      </c>
      <c r="B371" s="253" t="s">
        <v>329</v>
      </c>
      <c r="C371" s="270" t="s">
        <v>330</v>
      </c>
      <c r="D371" s="254" t="s">
        <v>127</v>
      </c>
      <c r="E371" s="255">
        <v>510.03039999999999</v>
      </c>
      <c r="F371" s="256"/>
      <c r="G371" s="257">
        <f>ROUND(E371*F371,2)</f>
        <v>0</v>
      </c>
      <c r="H371" s="256"/>
      <c r="I371" s="257">
        <f>ROUND(E371*H371,2)</f>
        <v>0</v>
      </c>
      <c r="J371" s="256"/>
      <c r="K371" s="257">
        <f>ROUND(E371*J371,2)</f>
        <v>0</v>
      </c>
      <c r="L371" s="257">
        <v>15</v>
      </c>
      <c r="M371" s="257">
        <f>G371*(1+L371/100)</f>
        <v>0</v>
      </c>
      <c r="N371" s="255">
        <v>6.9999999999999994E-5</v>
      </c>
      <c r="O371" s="255">
        <f>ROUND(E371*N371,2)</f>
        <v>0.04</v>
      </c>
      <c r="P371" s="255">
        <v>0</v>
      </c>
      <c r="Q371" s="255">
        <f>ROUND(E371*P371,2)</f>
        <v>0</v>
      </c>
      <c r="R371" s="257"/>
      <c r="S371" s="257" t="s">
        <v>128</v>
      </c>
      <c r="T371" s="258" t="s">
        <v>128</v>
      </c>
      <c r="U371" s="234">
        <v>6.4960000000000004E-2</v>
      </c>
      <c r="V371" s="234">
        <f>ROUND(E371*U371,2)</f>
        <v>33.130000000000003</v>
      </c>
      <c r="W371" s="234"/>
      <c r="X371" s="234" t="s">
        <v>129</v>
      </c>
      <c r="Y371" s="214"/>
      <c r="Z371" s="214"/>
      <c r="AA371" s="214"/>
      <c r="AB371" s="214"/>
      <c r="AC371" s="214"/>
      <c r="AD371" s="214"/>
      <c r="AE371" s="214"/>
      <c r="AF371" s="214"/>
      <c r="AG371" s="214" t="s">
        <v>149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31"/>
      <c r="B372" s="232"/>
      <c r="C372" s="271" t="s">
        <v>331</v>
      </c>
      <c r="D372" s="260"/>
      <c r="E372" s="260"/>
      <c r="F372" s="260"/>
      <c r="G372" s="260"/>
      <c r="H372" s="234"/>
      <c r="I372" s="234"/>
      <c r="J372" s="234"/>
      <c r="K372" s="234"/>
      <c r="L372" s="234"/>
      <c r="M372" s="234"/>
      <c r="N372" s="233"/>
      <c r="O372" s="233"/>
      <c r="P372" s="233"/>
      <c r="Q372" s="233"/>
      <c r="R372" s="234"/>
      <c r="S372" s="234"/>
      <c r="T372" s="234"/>
      <c r="U372" s="234"/>
      <c r="V372" s="234"/>
      <c r="W372" s="234"/>
      <c r="X372" s="234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132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31"/>
      <c r="B373" s="232"/>
      <c r="C373" s="272" t="s">
        <v>133</v>
      </c>
      <c r="D373" s="238"/>
      <c r="E373" s="239"/>
      <c r="F373" s="234"/>
      <c r="G373" s="234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134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31"/>
      <c r="B374" s="232"/>
      <c r="C374" s="272" t="s">
        <v>298</v>
      </c>
      <c r="D374" s="238"/>
      <c r="E374" s="239"/>
      <c r="F374" s="234"/>
      <c r="G374" s="234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134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31"/>
      <c r="B375" s="232"/>
      <c r="C375" s="272" t="s">
        <v>182</v>
      </c>
      <c r="D375" s="238"/>
      <c r="E375" s="239">
        <v>10.7</v>
      </c>
      <c r="F375" s="234"/>
      <c r="G375" s="234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134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31"/>
      <c r="B376" s="232"/>
      <c r="C376" s="272" t="s">
        <v>183</v>
      </c>
      <c r="D376" s="238"/>
      <c r="E376" s="239">
        <v>15.3</v>
      </c>
      <c r="F376" s="234"/>
      <c r="G376" s="234"/>
      <c r="H376" s="234"/>
      <c r="I376" s="234"/>
      <c r="J376" s="234"/>
      <c r="K376" s="234"/>
      <c r="L376" s="234"/>
      <c r="M376" s="234"/>
      <c r="N376" s="233"/>
      <c r="O376" s="233"/>
      <c r="P376" s="233"/>
      <c r="Q376" s="233"/>
      <c r="R376" s="234"/>
      <c r="S376" s="234"/>
      <c r="T376" s="234"/>
      <c r="U376" s="234"/>
      <c r="V376" s="234"/>
      <c r="W376" s="234"/>
      <c r="X376" s="234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134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31"/>
      <c r="B377" s="232"/>
      <c r="C377" s="272" t="s">
        <v>184</v>
      </c>
      <c r="D377" s="238"/>
      <c r="E377" s="239">
        <v>4.2</v>
      </c>
      <c r="F377" s="234"/>
      <c r="G377" s="234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134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31"/>
      <c r="B378" s="232"/>
      <c r="C378" s="272" t="s">
        <v>185</v>
      </c>
      <c r="D378" s="238"/>
      <c r="E378" s="239">
        <v>4.0999999999999996</v>
      </c>
      <c r="F378" s="234"/>
      <c r="G378" s="234"/>
      <c r="H378" s="234"/>
      <c r="I378" s="234"/>
      <c r="J378" s="234"/>
      <c r="K378" s="234"/>
      <c r="L378" s="234"/>
      <c r="M378" s="234"/>
      <c r="N378" s="233"/>
      <c r="O378" s="233"/>
      <c r="P378" s="233"/>
      <c r="Q378" s="233"/>
      <c r="R378" s="234"/>
      <c r="S378" s="234"/>
      <c r="T378" s="234"/>
      <c r="U378" s="234"/>
      <c r="V378" s="234"/>
      <c r="W378" s="234"/>
      <c r="X378" s="234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134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31"/>
      <c r="B379" s="232"/>
      <c r="C379" s="272" t="s">
        <v>186</v>
      </c>
      <c r="D379" s="238"/>
      <c r="E379" s="239">
        <v>25.1</v>
      </c>
      <c r="F379" s="234"/>
      <c r="G379" s="234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134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31"/>
      <c r="B380" s="232"/>
      <c r="C380" s="272" t="s">
        <v>177</v>
      </c>
      <c r="D380" s="238"/>
      <c r="E380" s="239">
        <v>19.8</v>
      </c>
      <c r="F380" s="234"/>
      <c r="G380" s="234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134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31"/>
      <c r="B381" s="232"/>
      <c r="C381" s="272" t="s">
        <v>164</v>
      </c>
      <c r="D381" s="238"/>
      <c r="E381" s="239">
        <v>3.8</v>
      </c>
      <c r="F381" s="234"/>
      <c r="G381" s="234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134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31"/>
      <c r="B382" s="232"/>
      <c r="C382" s="272" t="s">
        <v>178</v>
      </c>
      <c r="D382" s="238"/>
      <c r="E382" s="239">
        <v>5.2</v>
      </c>
      <c r="F382" s="234"/>
      <c r="G382" s="234"/>
      <c r="H382" s="234"/>
      <c r="I382" s="234"/>
      <c r="J382" s="234"/>
      <c r="K382" s="234"/>
      <c r="L382" s="234"/>
      <c r="M382" s="234"/>
      <c r="N382" s="233"/>
      <c r="O382" s="233"/>
      <c r="P382" s="233"/>
      <c r="Q382" s="233"/>
      <c r="R382" s="234"/>
      <c r="S382" s="234"/>
      <c r="T382" s="234"/>
      <c r="U382" s="234"/>
      <c r="V382" s="234"/>
      <c r="W382" s="234"/>
      <c r="X382" s="234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134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31"/>
      <c r="B383" s="232"/>
      <c r="C383" s="272" t="s">
        <v>187</v>
      </c>
      <c r="D383" s="238"/>
      <c r="E383" s="239">
        <v>19.600000000000001</v>
      </c>
      <c r="F383" s="234"/>
      <c r="G383" s="234"/>
      <c r="H383" s="234"/>
      <c r="I383" s="234"/>
      <c r="J383" s="234"/>
      <c r="K383" s="234"/>
      <c r="L383" s="234"/>
      <c r="M383" s="234"/>
      <c r="N383" s="233"/>
      <c r="O383" s="233"/>
      <c r="P383" s="233"/>
      <c r="Q383" s="233"/>
      <c r="R383" s="234"/>
      <c r="S383" s="234"/>
      <c r="T383" s="234"/>
      <c r="U383" s="234"/>
      <c r="V383" s="234"/>
      <c r="W383" s="234"/>
      <c r="X383" s="234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134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31"/>
      <c r="B384" s="232"/>
      <c r="C384" s="272" t="s">
        <v>188</v>
      </c>
      <c r="D384" s="238"/>
      <c r="E384" s="239">
        <v>0.5</v>
      </c>
      <c r="F384" s="234"/>
      <c r="G384" s="234"/>
      <c r="H384" s="234"/>
      <c r="I384" s="234"/>
      <c r="J384" s="234"/>
      <c r="K384" s="234"/>
      <c r="L384" s="234"/>
      <c r="M384" s="234"/>
      <c r="N384" s="233"/>
      <c r="O384" s="233"/>
      <c r="P384" s="233"/>
      <c r="Q384" s="233"/>
      <c r="R384" s="234"/>
      <c r="S384" s="234"/>
      <c r="T384" s="234"/>
      <c r="U384" s="234"/>
      <c r="V384" s="234"/>
      <c r="W384" s="234"/>
      <c r="X384" s="234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134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31"/>
      <c r="B385" s="232"/>
      <c r="C385" s="273" t="s">
        <v>145</v>
      </c>
      <c r="D385" s="240"/>
      <c r="E385" s="241">
        <v>108.3</v>
      </c>
      <c r="F385" s="234"/>
      <c r="G385" s="234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134</v>
      </c>
      <c r="AH385" s="214">
        <v>1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31"/>
      <c r="B386" s="232"/>
      <c r="C386" s="272" t="s">
        <v>299</v>
      </c>
      <c r="D386" s="238"/>
      <c r="E386" s="239"/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134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31"/>
      <c r="B387" s="232"/>
      <c r="C387" s="272" t="s">
        <v>300</v>
      </c>
      <c r="D387" s="238"/>
      <c r="E387" s="239">
        <v>53.12</v>
      </c>
      <c r="F387" s="234"/>
      <c r="G387" s="234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134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31"/>
      <c r="B388" s="232"/>
      <c r="C388" s="272" t="s">
        <v>301</v>
      </c>
      <c r="D388" s="238"/>
      <c r="E388" s="239">
        <v>50.944000000000003</v>
      </c>
      <c r="F388" s="234"/>
      <c r="G388" s="234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134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31"/>
      <c r="B389" s="232"/>
      <c r="C389" s="272" t="s">
        <v>302</v>
      </c>
      <c r="D389" s="238"/>
      <c r="E389" s="239">
        <v>26.175999999999998</v>
      </c>
      <c r="F389" s="234"/>
      <c r="G389" s="234"/>
      <c r="H389" s="234"/>
      <c r="I389" s="234"/>
      <c r="J389" s="234"/>
      <c r="K389" s="234"/>
      <c r="L389" s="234"/>
      <c r="M389" s="234"/>
      <c r="N389" s="233"/>
      <c r="O389" s="233"/>
      <c r="P389" s="233"/>
      <c r="Q389" s="233"/>
      <c r="R389" s="234"/>
      <c r="S389" s="234"/>
      <c r="T389" s="234"/>
      <c r="U389" s="234"/>
      <c r="V389" s="234"/>
      <c r="W389" s="234"/>
      <c r="X389" s="234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134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31"/>
      <c r="B390" s="232"/>
      <c r="C390" s="272" t="s">
        <v>303</v>
      </c>
      <c r="D390" s="238"/>
      <c r="E390" s="239">
        <v>26.88</v>
      </c>
      <c r="F390" s="234"/>
      <c r="G390" s="234"/>
      <c r="H390" s="234"/>
      <c r="I390" s="234"/>
      <c r="J390" s="234"/>
      <c r="K390" s="234"/>
      <c r="L390" s="234"/>
      <c r="M390" s="234"/>
      <c r="N390" s="233"/>
      <c r="O390" s="233"/>
      <c r="P390" s="233"/>
      <c r="Q390" s="233"/>
      <c r="R390" s="234"/>
      <c r="S390" s="234"/>
      <c r="T390" s="234"/>
      <c r="U390" s="234"/>
      <c r="V390" s="234"/>
      <c r="W390" s="234"/>
      <c r="X390" s="234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134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31"/>
      <c r="B391" s="232"/>
      <c r="C391" s="272" t="s">
        <v>304</v>
      </c>
      <c r="D391" s="238"/>
      <c r="E391" s="239">
        <v>67.84</v>
      </c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134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31"/>
      <c r="B392" s="232"/>
      <c r="C392" s="272" t="s">
        <v>305</v>
      </c>
      <c r="D392" s="238"/>
      <c r="E392" s="239">
        <v>59.52</v>
      </c>
      <c r="F392" s="234"/>
      <c r="G392" s="234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134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31"/>
      <c r="B393" s="232"/>
      <c r="C393" s="272" t="s">
        <v>306</v>
      </c>
      <c r="D393" s="238"/>
      <c r="E393" s="239">
        <v>25.536000000000001</v>
      </c>
      <c r="F393" s="234"/>
      <c r="G393" s="234"/>
      <c r="H393" s="234"/>
      <c r="I393" s="234"/>
      <c r="J393" s="234"/>
      <c r="K393" s="234"/>
      <c r="L393" s="234"/>
      <c r="M393" s="234"/>
      <c r="N393" s="233"/>
      <c r="O393" s="233"/>
      <c r="P393" s="233"/>
      <c r="Q393" s="233"/>
      <c r="R393" s="234"/>
      <c r="S393" s="234"/>
      <c r="T393" s="234"/>
      <c r="U393" s="234"/>
      <c r="V393" s="234"/>
      <c r="W393" s="234"/>
      <c r="X393" s="234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134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31"/>
      <c r="B394" s="232"/>
      <c r="C394" s="272" t="s">
        <v>307</v>
      </c>
      <c r="D394" s="238"/>
      <c r="E394" s="239">
        <v>30.463999999999999</v>
      </c>
      <c r="F394" s="234"/>
      <c r="G394" s="234"/>
      <c r="H394" s="234"/>
      <c r="I394" s="234"/>
      <c r="J394" s="234"/>
      <c r="K394" s="234"/>
      <c r="L394" s="234"/>
      <c r="M394" s="234"/>
      <c r="N394" s="233"/>
      <c r="O394" s="233"/>
      <c r="P394" s="233"/>
      <c r="Q394" s="233"/>
      <c r="R394" s="234"/>
      <c r="S394" s="234"/>
      <c r="T394" s="234"/>
      <c r="U394" s="234"/>
      <c r="V394" s="234"/>
      <c r="W394" s="234"/>
      <c r="X394" s="234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134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31"/>
      <c r="B395" s="232"/>
      <c r="C395" s="272" t="s">
        <v>308</v>
      </c>
      <c r="D395" s="238"/>
      <c r="E395" s="239">
        <v>60.48</v>
      </c>
      <c r="F395" s="234"/>
      <c r="G395" s="234"/>
      <c r="H395" s="234"/>
      <c r="I395" s="234"/>
      <c r="J395" s="234"/>
      <c r="K395" s="234"/>
      <c r="L395" s="234"/>
      <c r="M395" s="234"/>
      <c r="N395" s="233"/>
      <c r="O395" s="233"/>
      <c r="P395" s="233"/>
      <c r="Q395" s="233"/>
      <c r="R395" s="234"/>
      <c r="S395" s="234"/>
      <c r="T395" s="234"/>
      <c r="U395" s="234"/>
      <c r="V395" s="234"/>
      <c r="W395" s="234"/>
      <c r="X395" s="234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134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31"/>
      <c r="B396" s="232"/>
      <c r="C396" s="272" t="s">
        <v>309</v>
      </c>
      <c r="D396" s="238"/>
      <c r="E396" s="239">
        <v>9.984</v>
      </c>
      <c r="F396" s="234"/>
      <c r="G396" s="234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134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31"/>
      <c r="B397" s="232"/>
      <c r="C397" s="273" t="s">
        <v>145</v>
      </c>
      <c r="D397" s="240"/>
      <c r="E397" s="241">
        <v>410.94400000000002</v>
      </c>
      <c r="F397" s="234"/>
      <c r="G397" s="234"/>
      <c r="H397" s="234"/>
      <c r="I397" s="234"/>
      <c r="J397" s="234"/>
      <c r="K397" s="234"/>
      <c r="L397" s="234"/>
      <c r="M397" s="234"/>
      <c r="N397" s="233"/>
      <c r="O397" s="233"/>
      <c r="P397" s="233"/>
      <c r="Q397" s="233"/>
      <c r="R397" s="234"/>
      <c r="S397" s="234"/>
      <c r="T397" s="234"/>
      <c r="U397" s="234"/>
      <c r="V397" s="234"/>
      <c r="W397" s="234"/>
      <c r="X397" s="234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134</v>
      </c>
      <c r="AH397" s="214">
        <v>1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31"/>
      <c r="B398" s="232"/>
      <c r="C398" s="272" t="s">
        <v>310</v>
      </c>
      <c r="D398" s="238"/>
      <c r="E398" s="239"/>
      <c r="F398" s="234"/>
      <c r="G398" s="234"/>
      <c r="H398" s="234"/>
      <c r="I398" s="234"/>
      <c r="J398" s="234"/>
      <c r="K398" s="234"/>
      <c r="L398" s="234"/>
      <c r="M398" s="234"/>
      <c r="N398" s="233"/>
      <c r="O398" s="233"/>
      <c r="P398" s="233"/>
      <c r="Q398" s="233"/>
      <c r="R398" s="234"/>
      <c r="S398" s="234"/>
      <c r="T398" s="234"/>
      <c r="U398" s="234"/>
      <c r="V398" s="234"/>
      <c r="W398" s="234"/>
      <c r="X398" s="234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134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31"/>
      <c r="B399" s="232"/>
      <c r="C399" s="272" t="s">
        <v>311</v>
      </c>
      <c r="D399" s="238"/>
      <c r="E399" s="239">
        <v>2.5649999999999999</v>
      </c>
      <c r="F399" s="234"/>
      <c r="G399" s="234"/>
      <c r="H399" s="234"/>
      <c r="I399" s="234"/>
      <c r="J399" s="234"/>
      <c r="K399" s="234"/>
      <c r="L399" s="234"/>
      <c r="M399" s="234"/>
      <c r="N399" s="233"/>
      <c r="O399" s="233"/>
      <c r="P399" s="233"/>
      <c r="Q399" s="233"/>
      <c r="R399" s="234"/>
      <c r="S399" s="234"/>
      <c r="T399" s="234"/>
      <c r="U399" s="234"/>
      <c r="V399" s="234"/>
      <c r="W399" s="234"/>
      <c r="X399" s="234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134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31"/>
      <c r="B400" s="232"/>
      <c r="C400" s="272" t="s">
        <v>312</v>
      </c>
      <c r="D400" s="238"/>
      <c r="E400" s="239">
        <v>6.5759999999999996</v>
      </c>
      <c r="F400" s="234"/>
      <c r="G400" s="234"/>
      <c r="H400" s="234"/>
      <c r="I400" s="234"/>
      <c r="J400" s="234"/>
      <c r="K400" s="234"/>
      <c r="L400" s="234"/>
      <c r="M400" s="234"/>
      <c r="N400" s="233"/>
      <c r="O400" s="233"/>
      <c r="P400" s="233"/>
      <c r="Q400" s="233"/>
      <c r="R400" s="234"/>
      <c r="S400" s="234"/>
      <c r="T400" s="234"/>
      <c r="U400" s="234"/>
      <c r="V400" s="234"/>
      <c r="W400" s="234"/>
      <c r="X400" s="234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134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31"/>
      <c r="B401" s="232"/>
      <c r="C401" s="272" t="s">
        <v>313</v>
      </c>
      <c r="D401" s="238"/>
      <c r="E401" s="239">
        <v>1.548</v>
      </c>
      <c r="F401" s="234"/>
      <c r="G401" s="234"/>
      <c r="H401" s="234"/>
      <c r="I401" s="234"/>
      <c r="J401" s="234"/>
      <c r="K401" s="234"/>
      <c r="L401" s="234"/>
      <c r="M401" s="234"/>
      <c r="N401" s="233"/>
      <c r="O401" s="233"/>
      <c r="P401" s="233"/>
      <c r="Q401" s="233"/>
      <c r="R401" s="234"/>
      <c r="S401" s="234"/>
      <c r="T401" s="234"/>
      <c r="U401" s="234"/>
      <c r="V401" s="234"/>
      <c r="W401" s="234"/>
      <c r="X401" s="234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134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31"/>
      <c r="B402" s="232"/>
      <c r="C402" s="273" t="s">
        <v>145</v>
      </c>
      <c r="D402" s="240"/>
      <c r="E402" s="241">
        <v>10.689</v>
      </c>
      <c r="F402" s="234"/>
      <c r="G402" s="234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134</v>
      </c>
      <c r="AH402" s="214">
        <v>1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31"/>
      <c r="B403" s="232"/>
      <c r="C403" s="272" t="s">
        <v>314</v>
      </c>
      <c r="D403" s="238"/>
      <c r="E403" s="239"/>
      <c r="F403" s="234"/>
      <c r="G403" s="234"/>
      <c r="H403" s="234"/>
      <c r="I403" s="234"/>
      <c r="J403" s="234"/>
      <c r="K403" s="234"/>
      <c r="L403" s="234"/>
      <c r="M403" s="234"/>
      <c r="N403" s="233"/>
      <c r="O403" s="233"/>
      <c r="P403" s="233"/>
      <c r="Q403" s="233"/>
      <c r="R403" s="234"/>
      <c r="S403" s="234"/>
      <c r="T403" s="234"/>
      <c r="U403" s="234"/>
      <c r="V403" s="234"/>
      <c r="W403" s="234"/>
      <c r="X403" s="234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134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31"/>
      <c r="B404" s="232"/>
      <c r="C404" s="272" t="s">
        <v>315</v>
      </c>
      <c r="D404" s="238"/>
      <c r="E404" s="239">
        <v>-2.2599999999999998</v>
      </c>
      <c r="F404" s="234"/>
      <c r="G404" s="234"/>
      <c r="H404" s="234"/>
      <c r="I404" s="234"/>
      <c r="J404" s="234"/>
      <c r="K404" s="234"/>
      <c r="L404" s="234"/>
      <c r="M404" s="234"/>
      <c r="N404" s="233"/>
      <c r="O404" s="233"/>
      <c r="P404" s="233"/>
      <c r="Q404" s="233"/>
      <c r="R404" s="234"/>
      <c r="S404" s="234"/>
      <c r="T404" s="234"/>
      <c r="U404" s="234"/>
      <c r="V404" s="234"/>
      <c r="W404" s="234"/>
      <c r="X404" s="234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134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31"/>
      <c r="B405" s="232"/>
      <c r="C405" s="272" t="s">
        <v>316</v>
      </c>
      <c r="D405" s="238"/>
      <c r="E405" s="239">
        <v>-10.752000000000001</v>
      </c>
      <c r="F405" s="234"/>
      <c r="G405" s="234"/>
      <c r="H405" s="234"/>
      <c r="I405" s="234"/>
      <c r="J405" s="234"/>
      <c r="K405" s="234"/>
      <c r="L405" s="234"/>
      <c r="M405" s="234"/>
      <c r="N405" s="233"/>
      <c r="O405" s="233"/>
      <c r="P405" s="233"/>
      <c r="Q405" s="233"/>
      <c r="R405" s="234"/>
      <c r="S405" s="234"/>
      <c r="T405" s="234"/>
      <c r="U405" s="234"/>
      <c r="V405" s="234"/>
      <c r="W405" s="234"/>
      <c r="X405" s="234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134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31"/>
      <c r="B406" s="232"/>
      <c r="C406" s="272" t="s">
        <v>317</v>
      </c>
      <c r="D406" s="238"/>
      <c r="E406" s="239">
        <v>-2.3759999999999999</v>
      </c>
      <c r="F406" s="234"/>
      <c r="G406" s="234"/>
      <c r="H406" s="234"/>
      <c r="I406" s="234"/>
      <c r="J406" s="234"/>
      <c r="K406" s="234"/>
      <c r="L406" s="234"/>
      <c r="M406" s="234"/>
      <c r="N406" s="233"/>
      <c r="O406" s="233"/>
      <c r="P406" s="233"/>
      <c r="Q406" s="233"/>
      <c r="R406" s="234"/>
      <c r="S406" s="234"/>
      <c r="T406" s="234"/>
      <c r="U406" s="234"/>
      <c r="V406" s="234"/>
      <c r="W406" s="234"/>
      <c r="X406" s="234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134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31"/>
      <c r="B407" s="232"/>
      <c r="C407" s="272" t="s">
        <v>318</v>
      </c>
      <c r="D407" s="238"/>
      <c r="E407" s="239">
        <v>-6.0762</v>
      </c>
      <c r="F407" s="234"/>
      <c r="G407" s="234"/>
      <c r="H407" s="234"/>
      <c r="I407" s="234"/>
      <c r="J407" s="234"/>
      <c r="K407" s="234"/>
      <c r="L407" s="234"/>
      <c r="M407" s="234"/>
      <c r="N407" s="233"/>
      <c r="O407" s="233"/>
      <c r="P407" s="233"/>
      <c r="Q407" s="233"/>
      <c r="R407" s="234"/>
      <c r="S407" s="234"/>
      <c r="T407" s="234"/>
      <c r="U407" s="234"/>
      <c r="V407" s="234"/>
      <c r="W407" s="234"/>
      <c r="X407" s="234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134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31"/>
      <c r="B408" s="232"/>
      <c r="C408" s="272" t="s">
        <v>319</v>
      </c>
      <c r="D408" s="238"/>
      <c r="E408" s="239">
        <v>-24.502400000000002</v>
      </c>
      <c r="F408" s="234"/>
      <c r="G408" s="234"/>
      <c r="H408" s="234"/>
      <c r="I408" s="234"/>
      <c r="J408" s="234"/>
      <c r="K408" s="234"/>
      <c r="L408" s="234"/>
      <c r="M408" s="234"/>
      <c r="N408" s="233"/>
      <c r="O408" s="233"/>
      <c r="P408" s="233"/>
      <c r="Q408" s="233"/>
      <c r="R408" s="234"/>
      <c r="S408" s="234"/>
      <c r="T408" s="234"/>
      <c r="U408" s="234"/>
      <c r="V408" s="234"/>
      <c r="W408" s="234"/>
      <c r="X408" s="234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134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31"/>
      <c r="B409" s="232"/>
      <c r="C409" s="272" t="s">
        <v>320</v>
      </c>
      <c r="D409" s="238"/>
      <c r="E409" s="239">
        <v>-6.4</v>
      </c>
      <c r="F409" s="234"/>
      <c r="G409" s="234"/>
      <c r="H409" s="234"/>
      <c r="I409" s="234"/>
      <c r="J409" s="234"/>
      <c r="K409" s="234"/>
      <c r="L409" s="234"/>
      <c r="M409" s="234"/>
      <c r="N409" s="233"/>
      <c r="O409" s="233"/>
      <c r="P409" s="233"/>
      <c r="Q409" s="233"/>
      <c r="R409" s="234"/>
      <c r="S409" s="234"/>
      <c r="T409" s="234"/>
      <c r="U409" s="234"/>
      <c r="V409" s="234"/>
      <c r="W409" s="234"/>
      <c r="X409" s="234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134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5">
      <c r="A410" s="231"/>
      <c r="B410" s="232"/>
      <c r="C410" s="272" t="s">
        <v>321</v>
      </c>
      <c r="D410" s="238"/>
      <c r="E410" s="239">
        <v>-5.6</v>
      </c>
      <c r="F410" s="234"/>
      <c r="G410" s="234"/>
      <c r="H410" s="234"/>
      <c r="I410" s="234"/>
      <c r="J410" s="234"/>
      <c r="K410" s="234"/>
      <c r="L410" s="234"/>
      <c r="M410" s="234"/>
      <c r="N410" s="233"/>
      <c r="O410" s="233"/>
      <c r="P410" s="233"/>
      <c r="Q410" s="233"/>
      <c r="R410" s="234"/>
      <c r="S410" s="234"/>
      <c r="T410" s="234"/>
      <c r="U410" s="234"/>
      <c r="V410" s="234"/>
      <c r="W410" s="234"/>
      <c r="X410" s="234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134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31"/>
      <c r="B411" s="232"/>
      <c r="C411" s="273" t="s">
        <v>145</v>
      </c>
      <c r="D411" s="240"/>
      <c r="E411" s="241">
        <v>-57.9666</v>
      </c>
      <c r="F411" s="234"/>
      <c r="G411" s="234"/>
      <c r="H411" s="234"/>
      <c r="I411" s="234"/>
      <c r="J411" s="234"/>
      <c r="K411" s="234"/>
      <c r="L411" s="234"/>
      <c r="M411" s="234"/>
      <c r="N411" s="233"/>
      <c r="O411" s="233"/>
      <c r="P411" s="233"/>
      <c r="Q411" s="233"/>
      <c r="R411" s="234"/>
      <c r="S411" s="234"/>
      <c r="T411" s="234"/>
      <c r="U411" s="234"/>
      <c r="V411" s="234"/>
      <c r="W411" s="234"/>
      <c r="X411" s="234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134</v>
      </c>
      <c r="AH411" s="214">
        <v>1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31"/>
      <c r="B412" s="232"/>
      <c r="C412" s="272" t="s">
        <v>322</v>
      </c>
      <c r="D412" s="238"/>
      <c r="E412" s="239"/>
      <c r="F412" s="234"/>
      <c r="G412" s="234"/>
      <c r="H412" s="234"/>
      <c r="I412" s="234"/>
      <c r="J412" s="234"/>
      <c r="K412" s="234"/>
      <c r="L412" s="234"/>
      <c r="M412" s="234"/>
      <c r="N412" s="233"/>
      <c r="O412" s="233"/>
      <c r="P412" s="233"/>
      <c r="Q412" s="233"/>
      <c r="R412" s="234"/>
      <c r="S412" s="234"/>
      <c r="T412" s="234"/>
      <c r="U412" s="234"/>
      <c r="V412" s="234"/>
      <c r="W412" s="234"/>
      <c r="X412" s="234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134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5">
      <c r="A413" s="231"/>
      <c r="B413" s="232"/>
      <c r="C413" s="272" t="s">
        <v>323</v>
      </c>
      <c r="D413" s="238"/>
      <c r="E413" s="239">
        <v>6.8639999999999999</v>
      </c>
      <c r="F413" s="234"/>
      <c r="G413" s="234"/>
      <c r="H413" s="234"/>
      <c r="I413" s="234"/>
      <c r="J413" s="234"/>
      <c r="K413" s="234"/>
      <c r="L413" s="234"/>
      <c r="M413" s="234"/>
      <c r="N413" s="233"/>
      <c r="O413" s="233"/>
      <c r="P413" s="233"/>
      <c r="Q413" s="233"/>
      <c r="R413" s="234"/>
      <c r="S413" s="234"/>
      <c r="T413" s="234"/>
      <c r="U413" s="234"/>
      <c r="V413" s="234"/>
      <c r="W413" s="234"/>
      <c r="X413" s="234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134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31"/>
      <c r="B414" s="232"/>
      <c r="C414" s="272" t="s">
        <v>324</v>
      </c>
      <c r="D414" s="238"/>
      <c r="E414" s="239">
        <v>15.391999999999999</v>
      </c>
      <c r="F414" s="234"/>
      <c r="G414" s="234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134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31"/>
      <c r="B415" s="232"/>
      <c r="C415" s="272" t="s">
        <v>325</v>
      </c>
      <c r="D415" s="238"/>
      <c r="E415" s="239">
        <v>15.808</v>
      </c>
      <c r="F415" s="234"/>
      <c r="G415" s="234"/>
      <c r="H415" s="234"/>
      <c r="I415" s="234"/>
      <c r="J415" s="234"/>
      <c r="K415" s="234"/>
      <c r="L415" s="234"/>
      <c r="M415" s="234"/>
      <c r="N415" s="233"/>
      <c r="O415" s="233"/>
      <c r="P415" s="233"/>
      <c r="Q415" s="233"/>
      <c r="R415" s="234"/>
      <c r="S415" s="234"/>
      <c r="T415" s="234"/>
      <c r="U415" s="234"/>
      <c r="V415" s="234"/>
      <c r="W415" s="234"/>
      <c r="X415" s="234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134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31"/>
      <c r="B416" s="232"/>
      <c r="C416" s="273" t="s">
        <v>145</v>
      </c>
      <c r="D416" s="240"/>
      <c r="E416" s="241">
        <v>38.064</v>
      </c>
      <c r="F416" s="234"/>
      <c r="G416" s="234"/>
      <c r="H416" s="234"/>
      <c r="I416" s="234"/>
      <c r="J416" s="234"/>
      <c r="K416" s="234"/>
      <c r="L416" s="234"/>
      <c r="M416" s="234"/>
      <c r="N416" s="233"/>
      <c r="O416" s="233"/>
      <c r="P416" s="233"/>
      <c r="Q416" s="233"/>
      <c r="R416" s="234"/>
      <c r="S416" s="234"/>
      <c r="T416" s="234"/>
      <c r="U416" s="234"/>
      <c r="V416" s="234"/>
      <c r="W416" s="234"/>
      <c r="X416" s="234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134</v>
      </c>
      <c r="AH416" s="214">
        <v>1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52">
        <v>35</v>
      </c>
      <c r="B417" s="253" t="s">
        <v>332</v>
      </c>
      <c r="C417" s="270" t="s">
        <v>333</v>
      </c>
      <c r="D417" s="254" t="s">
        <v>127</v>
      </c>
      <c r="E417" s="255">
        <v>510.03039999999999</v>
      </c>
      <c r="F417" s="256"/>
      <c r="G417" s="257">
        <f>ROUND(E417*F417,2)</f>
        <v>0</v>
      </c>
      <c r="H417" s="256"/>
      <c r="I417" s="257">
        <f>ROUND(E417*H417,2)</f>
        <v>0</v>
      </c>
      <c r="J417" s="256"/>
      <c r="K417" s="257">
        <f>ROUND(E417*J417,2)</f>
        <v>0</v>
      </c>
      <c r="L417" s="257">
        <v>15</v>
      </c>
      <c r="M417" s="257">
        <f>G417*(1+L417/100)</f>
        <v>0</v>
      </c>
      <c r="N417" s="255">
        <v>3.6000000000000002E-4</v>
      </c>
      <c r="O417" s="255">
        <f>ROUND(E417*N417,2)</f>
        <v>0.18</v>
      </c>
      <c r="P417" s="255">
        <v>0</v>
      </c>
      <c r="Q417" s="255">
        <f>ROUND(E417*P417,2)</f>
        <v>0</v>
      </c>
      <c r="R417" s="257"/>
      <c r="S417" s="257" t="s">
        <v>128</v>
      </c>
      <c r="T417" s="258" t="s">
        <v>128</v>
      </c>
      <c r="U417" s="234">
        <v>0.19503999999999999</v>
      </c>
      <c r="V417" s="234">
        <f>ROUND(E417*U417,2)</f>
        <v>99.48</v>
      </c>
      <c r="W417" s="234"/>
      <c r="X417" s="234" t="s">
        <v>129</v>
      </c>
      <c r="Y417" s="214"/>
      <c r="Z417" s="214"/>
      <c r="AA417" s="214"/>
      <c r="AB417" s="214"/>
      <c r="AC417" s="214"/>
      <c r="AD417" s="214"/>
      <c r="AE417" s="214"/>
      <c r="AF417" s="214"/>
      <c r="AG417" s="214" t="s">
        <v>149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5">
      <c r="A418" s="231"/>
      <c r="B418" s="232"/>
      <c r="C418" s="271" t="s">
        <v>334</v>
      </c>
      <c r="D418" s="260"/>
      <c r="E418" s="260"/>
      <c r="F418" s="260"/>
      <c r="G418" s="260"/>
      <c r="H418" s="234"/>
      <c r="I418" s="234"/>
      <c r="J418" s="234"/>
      <c r="K418" s="234"/>
      <c r="L418" s="234"/>
      <c r="M418" s="234"/>
      <c r="N418" s="233"/>
      <c r="O418" s="233"/>
      <c r="P418" s="233"/>
      <c r="Q418" s="233"/>
      <c r="R418" s="234"/>
      <c r="S418" s="234"/>
      <c r="T418" s="234"/>
      <c r="U418" s="234"/>
      <c r="V418" s="234"/>
      <c r="W418" s="234"/>
      <c r="X418" s="234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132</v>
      </c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31"/>
      <c r="B419" s="232"/>
      <c r="C419" s="272" t="s">
        <v>133</v>
      </c>
      <c r="D419" s="238"/>
      <c r="E419" s="239"/>
      <c r="F419" s="234"/>
      <c r="G419" s="234"/>
      <c r="H419" s="234"/>
      <c r="I419" s="234"/>
      <c r="J419" s="234"/>
      <c r="K419" s="234"/>
      <c r="L419" s="234"/>
      <c r="M419" s="234"/>
      <c r="N419" s="233"/>
      <c r="O419" s="233"/>
      <c r="P419" s="233"/>
      <c r="Q419" s="233"/>
      <c r="R419" s="234"/>
      <c r="S419" s="234"/>
      <c r="T419" s="234"/>
      <c r="U419" s="234"/>
      <c r="V419" s="234"/>
      <c r="W419" s="234"/>
      <c r="X419" s="234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134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31"/>
      <c r="B420" s="232"/>
      <c r="C420" s="272" t="s">
        <v>298</v>
      </c>
      <c r="D420" s="238"/>
      <c r="E420" s="239"/>
      <c r="F420" s="234"/>
      <c r="G420" s="234"/>
      <c r="H420" s="234"/>
      <c r="I420" s="234"/>
      <c r="J420" s="234"/>
      <c r="K420" s="234"/>
      <c r="L420" s="234"/>
      <c r="M420" s="234"/>
      <c r="N420" s="233"/>
      <c r="O420" s="233"/>
      <c r="P420" s="233"/>
      <c r="Q420" s="233"/>
      <c r="R420" s="234"/>
      <c r="S420" s="234"/>
      <c r="T420" s="234"/>
      <c r="U420" s="234"/>
      <c r="V420" s="234"/>
      <c r="W420" s="234"/>
      <c r="X420" s="234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134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31"/>
      <c r="B421" s="232"/>
      <c r="C421" s="272" t="s">
        <v>182</v>
      </c>
      <c r="D421" s="238"/>
      <c r="E421" s="239">
        <v>10.7</v>
      </c>
      <c r="F421" s="234"/>
      <c r="G421" s="234"/>
      <c r="H421" s="234"/>
      <c r="I421" s="234"/>
      <c r="J421" s="234"/>
      <c r="K421" s="234"/>
      <c r="L421" s="234"/>
      <c r="M421" s="234"/>
      <c r="N421" s="233"/>
      <c r="O421" s="233"/>
      <c r="P421" s="233"/>
      <c r="Q421" s="233"/>
      <c r="R421" s="234"/>
      <c r="S421" s="234"/>
      <c r="T421" s="234"/>
      <c r="U421" s="234"/>
      <c r="V421" s="234"/>
      <c r="W421" s="234"/>
      <c r="X421" s="234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134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31"/>
      <c r="B422" s="232"/>
      <c r="C422" s="272" t="s">
        <v>183</v>
      </c>
      <c r="D422" s="238"/>
      <c r="E422" s="239">
        <v>15.3</v>
      </c>
      <c r="F422" s="234"/>
      <c r="G422" s="234"/>
      <c r="H422" s="234"/>
      <c r="I422" s="234"/>
      <c r="J422" s="234"/>
      <c r="K422" s="234"/>
      <c r="L422" s="234"/>
      <c r="M422" s="234"/>
      <c r="N422" s="233"/>
      <c r="O422" s="233"/>
      <c r="P422" s="233"/>
      <c r="Q422" s="233"/>
      <c r="R422" s="234"/>
      <c r="S422" s="234"/>
      <c r="T422" s="234"/>
      <c r="U422" s="234"/>
      <c r="V422" s="234"/>
      <c r="W422" s="234"/>
      <c r="X422" s="234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134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31"/>
      <c r="B423" s="232"/>
      <c r="C423" s="272" t="s">
        <v>184</v>
      </c>
      <c r="D423" s="238"/>
      <c r="E423" s="239">
        <v>4.2</v>
      </c>
      <c r="F423" s="234"/>
      <c r="G423" s="234"/>
      <c r="H423" s="234"/>
      <c r="I423" s="234"/>
      <c r="J423" s="234"/>
      <c r="K423" s="234"/>
      <c r="L423" s="234"/>
      <c r="M423" s="234"/>
      <c r="N423" s="233"/>
      <c r="O423" s="233"/>
      <c r="P423" s="233"/>
      <c r="Q423" s="233"/>
      <c r="R423" s="234"/>
      <c r="S423" s="234"/>
      <c r="T423" s="234"/>
      <c r="U423" s="234"/>
      <c r="V423" s="234"/>
      <c r="W423" s="234"/>
      <c r="X423" s="234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134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31"/>
      <c r="B424" s="232"/>
      <c r="C424" s="272" t="s">
        <v>185</v>
      </c>
      <c r="D424" s="238"/>
      <c r="E424" s="239">
        <v>4.0999999999999996</v>
      </c>
      <c r="F424" s="234"/>
      <c r="G424" s="234"/>
      <c r="H424" s="234"/>
      <c r="I424" s="234"/>
      <c r="J424" s="234"/>
      <c r="K424" s="234"/>
      <c r="L424" s="234"/>
      <c r="M424" s="234"/>
      <c r="N424" s="233"/>
      <c r="O424" s="233"/>
      <c r="P424" s="233"/>
      <c r="Q424" s="233"/>
      <c r="R424" s="234"/>
      <c r="S424" s="234"/>
      <c r="T424" s="234"/>
      <c r="U424" s="234"/>
      <c r="V424" s="234"/>
      <c r="W424" s="234"/>
      <c r="X424" s="234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134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31"/>
      <c r="B425" s="232"/>
      <c r="C425" s="272" t="s">
        <v>186</v>
      </c>
      <c r="D425" s="238"/>
      <c r="E425" s="239">
        <v>25.1</v>
      </c>
      <c r="F425" s="234"/>
      <c r="G425" s="234"/>
      <c r="H425" s="234"/>
      <c r="I425" s="234"/>
      <c r="J425" s="234"/>
      <c r="K425" s="234"/>
      <c r="L425" s="234"/>
      <c r="M425" s="234"/>
      <c r="N425" s="233"/>
      <c r="O425" s="233"/>
      <c r="P425" s="233"/>
      <c r="Q425" s="233"/>
      <c r="R425" s="234"/>
      <c r="S425" s="234"/>
      <c r="T425" s="234"/>
      <c r="U425" s="234"/>
      <c r="V425" s="234"/>
      <c r="W425" s="234"/>
      <c r="X425" s="234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134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5">
      <c r="A426" s="231"/>
      <c r="B426" s="232"/>
      <c r="C426" s="272" t="s">
        <v>177</v>
      </c>
      <c r="D426" s="238"/>
      <c r="E426" s="239">
        <v>19.8</v>
      </c>
      <c r="F426" s="234"/>
      <c r="G426" s="234"/>
      <c r="H426" s="234"/>
      <c r="I426" s="234"/>
      <c r="J426" s="234"/>
      <c r="K426" s="234"/>
      <c r="L426" s="234"/>
      <c r="M426" s="234"/>
      <c r="N426" s="233"/>
      <c r="O426" s="233"/>
      <c r="P426" s="233"/>
      <c r="Q426" s="233"/>
      <c r="R426" s="234"/>
      <c r="S426" s="234"/>
      <c r="T426" s="234"/>
      <c r="U426" s="234"/>
      <c r="V426" s="234"/>
      <c r="W426" s="234"/>
      <c r="X426" s="234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134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5">
      <c r="A427" s="231"/>
      <c r="B427" s="232"/>
      <c r="C427" s="272" t="s">
        <v>164</v>
      </c>
      <c r="D427" s="238"/>
      <c r="E427" s="239">
        <v>3.8</v>
      </c>
      <c r="F427" s="234"/>
      <c r="G427" s="234"/>
      <c r="H427" s="234"/>
      <c r="I427" s="234"/>
      <c r="J427" s="234"/>
      <c r="K427" s="234"/>
      <c r="L427" s="234"/>
      <c r="M427" s="234"/>
      <c r="N427" s="233"/>
      <c r="O427" s="233"/>
      <c r="P427" s="233"/>
      <c r="Q427" s="233"/>
      <c r="R427" s="234"/>
      <c r="S427" s="234"/>
      <c r="T427" s="234"/>
      <c r="U427" s="234"/>
      <c r="V427" s="234"/>
      <c r="W427" s="234"/>
      <c r="X427" s="234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134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5">
      <c r="A428" s="231"/>
      <c r="B428" s="232"/>
      <c r="C428" s="272" t="s">
        <v>178</v>
      </c>
      <c r="D428" s="238"/>
      <c r="E428" s="239">
        <v>5.2</v>
      </c>
      <c r="F428" s="234"/>
      <c r="G428" s="234"/>
      <c r="H428" s="234"/>
      <c r="I428" s="234"/>
      <c r="J428" s="234"/>
      <c r="K428" s="234"/>
      <c r="L428" s="234"/>
      <c r="M428" s="234"/>
      <c r="N428" s="233"/>
      <c r="O428" s="233"/>
      <c r="P428" s="233"/>
      <c r="Q428" s="233"/>
      <c r="R428" s="234"/>
      <c r="S428" s="234"/>
      <c r="T428" s="234"/>
      <c r="U428" s="234"/>
      <c r="V428" s="234"/>
      <c r="W428" s="234"/>
      <c r="X428" s="234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134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31"/>
      <c r="B429" s="232"/>
      <c r="C429" s="272" t="s">
        <v>187</v>
      </c>
      <c r="D429" s="238"/>
      <c r="E429" s="239">
        <v>19.600000000000001</v>
      </c>
      <c r="F429" s="234"/>
      <c r="G429" s="234"/>
      <c r="H429" s="234"/>
      <c r="I429" s="234"/>
      <c r="J429" s="234"/>
      <c r="K429" s="234"/>
      <c r="L429" s="234"/>
      <c r="M429" s="234"/>
      <c r="N429" s="233"/>
      <c r="O429" s="233"/>
      <c r="P429" s="233"/>
      <c r="Q429" s="233"/>
      <c r="R429" s="234"/>
      <c r="S429" s="234"/>
      <c r="T429" s="234"/>
      <c r="U429" s="234"/>
      <c r="V429" s="234"/>
      <c r="W429" s="234"/>
      <c r="X429" s="234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134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31"/>
      <c r="B430" s="232"/>
      <c r="C430" s="272" t="s">
        <v>188</v>
      </c>
      <c r="D430" s="238"/>
      <c r="E430" s="239">
        <v>0.5</v>
      </c>
      <c r="F430" s="234"/>
      <c r="G430" s="234"/>
      <c r="H430" s="234"/>
      <c r="I430" s="234"/>
      <c r="J430" s="234"/>
      <c r="K430" s="234"/>
      <c r="L430" s="234"/>
      <c r="M430" s="234"/>
      <c r="N430" s="233"/>
      <c r="O430" s="233"/>
      <c r="P430" s="233"/>
      <c r="Q430" s="233"/>
      <c r="R430" s="234"/>
      <c r="S430" s="234"/>
      <c r="T430" s="234"/>
      <c r="U430" s="234"/>
      <c r="V430" s="234"/>
      <c r="W430" s="234"/>
      <c r="X430" s="234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134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31"/>
      <c r="B431" s="232"/>
      <c r="C431" s="273" t="s">
        <v>145</v>
      </c>
      <c r="D431" s="240"/>
      <c r="E431" s="241">
        <v>108.3</v>
      </c>
      <c r="F431" s="234"/>
      <c r="G431" s="234"/>
      <c r="H431" s="234"/>
      <c r="I431" s="234"/>
      <c r="J431" s="234"/>
      <c r="K431" s="234"/>
      <c r="L431" s="234"/>
      <c r="M431" s="234"/>
      <c r="N431" s="233"/>
      <c r="O431" s="233"/>
      <c r="P431" s="233"/>
      <c r="Q431" s="233"/>
      <c r="R431" s="234"/>
      <c r="S431" s="234"/>
      <c r="T431" s="234"/>
      <c r="U431" s="234"/>
      <c r="V431" s="234"/>
      <c r="W431" s="234"/>
      <c r="X431" s="234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134</v>
      </c>
      <c r="AH431" s="214">
        <v>1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31"/>
      <c r="B432" s="232"/>
      <c r="C432" s="272" t="s">
        <v>299</v>
      </c>
      <c r="D432" s="238"/>
      <c r="E432" s="239"/>
      <c r="F432" s="234"/>
      <c r="G432" s="234"/>
      <c r="H432" s="234"/>
      <c r="I432" s="234"/>
      <c r="J432" s="234"/>
      <c r="K432" s="234"/>
      <c r="L432" s="234"/>
      <c r="M432" s="234"/>
      <c r="N432" s="233"/>
      <c r="O432" s="233"/>
      <c r="P432" s="233"/>
      <c r="Q432" s="233"/>
      <c r="R432" s="234"/>
      <c r="S432" s="234"/>
      <c r="T432" s="234"/>
      <c r="U432" s="234"/>
      <c r="V432" s="234"/>
      <c r="W432" s="234"/>
      <c r="X432" s="234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134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31"/>
      <c r="B433" s="232"/>
      <c r="C433" s="272" t="s">
        <v>300</v>
      </c>
      <c r="D433" s="238"/>
      <c r="E433" s="239">
        <v>53.12</v>
      </c>
      <c r="F433" s="234"/>
      <c r="G433" s="234"/>
      <c r="H433" s="234"/>
      <c r="I433" s="234"/>
      <c r="J433" s="234"/>
      <c r="K433" s="234"/>
      <c r="L433" s="234"/>
      <c r="M433" s="234"/>
      <c r="N433" s="233"/>
      <c r="O433" s="233"/>
      <c r="P433" s="233"/>
      <c r="Q433" s="233"/>
      <c r="R433" s="234"/>
      <c r="S433" s="234"/>
      <c r="T433" s="234"/>
      <c r="U433" s="234"/>
      <c r="V433" s="234"/>
      <c r="W433" s="234"/>
      <c r="X433" s="234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134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31"/>
      <c r="B434" s="232"/>
      <c r="C434" s="272" t="s">
        <v>301</v>
      </c>
      <c r="D434" s="238"/>
      <c r="E434" s="239">
        <v>50.944000000000003</v>
      </c>
      <c r="F434" s="234"/>
      <c r="G434" s="234"/>
      <c r="H434" s="234"/>
      <c r="I434" s="234"/>
      <c r="J434" s="234"/>
      <c r="K434" s="234"/>
      <c r="L434" s="234"/>
      <c r="M434" s="234"/>
      <c r="N434" s="233"/>
      <c r="O434" s="233"/>
      <c r="P434" s="233"/>
      <c r="Q434" s="233"/>
      <c r="R434" s="234"/>
      <c r="S434" s="234"/>
      <c r="T434" s="234"/>
      <c r="U434" s="234"/>
      <c r="V434" s="234"/>
      <c r="W434" s="234"/>
      <c r="X434" s="234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134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31"/>
      <c r="B435" s="232"/>
      <c r="C435" s="272" t="s">
        <v>302</v>
      </c>
      <c r="D435" s="238"/>
      <c r="E435" s="239">
        <v>26.175999999999998</v>
      </c>
      <c r="F435" s="234"/>
      <c r="G435" s="234"/>
      <c r="H435" s="234"/>
      <c r="I435" s="234"/>
      <c r="J435" s="234"/>
      <c r="K435" s="234"/>
      <c r="L435" s="234"/>
      <c r="M435" s="234"/>
      <c r="N435" s="233"/>
      <c r="O435" s="233"/>
      <c r="P435" s="233"/>
      <c r="Q435" s="233"/>
      <c r="R435" s="234"/>
      <c r="S435" s="234"/>
      <c r="T435" s="234"/>
      <c r="U435" s="234"/>
      <c r="V435" s="234"/>
      <c r="W435" s="234"/>
      <c r="X435" s="234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134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5">
      <c r="A436" s="231"/>
      <c r="B436" s="232"/>
      <c r="C436" s="272" t="s">
        <v>303</v>
      </c>
      <c r="D436" s="238"/>
      <c r="E436" s="239">
        <v>26.88</v>
      </c>
      <c r="F436" s="234"/>
      <c r="G436" s="234"/>
      <c r="H436" s="234"/>
      <c r="I436" s="234"/>
      <c r="J436" s="234"/>
      <c r="K436" s="234"/>
      <c r="L436" s="234"/>
      <c r="M436" s="234"/>
      <c r="N436" s="233"/>
      <c r="O436" s="233"/>
      <c r="P436" s="233"/>
      <c r="Q436" s="233"/>
      <c r="R436" s="234"/>
      <c r="S436" s="234"/>
      <c r="T436" s="234"/>
      <c r="U436" s="234"/>
      <c r="V436" s="234"/>
      <c r="W436" s="234"/>
      <c r="X436" s="234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134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5">
      <c r="A437" s="231"/>
      <c r="B437" s="232"/>
      <c r="C437" s="272" t="s">
        <v>304</v>
      </c>
      <c r="D437" s="238"/>
      <c r="E437" s="239">
        <v>67.84</v>
      </c>
      <c r="F437" s="234"/>
      <c r="G437" s="234"/>
      <c r="H437" s="234"/>
      <c r="I437" s="234"/>
      <c r="J437" s="234"/>
      <c r="K437" s="234"/>
      <c r="L437" s="234"/>
      <c r="M437" s="234"/>
      <c r="N437" s="233"/>
      <c r="O437" s="233"/>
      <c r="P437" s="233"/>
      <c r="Q437" s="233"/>
      <c r="R437" s="234"/>
      <c r="S437" s="234"/>
      <c r="T437" s="234"/>
      <c r="U437" s="234"/>
      <c r="V437" s="234"/>
      <c r="W437" s="234"/>
      <c r="X437" s="234"/>
      <c r="Y437" s="214"/>
      <c r="Z437" s="214"/>
      <c r="AA437" s="214"/>
      <c r="AB437" s="214"/>
      <c r="AC437" s="214"/>
      <c r="AD437" s="214"/>
      <c r="AE437" s="214"/>
      <c r="AF437" s="214"/>
      <c r="AG437" s="214" t="s">
        <v>134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5">
      <c r="A438" s="231"/>
      <c r="B438" s="232"/>
      <c r="C438" s="272" t="s">
        <v>305</v>
      </c>
      <c r="D438" s="238"/>
      <c r="E438" s="239">
        <v>59.52</v>
      </c>
      <c r="F438" s="234"/>
      <c r="G438" s="234"/>
      <c r="H438" s="234"/>
      <c r="I438" s="234"/>
      <c r="J438" s="234"/>
      <c r="K438" s="234"/>
      <c r="L438" s="234"/>
      <c r="M438" s="234"/>
      <c r="N438" s="233"/>
      <c r="O438" s="233"/>
      <c r="P438" s="233"/>
      <c r="Q438" s="233"/>
      <c r="R438" s="234"/>
      <c r="S438" s="234"/>
      <c r="T438" s="234"/>
      <c r="U438" s="234"/>
      <c r="V438" s="234"/>
      <c r="W438" s="234"/>
      <c r="X438" s="234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134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5">
      <c r="A439" s="231"/>
      <c r="B439" s="232"/>
      <c r="C439" s="272" t="s">
        <v>306</v>
      </c>
      <c r="D439" s="238"/>
      <c r="E439" s="239">
        <v>25.536000000000001</v>
      </c>
      <c r="F439" s="234"/>
      <c r="G439" s="234"/>
      <c r="H439" s="234"/>
      <c r="I439" s="234"/>
      <c r="J439" s="234"/>
      <c r="K439" s="234"/>
      <c r="L439" s="234"/>
      <c r="M439" s="234"/>
      <c r="N439" s="233"/>
      <c r="O439" s="233"/>
      <c r="P439" s="233"/>
      <c r="Q439" s="233"/>
      <c r="R439" s="234"/>
      <c r="S439" s="234"/>
      <c r="T439" s="234"/>
      <c r="U439" s="234"/>
      <c r="V439" s="234"/>
      <c r="W439" s="234"/>
      <c r="X439" s="234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134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31"/>
      <c r="B440" s="232"/>
      <c r="C440" s="272" t="s">
        <v>307</v>
      </c>
      <c r="D440" s="238"/>
      <c r="E440" s="239">
        <v>30.463999999999999</v>
      </c>
      <c r="F440" s="234"/>
      <c r="G440" s="234"/>
      <c r="H440" s="234"/>
      <c r="I440" s="234"/>
      <c r="J440" s="234"/>
      <c r="K440" s="234"/>
      <c r="L440" s="234"/>
      <c r="M440" s="234"/>
      <c r="N440" s="233"/>
      <c r="O440" s="233"/>
      <c r="P440" s="233"/>
      <c r="Q440" s="233"/>
      <c r="R440" s="234"/>
      <c r="S440" s="234"/>
      <c r="T440" s="234"/>
      <c r="U440" s="234"/>
      <c r="V440" s="234"/>
      <c r="W440" s="234"/>
      <c r="X440" s="234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134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31"/>
      <c r="B441" s="232"/>
      <c r="C441" s="272" t="s">
        <v>308</v>
      </c>
      <c r="D441" s="238"/>
      <c r="E441" s="239">
        <v>60.48</v>
      </c>
      <c r="F441" s="234"/>
      <c r="G441" s="234"/>
      <c r="H441" s="234"/>
      <c r="I441" s="234"/>
      <c r="J441" s="234"/>
      <c r="K441" s="234"/>
      <c r="L441" s="234"/>
      <c r="M441" s="234"/>
      <c r="N441" s="233"/>
      <c r="O441" s="233"/>
      <c r="P441" s="233"/>
      <c r="Q441" s="233"/>
      <c r="R441" s="234"/>
      <c r="S441" s="234"/>
      <c r="T441" s="234"/>
      <c r="U441" s="234"/>
      <c r="V441" s="234"/>
      <c r="W441" s="234"/>
      <c r="X441" s="234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134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5">
      <c r="A442" s="231"/>
      <c r="B442" s="232"/>
      <c r="C442" s="272" t="s">
        <v>309</v>
      </c>
      <c r="D442" s="238"/>
      <c r="E442" s="239">
        <v>9.984</v>
      </c>
      <c r="F442" s="234"/>
      <c r="G442" s="234"/>
      <c r="H442" s="234"/>
      <c r="I442" s="234"/>
      <c r="J442" s="234"/>
      <c r="K442" s="234"/>
      <c r="L442" s="234"/>
      <c r="M442" s="234"/>
      <c r="N442" s="233"/>
      <c r="O442" s="233"/>
      <c r="P442" s="233"/>
      <c r="Q442" s="233"/>
      <c r="R442" s="234"/>
      <c r="S442" s="234"/>
      <c r="T442" s="234"/>
      <c r="U442" s="234"/>
      <c r="V442" s="234"/>
      <c r="W442" s="234"/>
      <c r="X442" s="234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134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5">
      <c r="A443" s="231"/>
      <c r="B443" s="232"/>
      <c r="C443" s="273" t="s">
        <v>145</v>
      </c>
      <c r="D443" s="240"/>
      <c r="E443" s="241">
        <v>410.94400000000002</v>
      </c>
      <c r="F443" s="234"/>
      <c r="G443" s="234"/>
      <c r="H443" s="234"/>
      <c r="I443" s="234"/>
      <c r="J443" s="234"/>
      <c r="K443" s="234"/>
      <c r="L443" s="234"/>
      <c r="M443" s="234"/>
      <c r="N443" s="233"/>
      <c r="O443" s="233"/>
      <c r="P443" s="233"/>
      <c r="Q443" s="233"/>
      <c r="R443" s="234"/>
      <c r="S443" s="234"/>
      <c r="T443" s="234"/>
      <c r="U443" s="234"/>
      <c r="V443" s="234"/>
      <c r="W443" s="234"/>
      <c r="X443" s="234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134</v>
      </c>
      <c r="AH443" s="214">
        <v>1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31"/>
      <c r="B444" s="232"/>
      <c r="C444" s="272" t="s">
        <v>310</v>
      </c>
      <c r="D444" s="238"/>
      <c r="E444" s="239"/>
      <c r="F444" s="234"/>
      <c r="G444" s="234"/>
      <c r="H444" s="234"/>
      <c r="I444" s="234"/>
      <c r="J444" s="234"/>
      <c r="K444" s="234"/>
      <c r="L444" s="234"/>
      <c r="M444" s="234"/>
      <c r="N444" s="233"/>
      <c r="O444" s="233"/>
      <c r="P444" s="233"/>
      <c r="Q444" s="233"/>
      <c r="R444" s="234"/>
      <c r="S444" s="234"/>
      <c r="T444" s="234"/>
      <c r="U444" s="234"/>
      <c r="V444" s="234"/>
      <c r="W444" s="234"/>
      <c r="X444" s="234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134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5">
      <c r="A445" s="231"/>
      <c r="B445" s="232"/>
      <c r="C445" s="272" t="s">
        <v>311</v>
      </c>
      <c r="D445" s="238"/>
      <c r="E445" s="239">
        <v>2.5649999999999999</v>
      </c>
      <c r="F445" s="234"/>
      <c r="G445" s="234"/>
      <c r="H445" s="234"/>
      <c r="I445" s="234"/>
      <c r="J445" s="234"/>
      <c r="K445" s="234"/>
      <c r="L445" s="234"/>
      <c r="M445" s="234"/>
      <c r="N445" s="233"/>
      <c r="O445" s="233"/>
      <c r="P445" s="233"/>
      <c r="Q445" s="233"/>
      <c r="R445" s="234"/>
      <c r="S445" s="234"/>
      <c r="T445" s="234"/>
      <c r="U445" s="234"/>
      <c r="V445" s="234"/>
      <c r="W445" s="234"/>
      <c r="X445" s="234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134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31"/>
      <c r="B446" s="232"/>
      <c r="C446" s="272" t="s">
        <v>312</v>
      </c>
      <c r="D446" s="238"/>
      <c r="E446" s="239">
        <v>6.5759999999999996</v>
      </c>
      <c r="F446" s="234"/>
      <c r="G446" s="234"/>
      <c r="H446" s="234"/>
      <c r="I446" s="234"/>
      <c r="J446" s="234"/>
      <c r="K446" s="234"/>
      <c r="L446" s="234"/>
      <c r="M446" s="234"/>
      <c r="N446" s="233"/>
      <c r="O446" s="233"/>
      <c r="P446" s="233"/>
      <c r="Q446" s="233"/>
      <c r="R446" s="234"/>
      <c r="S446" s="234"/>
      <c r="T446" s="234"/>
      <c r="U446" s="234"/>
      <c r="V446" s="234"/>
      <c r="W446" s="234"/>
      <c r="X446" s="234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134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31"/>
      <c r="B447" s="232"/>
      <c r="C447" s="272" t="s">
        <v>313</v>
      </c>
      <c r="D447" s="238"/>
      <c r="E447" s="239">
        <v>1.548</v>
      </c>
      <c r="F447" s="234"/>
      <c r="G447" s="234"/>
      <c r="H447" s="234"/>
      <c r="I447" s="234"/>
      <c r="J447" s="234"/>
      <c r="K447" s="234"/>
      <c r="L447" s="234"/>
      <c r="M447" s="234"/>
      <c r="N447" s="233"/>
      <c r="O447" s="233"/>
      <c r="P447" s="233"/>
      <c r="Q447" s="233"/>
      <c r="R447" s="234"/>
      <c r="S447" s="234"/>
      <c r="T447" s="234"/>
      <c r="U447" s="234"/>
      <c r="V447" s="234"/>
      <c r="W447" s="234"/>
      <c r="X447" s="234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134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31"/>
      <c r="B448" s="232"/>
      <c r="C448" s="273" t="s">
        <v>145</v>
      </c>
      <c r="D448" s="240"/>
      <c r="E448" s="241">
        <v>10.689</v>
      </c>
      <c r="F448" s="234"/>
      <c r="G448" s="234"/>
      <c r="H448" s="234"/>
      <c r="I448" s="234"/>
      <c r="J448" s="234"/>
      <c r="K448" s="234"/>
      <c r="L448" s="234"/>
      <c r="M448" s="234"/>
      <c r="N448" s="233"/>
      <c r="O448" s="233"/>
      <c r="P448" s="233"/>
      <c r="Q448" s="233"/>
      <c r="R448" s="234"/>
      <c r="S448" s="234"/>
      <c r="T448" s="234"/>
      <c r="U448" s="234"/>
      <c r="V448" s="234"/>
      <c r="W448" s="234"/>
      <c r="X448" s="234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134</v>
      </c>
      <c r="AH448" s="214">
        <v>1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31"/>
      <c r="B449" s="232"/>
      <c r="C449" s="272" t="s">
        <v>314</v>
      </c>
      <c r="D449" s="238"/>
      <c r="E449" s="239"/>
      <c r="F449" s="234"/>
      <c r="G449" s="234"/>
      <c r="H449" s="234"/>
      <c r="I449" s="234"/>
      <c r="J449" s="234"/>
      <c r="K449" s="234"/>
      <c r="L449" s="234"/>
      <c r="M449" s="234"/>
      <c r="N449" s="233"/>
      <c r="O449" s="233"/>
      <c r="P449" s="233"/>
      <c r="Q449" s="233"/>
      <c r="R449" s="234"/>
      <c r="S449" s="234"/>
      <c r="T449" s="234"/>
      <c r="U449" s="234"/>
      <c r="V449" s="234"/>
      <c r="W449" s="234"/>
      <c r="X449" s="234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134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5">
      <c r="A450" s="231"/>
      <c r="B450" s="232"/>
      <c r="C450" s="272" t="s">
        <v>315</v>
      </c>
      <c r="D450" s="238"/>
      <c r="E450" s="239">
        <v>-2.2599999999999998</v>
      </c>
      <c r="F450" s="234"/>
      <c r="G450" s="234"/>
      <c r="H450" s="234"/>
      <c r="I450" s="234"/>
      <c r="J450" s="234"/>
      <c r="K450" s="234"/>
      <c r="L450" s="234"/>
      <c r="M450" s="234"/>
      <c r="N450" s="233"/>
      <c r="O450" s="233"/>
      <c r="P450" s="233"/>
      <c r="Q450" s="233"/>
      <c r="R450" s="234"/>
      <c r="S450" s="234"/>
      <c r="T450" s="234"/>
      <c r="U450" s="234"/>
      <c r="V450" s="234"/>
      <c r="W450" s="234"/>
      <c r="X450" s="234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134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31"/>
      <c r="B451" s="232"/>
      <c r="C451" s="272" t="s">
        <v>316</v>
      </c>
      <c r="D451" s="238"/>
      <c r="E451" s="239">
        <v>-10.752000000000001</v>
      </c>
      <c r="F451" s="234"/>
      <c r="G451" s="234"/>
      <c r="H451" s="234"/>
      <c r="I451" s="234"/>
      <c r="J451" s="234"/>
      <c r="K451" s="234"/>
      <c r="L451" s="234"/>
      <c r="M451" s="234"/>
      <c r="N451" s="233"/>
      <c r="O451" s="233"/>
      <c r="P451" s="233"/>
      <c r="Q451" s="233"/>
      <c r="R451" s="234"/>
      <c r="S451" s="234"/>
      <c r="T451" s="234"/>
      <c r="U451" s="234"/>
      <c r="V451" s="234"/>
      <c r="W451" s="234"/>
      <c r="X451" s="234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134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31"/>
      <c r="B452" s="232"/>
      <c r="C452" s="272" t="s">
        <v>317</v>
      </c>
      <c r="D452" s="238"/>
      <c r="E452" s="239">
        <v>-2.3759999999999999</v>
      </c>
      <c r="F452" s="234"/>
      <c r="G452" s="234"/>
      <c r="H452" s="234"/>
      <c r="I452" s="234"/>
      <c r="J452" s="234"/>
      <c r="K452" s="234"/>
      <c r="L452" s="234"/>
      <c r="M452" s="234"/>
      <c r="N452" s="233"/>
      <c r="O452" s="233"/>
      <c r="P452" s="233"/>
      <c r="Q452" s="233"/>
      <c r="R452" s="234"/>
      <c r="S452" s="234"/>
      <c r="T452" s="234"/>
      <c r="U452" s="234"/>
      <c r="V452" s="234"/>
      <c r="W452" s="234"/>
      <c r="X452" s="234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134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5">
      <c r="A453" s="231"/>
      <c r="B453" s="232"/>
      <c r="C453" s="272" t="s">
        <v>318</v>
      </c>
      <c r="D453" s="238"/>
      <c r="E453" s="239">
        <v>-6.0762</v>
      </c>
      <c r="F453" s="234"/>
      <c r="G453" s="234"/>
      <c r="H453" s="234"/>
      <c r="I453" s="234"/>
      <c r="J453" s="234"/>
      <c r="K453" s="234"/>
      <c r="L453" s="234"/>
      <c r="M453" s="234"/>
      <c r="N453" s="233"/>
      <c r="O453" s="233"/>
      <c r="P453" s="233"/>
      <c r="Q453" s="233"/>
      <c r="R453" s="234"/>
      <c r="S453" s="234"/>
      <c r="T453" s="234"/>
      <c r="U453" s="234"/>
      <c r="V453" s="234"/>
      <c r="W453" s="234"/>
      <c r="X453" s="234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134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5">
      <c r="A454" s="231"/>
      <c r="B454" s="232"/>
      <c r="C454" s="272" t="s">
        <v>319</v>
      </c>
      <c r="D454" s="238"/>
      <c r="E454" s="239">
        <v>-24.502400000000002</v>
      </c>
      <c r="F454" s="234"/>
      <c r="G454" s="234"/>
      <c r="H454" s="234"/>
      <c r="I454" s="234"/>
      <c r="J454" s="234"/>
      <c r="K454" s="234"/>
      <c r="L454" s="234"/>
      <c r="M454" s="234"/>
      <c r="N454" s="233"/>
      <c r="O454" s="233"/>
      <c r="P454" s="233"/>
      <c r="Q454" s="233"/>
      <c r="R454" s="234"/>
      <c r="S454" s="234"/>
      <c r="T454" s="234"/>
      <c r="U454" s="234"/>
      <c r="V454" s="234"/>
      <c r="W454" s="234"/>
      <c r="X454" s="234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134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5">
      <c r="A455" s="231"/>
      <c r="B455" s="232"/>
      <c r="C455" s="272" t="s">
        <v>320</v>
      </c>
      <c r="D455" s="238"/>
      <c r="E455" s="239">
        <v>-6.4</v>
      </c>
      <c r="F455" s="234"/>
      <c r="G455" s="234"/>
      <c r="H455" s="234"/>
      <c r="I455" s="234"/>
      <c r="J455" s="234"/>
      <c r="K455" s="234"/>
      <c r="L455" s="234"/>
      <c r="M455" s="234"/>
      <c r="N455" s="233"/>
      <c r="O455" s="233"/>
      <c r="P455" s="233"/>
      <c r="Q455" s="233"/>
      <c r="R455" s="234"/>
      <c r="S455" s="234"/>
      <c r="T455" s="234"/>
      <c r="U455" s="234"/>
      <c r="V455" s="234"/>
      <c r="W455" s="234"/>
      <c r="X455" s="234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134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31"/>
      <c r="B456" s="232"/>
      <c r="C456" s="272" t="s">
        <v>321</v>
      </c>
      <c r="D456" s="238"/>
      <c r="E456" s="239">
        <v>-5.6</v>
      </c>
      <c r="F456" s="234"/>
      <c r="G456" s="234"/>
      <c r="H456" s="234"/>
      <c r="I456" s="234"/>
      <c r="J456" s="234"/>
      <c r="K456" s="234"/>
      <c r="L456" s="234"/>
      <c r="M456" s="234"/>
      <c r="N456" s="233"/>
      <c r="O456" s="233"/>
      <c r="P456" s="233"/>
      <c r="Q456" s="233"/>
      <c r="R456" s="234"/>
      <c r="S456" s="234"/>
      <c r="T456" s="234"/>
      <c r="U456" s="234"/>
      <c r="V456" s="234"/>
      <c r="W456" s="234"/>
      <c r="X456" s="234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134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31"/>
      <c r="B457" s="232"/>
      <c r="C457" s="273" t="s">
        <v>145</v>
      </c>
      <c r="D457" s="240"/>
      <c r="E457" s="241">
        <v>-57.9666</v>
      </c>
      <c r="F457" s="234"/>
      <c r="G457" s="234"/>
      <c r="H457" s="234"/>
      <c r="I457" s="234"/>
      <c r="J457" s="234"/>
      <c r="K457" s="234"/>
      <c r="L457" s="234"/>
      <c r="M457" s="234"/>
      <c r="N457" s="233"/>
      <c r="O457" s="233"/>
      <c r="P457" s="233"/>
      <c r="Q457" s="233"/>
      <c r="R457" s="234"/>
      <c r="S457" s="234"/>
      <c r="T457" s="234"/>
      <c r="U457" s="234"/>
      <c r="V457" s="234"/>
      <c r="W457" s="234"/>
      <c r="X457" s="234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134</v>
      </c>
      <c r="AH457" s="214">
        <v>1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5">
      <c r="A458" s="231"/>
      <c r="B458" s="232"/>
      <c r="C458" s="272" t="s">
        <v>322</v>
      </c>
      <c r="D458" s="238"/>
      <c r="E458" s="239"/>
      <c r="F458" s="234"/>
      <c r="G458" s="234"/>
      <c r="H458" s="234"/>
      <c r="I458" s="234"/>
      <c r="J458" s="234"/>
      <c r="K458" s="234"/>
      <c r="L458" s="234"/>
      <c r="M458" s="234"/>
      <c r="N458" s="233"/>
      <c r="O458" s="233"/>
      <c r="P458" s="233"/>
      <c r="Q458" s="233"/>
      <c r="R458" s="234"/>
      <c r="S458" s="234"/>
      <c r="T458" s="234"/>
      <c r="U458" s="234"/>
      <c r="V458" s="234"/>
      <c r="W458" s="234"/>
      <c r="X458" s="234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134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5">
      <c r="A459" s="231"/>
      <c r="B459" s="232"/>
      <c r="C459" s="272" t="s">
        <v>323</v>
      </c>
      <c r="D459" s="238"/>
      <c r="E459" s="239">
        <v>6.8639999999999999</v>
      </c>
      <c r="F459" s="234"/>
      <c r="G459" s="234"/>
      <c r="H459" s="234"/>
      <c r="I459" s="234"/>
      <c r="J459" s="234"/>
      <c r="K459" s="234"/>
      <c r="L459" s="234"/>
      <c r="M459" s="234"/>
      <c r="N459" s="233"/>
      <c r="O459" s="233"/>
      <c r="P459" s="233"/>
      <c r="Q459" s="233"/>
      <c r="R459" s="234"/>
      <c r="S459" s="234"/>
      <c r="T459" s="234"/>
      <c r="U459" s="234"/>
      <c r="V459" s="234"/>
      <c r="W459" s="234"/>
      <c r="X459" s="234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134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31"/>
      <c r="B460" s="232"/>
      <c r="C460" s="272" t="s">
        <v>324</v>
      </c>
      <c r="D460" s="238"/>
      <c r="E460" s="239">
        <v>15.391999999999999</v>
      </c>
      <c r="F460" s="234"/>
      <c r="G460" s="234"/>
      <c r="H460" s="234"/>
      <c r="I460" s="234"/>
      <c r="J460" s="234"/>
      <c r="K460" s="234"/>
      <c r="L460" s="234"/>
      <c r="M460" s="234"/>
      <c r="N460" s="233"/>
      <c r="O460" s="233"/>
      <c r="P460" s="233"/>
      <c r="Q460" s="233"/>
      <c r="R460" s="234"/>
      <c r="S460" s="234"/>
      <c r="T460" s="234"/>
      <c r="U460" s="234"/>
      <c r="V460" s="234"/>
      <c r="W460" s="234"/>
      <c r="X460" s="234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134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31"/>
      <c r="B461" s="232"/>
      <c r="C461" s="272" t="s">
        <v>325</v>
      </c>
      <c r="D461" s="238"/>
      <c r="E461" s="239">
        <v>15.808</v>
      </c>
      <c r="F461" s="234"/>
      <c r="G461" s="234"/>
      <c r="H461" s="234"/>
      <c r="I461" s="234"/>
      <c r="J461" s="234"/>
      <c r="K461" s="234"/>
      <c r="L461" s="234"/>
      <c r="M461" s="234"/>
      <c r="N461" s="233"/>
      <c r="O461" s="233"/>
      <c r="P461" s="233"/>
      <c r="Q461" s="233"/>
      <c r="R461" s="234"/>
      <c r="S461" s="234"/>
      <c r="T461" s="234"/>
      <c r="U461" s="234"/>
      <c r="V461" s="234"/>
      <c r="W461" s="234"/>
      <c r="X461" s="234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134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31"/>
      <c r="B462" s="232"/>
      <c r="C462" s="273" t="s">
        <v>145</v>
      </c>
      <c r="D462" s="240"/>
      <c r="E462" s="241">
        <v>38.064</v>
      </c>
      <c r="F462" s="234"/>
      <c r="G462" s="234"/>
      <c r="H462" s="234"/>
      <c r="I462" s="234"/>
      <c r="J462" s="234"/>
      <c r="K462" s="234"/>
      <c r="L462" s="234"/>
      <c r="M462" s="234"/>
      <c r="N462" s="233"/>
      <c r="O462" s="233"/>
      <c r="P462" s="233"/>
      <c r="Q462" s="233"/>
      <c r="R462" s="234"/>
      <c r="S462" s="234"/>
      <c r="T462" s="234"/>
      <c r="U462" s="234"/>
      <c r="V462" s="234"/>
      <c r="W462" s="234"/>
      <c r="X462" s="234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134</v>
      </c>
      <c r="AH462" s="214">
        <v>1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ht="13" x14ac:dyDescent="0.25">
      <c r="A463" s="245" t="s">
        <v>123</v>
      </c>
      <c r="B463" s="246" t="s">
        <v>91</v>
      </c>
      <c r="C463" s="269" t="s">
        <v>92</v>
      </c>
      <c r="D463" s="247"/>
      <c r="E463" s="248"/>
      <c r="F463" s="249"/>
      <c r="G463" s="249">
        <f>SUMIF(AG464:AG506,"&lt;&gt;NOR",G464:G506)</f>
        <v>0</v>
      </c>
      <c r="H463" s="249"/>
      <c r="I463" s="249">
        <f>SUM(I464:I506)</f>
        <v>0</v>
      </c>
      <c r="J463" s="249"/>
      <c r="K463" s="249">
        <f>SUM(K464:K506)</f>
        <v>0</v>
      </c>
      <c r="L463" s="249"/>
      <c r="M463" s="249">
        <f>SUM(M464:M506)</f>
        <v>0</v>
      </c>
      <c r="N463" s="248"/>
      <c r="O463" s="248">
        <f>SUM(O464:O506)</f>
        <v>0</v>
      </c>
      <c r="P463" s="248"/>
      <c r="Q463" s="248">
        <f>SUM(Q464:Q506)</f>
        <v>0</v>
      </c>
      <c r="R463" s="249"/>
      <c r="S463" s="249"/>
      <c r="T463" s="250"/>
      <c r="U463" s="244"/>
      <c r="V463" s="244">
        <f>SUM(V464:V506)</f>
        <v>0.1</v>
      </c>
      <c r="W463" s="244"/>
      <c r="X463" s="244"/>
      <c r="AG463" t="s">
        <v>124</v>
      </c>
    </row>
    <row r="464" spans="1:60" ht="20" outlineLevel="1" x14ac:dyDescent="0.25">
      <c r="A464" s="252">
        <v>36</v>
      </c>
      <c r="B464" s="253" t="s">
        <v>335</v>
      </c>
      <c r="C464" s="270" t="s">
        <v>336</v>
      </c>
      <c r="D464" s="254" t="s">
        <v>216</v>
      </c>
      <c r="E464" s="255">
        <v>1</v>
      </c>
      <c r="F464" s="256"/>
      <c r="G464" s="257">
        <f>ROUND(E464*F464,2)</f>
        <v>0</v>
      </c>
      <c r="H464" s="256"/>
      <c r="I464" s="257">
        <f>ROUND(E464*H464,2)</f>
        <v>0</v>
      </c>
      <c r="J464" s="256"/>
      <c r="K464" s="257">
        <f>ROUND(E464*J464,2)</f>
        <v>0</v>
      </c>
      <c r="L464" s="257">
        <v>15</v>
      </c>
      <c r="M464" s="257">
        <f>G464*(1+L464/100)</f>
        <v>0</v>
      </c>
      <c r="N464" s="255">
        <v>1.6000000000000001E-4</v>
      </c>
      <c r="O464" s="255">
        <f>ROUND(E464*N464,2)</f>
        <v>0</v>
      </c>
      <c r="P464" s="255">
        <v>0</v>
      </c>
      <c r="Q464" s="255">
        <f>ROUND(E464*P464,2)</f>
        <v>0</v>
      </c>
      <c r="R464" s="257"/>
      <c r="S464" s="257" t="s">
        <v>217</v>
      </c>
      <c r="T464" s="258" t="s">
        <v>218</v>
      </c>
      <c r="U464" s="234">
        <v>9.955E-2</v>
      </c>
      <c r="V464" s="234">
        <f>ROUND(E464*U464,2)</f>
        <v>0.1</v>
      </c>
      <c r="W464" s="234"/>
      <c r="X464" s="234" t="s">
        <v>129</v>
      </c>
      <c r="Y464" s="214"/>
      <c r="Z464" s="214"/>
      <c r="AA464" s="214"/>
      <c r="AB464" s="214"/>
      <c r="AC464" s="214"/>
      <c r="AD464" s="214"/>
      <c r="AE464" s="214"/>
      <c r="AF464" s="214"/>
      <c r="AG464" s="214" t="s">
        <v>130</v>
      </c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ht="20.5" outlineLevel="1" x14ac:dyDescent="0.25">
      <c r="A465" s="231"/>
      <c r="B465" s="232"/>
      <c r="C465" s="271" t="s">
        <v>337</v>
      </c>
      <c r="D465" s="260"/>
      <c r="E465" s="260"/>
      <c r="F465" s="260"/>
      <c r="G465" s="260"/>
      <c r="H465" s="234"/>
      <c r="I465" s="234"/>
      <c r="J465" s="234"/>
      <c r="K465" s="234"/>
      <c r="L465" s="234"/>
      <c r="M465" s="234"/>
      <c r="N465" s="233"/>
      <c r="O465" s="233"/>
      <c r="P465" s="233"/>
      <c r="Q465" s="233"/>
      <c r="R465" s="234"/>
      <c r="S465" s="234"/>
      <c r="T465" s="234"/>
      <c r="U465" s="234"/>
      <c r="V465" s="234"/>
      <c r="W465" s="234"/>
      <c r="X465" s="234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132</v>
      </c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59" t="str">
        <f>C465</f>
        <v>Kompletní dodávka a montáž včetně uvedení do provozu, prostupů, zaškolení, seřízení, zkoušek dle příslušných ČSN a dalších pomocných prací a zednických přípomocí.</v>
      </c>
      <c r="BB465" s="214"/>
      <c r="BC465" s="214"/>
      <c r="BD465" s="214"/>
      <c r="BE465" s="214"/>
      <c r="BF465" s="214"/>
      <c r="BG465" s="214"/>
      <c r="BH465" s="214"/>
    </row>
    <row r="466" spans="1:60" ht="20.5" outlineLevel="1" x14ac:dyDescent="0.25">
      <c r="A466" s="231"/>
      <c r="B466" s="232"/>
      <c r="C466" s="274" t="s">
        <v>372</v>
      </c>
      <c r="D466" s="261"/>
      <c r="E466" s="261"/>
      <c r="F466" s="261"/>
      <c r="G466" s="261"/>
      <c r="H466" s="234"/>
      <c r="I466" s="234"/>
      <c r="J466" s="234"/>
      <c r="K466" s="234"/>
      <c r="L466" s="234"/>
      <c r="M466" s="234"/>
      <c r="N466" s="233"/>
      <c r="O466" s="233"/>
      <c r="P466" s="233"/>
      <c r="Q466" s="233"/>
      <c r="R466" s="234"/>
      <c r="S466" s="234"/>
      <c r="T466" s="234"/>
      <c r="U466" s="234"/>
      <c r="V466" s="234"/>
      <c r="W466" s="234"/>
      <c r="X466" s="234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132</v>
      </c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59" t="str">
        <f>C466</f>
        <v>Odstranění stávajících světel, vypínačů, zásuvek. Nové nové zásuvky, vypínače, příprava pro přisazená stropní svítidla.</v>
      </c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5">
      <c r="A467" s="231"/>
      <c r="B467" s="232"/>
      <c r="C467" s="274" t="s">
        <v>338</v>
      </c>
      <c r="D467" s="261"/>
      <c r="E467" s="261"/>
      <c r="F467" s="261"/>
      <c r="G467" s="261"/>
      <c r="H467" s="234"/>
      <c r="I467" s="234"/>
      <c r="J467" s="234"/>
      <c r="K467" s="234"/>
      <c r="L467" s="234"/>
      <c r="M467" s="234"/>
      <c r="N467" s="233"/>
      <c r="O467" s="233"/>
      <c r="P467" s="233"/>
      <c r="Q467" s="233"/>
      <c r="R467" s="234"/>
      <c r="S467" s="234"/>
      <c r="T467" s="234"/>
      <c r="U467" s="234"/>
      <c r="V467" s="234"/>
      <c r="W467" s="234"/>
      <c r="X467" s="234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132</v>
      </c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5">
      <c r="A468" s="231"/>
      <c r="B468" s="232"/>
      <c r="C468" s="274" t="s">
        <v>339</v>
      </c>
      <c r="D468" s="261"/>
      <c r="E468" s="261"/>
      <c r="F468" s="261"/>
      <c r="G468" s="261"/>
      <c r="H468" s="234"/>
      <c r="I468" s="234"/>
      <c r="J468" s="234"/>
      <c r="K468" s="234"/>
      <c r="L468" s="234"/>
      <c r="M468" s="234"/>
      <c r="N468" s="233"/>
      <c r="O468" s="233"/>
      <c r="P468" s="233"/>
      <c r="Q468" s="233"/>
      <c r="R468" s="234"/>
      <c r="S468" s="234"/>
      <c r="T468" s="234"/>
      <c r="U468" s="234"/>
      <c r="V468" s="234"/>
      <c r="W468" s="234"/>
      <c r="X468" s="234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132</v>
      </c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5">
      <c r="A469" s="231"/>
      <c r="B469" s="232"/>
      <c r="C469" s="277" t="s">
        <v>340</v>
      </c>
      <c r="D469" s="235"/>
      <c r="E469" s="236"/>
      <c r="F469" s="237"/>
      <c r="G469" s="237"/>
      <c r="H469" s="234"/>
      <c r="I469" s="234"/>
      <c r="J469" s="234"/>
      <c r="K469" s="234"/>
      <c r="L469" s="234"/>
      <c r="M469" s="234"/>
      <c r="N469" s="233"/>
      <c r="O469" s="233"/>
      <c r="P469" s="233"/>
      <c r="Q469" s="233"/>
      <c r="R469" s="234"/>
      <c r="S469" s="234"/>
      <c r="T469" s="234"/>
      <c r="U469" s="234"/>
      <c r="V469" s="234"/>
      <c r="W469" s="234"/>
      <c r="X469" s="234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132</v>
      </c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5">
      <c r="A470" s="231"/>
      <c r="B470" s="232"/>
      <c r="C470" s="274" t="s">
        <v>373</v>
      </c>
      <c r="D470" s="261"/>
      <c r="E470" s="261"/>
      <c r="F470" s="261"/>
      <c r="G470" s="261"/>
      <c r="H470" s="234"/>
      <c r="I470" s="234"/>
      <c r="J470" s="234"/>
      <c r="K470" s="234"/>
      <c r="L470" s="234"/>
      <c r="M470" s="234"/>
      <c r="N470" s="233"/>
      <c r="O470" s="233"/>
      <c r="P470" s="233"/>
      <c r="Q470" s="233"/>
      <c r="R470" s="234"/>
      <c r="S470" s="234"/>
      <c r="T470" s="234"/>
      <c r="U470" s="234"/>
      <c r="V470" s="234"/>
      <c r="W470" s="234"/>
      <c r="X470" s="234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132</v>
      </c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5">
      <c r="A471" s="231"/>
      <c r="B471" s="232"/>
      <c r="C471" s="274" t="s">
        <v>374</v>
      </c>
      <c r="D471" s="261"/>
      <c r="E471" s="261"/>
      <c r="F471" s="261"/>
      <c r="G471" s="261"/>
      <c r="H471" s="234"/>
      <c r="I471" s="234"/>
      <c r="J471" s="234"/>
      <c r="K471" s="234"/>
      <c r="L471" s="234"/>
      <c r="M471" s="234"/>
      <c r="N471" s="233"/>
      <c r="O471" s="233"/>
      <c r="P471" s="233"/>
      <c r="Q471" s="233"/>
      <c r="R471" s="234"/>
      <c r="S471" s="234"/>
      <c r="T471" s="234"/>
      <c r="U471" s="234"/>
      <c r="V471" s="234"/>
      <c r="W471" s="234"/>
      <c r="X471" s="234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132</v>
      </c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5">
      <c r="A472" s="231"/>
      <c r="B472" s="232"/>
      <c r="C472" s="274" t="s">
        <v>375</v>
      </c>
      <c r="D472" s="261"/>
      <c r="E472" s="261"/>
      <c r="F472" s="261"/>
      <c r="G472" s="261"/>
      <c r="H472" s="234"/>
      <c r="I472" s="234"/>
      <c r="J472" s="234"/>
      <c r="K472" s="234"/>
      <c r="L472" s="234"/>
      <c r="M472" s="234"/>
      <c r="N472" s="233"/>
      <c r="O472" s="233"/>
      <c r="P472" s="233"/>
      <c r="Q472" s="233"/>
      <c r="R472" s="234"/>
      <c r="S472" s="234"/>
      <c r="T472" s="234"/>
      <c r="U472" s="234"/>
      <c r="V472" s="234"/>
      <c r="W472" s="234"/>
      <c r="X472" s="234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132</v>
      </c>
      <c r="AH472" s="214"/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5">
      <c r="A473" s="231"/>
      <c r="B473" s="232"/>
      <c r="C473" s="274" t="s">
        <v>376</v>
      </c>
      <c r="D473" s="261"/>
      <c r="E473" s="261"/>
      <c r="F473" s="261"/>
      <c r="G473" s="261"/>
      <c r="H473" s="234"/>
      <c r="I473" s="234"/>
      <c r="J473" s="234"/>
      <c r="K473" s="234"/>
      <c r="L473" s="234"/>
      <c r="M473" s="234"/>
      <c r="N473" s="233"/>
      <c r="O473" s="233"/>
      <c r="P473" s="233"/>
      <c r="Q473" s="233"/>
      <c r="R473" s="234"/>
      <c r="S473" s="234"/>
      <c r="T473" s="234"/>
      <c r="U473" s="234"/>
      <c r="V473" s="234"/>
      <c r="W473" s="234"/>
      <c r="X473" s="234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132</v>
      </c>
      <c r="AH473" s="214"/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5">
      <c r="A474" s="231"/>
      <c r="B474" s="232"/>
      <c r="C474" s="274" t="s">
        <v>377</v>
      </c>
      <c r="D474" s="261"/>
      <c r="E474" s="261"/>
      <c r="F474" s="261"/>
      <c r="G474" s="261"/>
      <c r="H474" s="234"/>
      <c r="I474" s="234"/>
      <c r="J474" s="234"/>
      <c r="K474" s="234"/>
      <c r="L474" s="234"/>
      <c r="M474" s="234"/>
      <c r="N474" s="233"/>
      <c r="O474" s="233"/>
      <c r="P474" s="233"/>
      <c r="Q474" s="233"/>
      <c r="R474" s="234"/>
      <c r="S474" s="234"/>
      <c r="T474" s="234"/>
      <c r="U474" s="234"/>
      <c r="V474" s="234"/>
      <c r="W474" s="234"/>
      <c r="X474" s="234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132</v>
      </c>
      <c r="AH474" s="214"/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5">
      <c r="A475" s="231"/>
      <c r="B475" s="232"/>
      <c r="C475" s="274" t="s">
        <v>378</v>
      </c>
      <c r="D475" s="261"/>
      <c r="E475" s="261"/>
      <c r="F475" s="261"/>
      <c r="G475" s="261"/>
      <c r="H475" s="234"/>
      <c r="I475" s="234"/>
      <c r="J475" s="234"/>
      <c r="K475" s="234"/>
      <c r="L475" s="234"/>
      <c r="M475" s="234"/>
      <c r="N475" s="233"/>
      <c r="O475" s="233"/>
      <c r="P475" s="233"/>
      <c r="Q475" s="233"/>
      <c r="R475" s="234"/>
      <c r="S475" s="234"/>
      <c r="T475" s="234"/>
      <c r="U475" s="234"/>
      <c r="V475" s="234"/>
      <c r="W475" s="234"/>
      <c r="X475" s="234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132</v>
      </c>
      <c r="AH475" s="214"/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5">
      <c r="A476" s="231"/>
      <c r="B476" s="232"/>
      <c r="C476" s="274" t="s">
        <v>379</v>
      </c>
      <c r="D476" s="261"/>
      <c r="E476" s="261"/>
      <c r="F476" s="261"/>
      <c r="G476" s="261"/>
      <c r="H476" s="234"/>
      <c r="I476" s="234"/>
      <c r="J476" s="234"/>
      <c r="K476" s="234"/>
      <c r="L476" s="234"/>
      <c r="M476" s="234"/>
      <c r="N476" s="233"/>
      <c r="O476" s="233"/>
      <c r="P476" s="233"/>
      <c r="Q476" s="233"/>
      <c r="R476" s="234"/>
      <c r="S476" s="234"/>
      <c r="T476" s="234"/>
      <c r="U476" s="234"/>
      <c r="V476" s="234"/>
      <c r="W476" s="234"/>
      <c r="X476" s="234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132</v>
      </c>
      <c r="AH476" s="214"/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5">
      <c r="A477" s="231"/>
      <c r="B477" s="232"/>
      <c r="C477" s="274" t="s">
        <v>380</v>
      </c>
      <c r="D477" s="261"/>
      <c r="E477" s="261"/>
      <c r="F477" s="261"/>
      <c r="G477" s="261"/>
      <c r="H477" s="234"/>
      <c r="I477" s="234"/>
      <c r="J477" s="234"/>
      <c r="K477" s="234"/>
      <c r="L477" s="234"/>
      <c r="M477" s="234"/>
      <c r="N477" s="233"/>
      <c r="O477" s="233"/>
      <c r="P477" s="233"/>
      <c r="Q477" s="233"/>
      <c r="R477" s="234"/>
      <c r="S477" s="234"/>
      <c r="T477" s="234"/>
      <c r="U477" s="234"/>
      <c r="V477" s="234"/>
      <c r="W477" s="234"/>
      <c r="X477" s="234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132</v>
      </c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5">
      <c r="A478" s="231"/>
      <c r="B478" s="232"/>
      <c r="C478" s="274" t="s">
        <v>381</v>
      </c>
      <c r="D478" s="261"/>
      <c r="E478" s="261"/>
      <c r="F478" s="261"/>
      <c r="G478" s="261"/>
      <c r="H478" s="234"/>
      <c r="I478" s="234"/>
      <c r="J478" s="234"/>
      <c r="K478" s="234"/>
      <c r="L478" s="234"/>
      <c r="M478" s="234"/>
      <c r="N478" s="233"/>
      <c r="O478" s="233"/>
      <c r="P478" s="233"/>
      <c r="Q478" s="233"/>
      <c r="R478" s="234"/>
      <c r="S478" s="234"/>
      <c r="T478" s="234"/>
      <c r="U478" s="234"/>
      <c r="V478" s="234"/>
      <c r="W478" s="234"/>
      <c r="X478" s="234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132</v>
      </c>
      <c r="AH478" s="214"/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5">
      <c r="A479" s="231"/>
      <c r="B479" s="232"/>
      <c r="C479" s="277" t="s">
        <v>341</v>
      </c>
      <c r="D479" s="235"/>
      <c r="E479" s="236"/>
      <c r="F479" s="237"/>
      <c r="G479" s="237"/>
      <c r="H479" s="234"/>
      <c r="I479" s="234"/>
      <c r="J479" s="234"/>
      <c r="K479" s="234"/>
      <c r="L479" s="234"/>
      <c r="M479" s="234"/>
      <c r="N479" s="233"/>
      <c r="O479" s="233"/>
      <c r="P479" s="233"/>
      <c r="Q479" s="233"/>
      <c r="R479" s="234"/>
      <c r="S479" s="234"/>
      <c r="T479" s="234"/>
      <c r="U479" s="234"/>
      <c r="V479" s="234"/>
      <c r="W479" s="234"/>
      <c r="X479" s="234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132</v>
      </c>
      <c r="AH479" s="214"/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5">
      <c r="A480" s="231"/>
      <c r="B480" s="232"/>
      <c r="C480" s="274" t="s">
        <v>382</v>
      </c>
      <c r="D480" s="261"/>
      <c r="E480" s="261"/>
      <c r="F480" s="261"/>
      <c r="G480" s="261"/>
      <c r="H480" s="234"/>
      <c r="I480" s="234"/>
      <c r="J480" s="234"/>
      <c r="K480" s="234"/>
      <c r="L480" s="234"/>
      <c r="M480" s="234"/>
      <c r="N480" s="233"/>
      <c r="O480" s="233"/>
      <c r="P480" s="233"/>
      <c r="Q480" s="233"/>
      <c r="R480" s="234"/>
      <c r="S480" s="234"/>
      <c r="T480" s="234"/>
      <c r="U480" s="234"/>
      <c r="V480" s="234"/>
      <c r="W480" s="234"/>
      <c r="X480" s="234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132</v>
      </c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5">
      <c r="A481" s="231"/>
      <c r="B481" s="232"/>
      <c r="C481" s="274" t="s">
        <v>383</v>
      </c>
      <c r="D481" s="261"/>
      <c r="E481" s="261"/>
      <c r="F481" s="261"/>
      <c r="G481" s="261"/>
      <c r="H481" s="234"/>
      <c r="I481" s="234"/>
      <c r="J481" s="234"/>
      <c r="K481" s="234"/>
      <c r="L481" s="234"/>
      <c r="M481" s="234"/>
      <c r="N481" s="233"/>
      <c r="O481" s="233"/>
      <c r="P481" s="233"/>
      <c r="Q481" s="233"/>
      <c r="R481" s="234"/>
      <c r="S481" s="234"/>
      <c r="T481" s="234"/>
      <c r="U481" s="234"/>
      <c r="V481" s="234"/>
      <c r="W481" s="234"/>
      <c r="X481" s="234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132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5">
      <c r="A482" s="231"/>
      <c r="B482" s="232"/>
      <c r="C482" s="274" t="s">
        <v>384</v>
      </c>
      <c r="D482" s="261"/>
      <c r="E482" s="261"/>
      <c r="F482" s="261"/>
      <c r="G482" s="261"/>
      <c r="H482" s="234"/>
      <c r="I482" s="234"/>
      <c r="J482" s="234"/>
      <c r="K482" s="234"/>
      <c r="L482" s="234"/>
      <c r="M482" s="234"/>
      <c r="N482" s="233"/>
      <c r="O482" s="233"/>
      <c r="P482" s="233"/>
      <c r="Q482" s="233"/>
      <c r="R482" s="234"/>
      <c r="S482" s="234"/>
      <c r="T482" s="234"/>
      <c r="U482" s="234"/>
      <c r="V482" s="234"/>
      <c r="W482" s="234"/>
      <c r="X482" s="234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132</v>
      </c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5">
      <c r="A483" s="231"/>
      <c r="B483" s="232"/>
      <c r="C483" s="274" t="s">
        <v>385</v>
      </c>
      <c r="D483" s="261"/>
      <c r="E483" s="261"/>
      <c r="F483" s="261"/>
      <c r="G483" s="261"/>
      <c r="H483" s="234"/>
      <c r="I483" s="234"/>
      <c r="J483" s="234"/>
      <c r="K483" s="234"/>
      <c r="L483" s="234"/>
      <c r="M483" s="234"/>
      <c r="N483" s="233"/>
      <c r="O483" s="233"/>
      <c r="P483" s="233"/>
      <c r="Q483" s="233"/>
      <c r="R483" s="234"/>
      <c r="S483" s="234"/>
      <c r="T483" s="234"/>
      <c r="U483" s="234"/>
      <c r="V483" s="234"/>
      <c r="W483" s="234"/>
      <c r="X483" s="234"/>
      <c r="Y483" s="214"/>
      <c r="Z483" s="214"/>
      <c r="AA483" s="214"/>
      <c r="AB483" s="214"/>
      <c r="AC483" s="214"/>
      <c r="AD483" s="214"/>
      <c r="AE483" s="214"/>
      <c r="AF483" s="214"/>
      <c r="AG483" s="214" t="s">
        <v>132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5">
      <c r="A484" s="231"/>
      <c r="B484" s="232"/>
      <c r="C484" s="274" t="s">
        <v>386</v>
      </c>
      <c r="D484" s="261"/>
      <c r="E484" s="261"/>
      <c r="F484" s="261"/>
      <c r="G484" s="261"/>
      <c r="H484" s="234"/>
      <c r="I484" s="234"/>
      <c r="J484" s="234"/>
      <c r="K484" s="234"/>
      <c r="L484" s="234"/>
      <c r="M484" s="234"/>
      <c r="N484" s="233"/>
      <c r="O484" s="233"/>
      <c r="P484" s="233"/>
      <c r="Q484" s="233"/>
      <c r="R484" s="234"/>
      <c r="S484" s="234"/>
      <c r="T484" s="234"/>
      <c r="U484" s="234"/>
      <c r="V484" s="234"/>
      <c r="W484" s="234"/>
      <c r="X484" s="234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132</v>
      </c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5">
      <c r="A485" s="231"/>
      <c r="B485" s="232"/>
      <c r="C485" s="274" t="s">
        <v>387</v>
      </c>
      <c r="D485" s="261"/>
      <c r="E485" s="261"/>
      <c r="F485" s="261"/>
      <c r="G485" s="261"/>
      <c r="H485" s="234"/>
      <c r="I485" s="234"/>
      <c r="J485" s="234"/>
      <c r="K485" s="234"/>
      <c r="L485" s="234"/>
      <c r="M485" s="234"/>
      <c r="N485" s="233"/>
      <c r="O485" s="233"/>
      <c r="P485" s="233"/>
      <c r="Q485" s="233"/>
      <c r="R485" s="234"/>
      <c r="S485" s="234"/>
      <c r="T485" s="234"/>
      <c r="U485" s="234"/>
      <c r="V485" s="234"/>
      <c r="W485" s="234"/>
      <c r="X485" s="234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132</v>
      </c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5">
      <c r="A486" s="231"/>
      <c r="B486" s="232"/>
      <c r="C486" s="274" t="s">
        <v>388</v>
      </c>
      <c r="D486" s="261"/>
      <c r="E486" s="261"/>
      <c r="F486" s="261"/>
      <c r="G486" s="261"/>
      <c r="H486" s="234"/>
      <c r="I486" s="234"/>
      <c r="J486" s="234"/>
      <c r="K486" s="234"/>
      <c r="L486" s="234"/>
      <c r="M486" s="234"/>
      <c r="N486" s="233"/>
      <c r="O486" s="233"/>
      <c r="P486" s="233"/>
      <c r="Q486" s="233"/>
      <c r="R486" s="234"/>
      <c r="S486" s="234"/>
      <c r="T486" s="234"/>
      <c r="U486" s="234"/>
      <c r="V486" s="234"/>
      <c r="W486" s="234"/>
      <c r="X486" s="234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132</v>
      </c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5">
      <c r="A487" s="231"/>
      <c r="B487" s="232"/>
      <c r="C487" s="274" t="s">
        <v>389</v>
      </c>
      <c r="D487" s="261"/>
      <c r="E487" s="261"/>
      <c r="F487" s="261"/>
      <c r="G487" s="261"/>
      <c r="H487" s="234"/>
      <c r="I487" s="234"/>
      <c r="J487" s="234"/>
      <c r="K487" s="234"/>
      <c r="L487" s="234"/>
      <c r="M487" s="234"/>
      <c r="N487" s="233"/>
      <c r="O487" s="233"/>
      <c r="P487" s="233"/>
      <c r="Q487" s="233"/>
      <c r="R487" s="234"/>
      <c r="S487" s="234"/>
      <c r="T487" s="234"/>
      <c r="U487" s="234"/>
      <c r="V487" s="234"/>
      <c r="W487" s="234"/>
      <c r="X487" s="234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132</v>
      </c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5">
      <c r="A488" s="231"/>
      <c r="B488" s="232"/>
      <c r="C488" s="274" t="s">
        <v>390</v>
      </c>
      <c r="D488" s="261"/>
      <c r="E488" s="261"/>
      <c r="F488" s="261"/>
      <c r="G488" s="261"/>
      <c r="H488" s="234"/>
      <c r="I488" s="234"/>
      <c r="J488" s="234"/>
      <c r="K488" s="234"/>
      <c r="L488" s="234"/>
      <c r="M488" s="234"/>
      <c r="N488" s="233"/>
      <c r="O488" s="233"/>
      <c r="P488" s="233"/>
      <c r="Q488" s="233"/>
      <c r="R488" s="234"/>
      <c r="S488" s="234"/>
      <c r="T488" s="234"/>
      <c r="U488" s="234"/>
      <c r="V488" s="234"/>
      <c r="W488" s="234"/>
      <c r="X488" s="234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132</v>
      </c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5">
      <c r="A489" s="231"/>
      <c r="B489" s="232"/>
      <c r="C489" s="274" t="s">
        <v>391</v>
      </c>
      <c r="D489" s="261"/>
      <c r="E489" s="261"/>
      <c r="F489" s="261"/>
      <c r="G489" s="261"/>
      <c r="H489" s="234"/>
      <c r="I489" s="234"/>
      <c r="J489" s="234"/>
      <c r="K489" s="234"/>
      <c r="L489" s="234"/>
      <c r="M489" s="234"/>
      <c r="N489" s="233"/>
      <c r="O489" s="233"/>
      <c r="P489" s="233"/>
      <c r="Q489" s="233"/>
      <c r="R489" s="234"/>
      <c r="S489" s="234"/>
      <c r="T489" s="234"/>
      <c r="U489" s="234"/>
      <c r="V489" s="234"/>
      <c r="W489" s="234"/>
      <c r="X489" s="234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132</v>
      </c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5">
      <c r="A490" s="231"/>
      <c r="B490" s="232"/>
      <c r="C490" s="274" t="s">
        <v>392</v>
      </c>
      <c r="D490" s="261"/>
      <c r="E490" s="261"/>
      <c r="F490" s="261"/>
      <c r="G490" s="261"/>
      <c r="H490" s="234"/>
      <c r="I490" s="234"/>
      <c r="J490" s="234"/>
      <c r="K490" s="234"/>
      <c r="L490" s="234"/>
      <c r="M490" s="234"/>
      <c r="N490" s="233"/>
      <c r="O490" s="233"/>
      <c r="P490" s="233"/>
      <c r="Q490" s="233"/>
      <c r="R490" s="234"/>
      <c r="S490" s="234"/>
      <c r="T490" s="234"/>
      <c r="U490" s="234"/>
      <c r="V490" s="234"/>
      <c r="W490" s="234"/>
      <c r="X490" s="234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132</v>
      </c>
      <c r="AH490" s="214"/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5">
      <c r="A491" s="231"/>
      <c r="B491" s="232"/>
      <c r="C491" s="274" t="s">
        <v>393</v>
      </c>
      <c r="D491" s="261"/>
      <c r="E491" s="261"/>
      <c r="F491" s="261"/>
      <c r="G491" s="261"/>
      <c r="H491" s="234"/>
      <c r="I491" s="234"/>
      <c r="J491" s="234"/>
      <c r="K491" s="234"/>
      <c r="L491" s="234"/>
      <c r="M491" s="234"/>
      <c r="N491" s="233"/>
      <c r="O491" s="233"/>
      <c r="P491" s="233"/>
      <c r="Q491" s="233"/>
      <c r="R491" s="234"/>
      <c r="S491" s="234"/>
      <c r="T491" s="234"/>
      <c r="U491" s="234"/>
      <c r="V491" s="234"/>
      <c r="W491" s="234"/>
      <c r="X491" s="234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132</v>
      </c>
      <c r="AH491" s="214"/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5">
      <c r="A492" s="231"/>
      <c r="B492" s="232"/>
      <c r="C492" s="274" t="s">
        <v>394</v>
      </c>
      <c r="D492" s="261"/>
      <c r="E492" s="261"/>
      <c r="F492" s="261"/>
      <c r="G492" s="261"/>
      <c r="H492" s="234"/>
      <c r="I492" s="234"/>
      <c r="J492" s="234"/>
      <c r="K492" s="234"/>
      <c r="L492" s="234"/>
      <c r="M492" s="234"/>
      <c r="N492" s="233"/>
      <c r="O492" s="233"/>
      <c r="P492" s="233"/>
      <c r="Q492" s="233"/>
      <c r="R492" s="234"/>
      <c r="S492" s="234"/>
      <c r="T492" s="234"/>
      <c r="U492" s="234"/>
      <c r="V492" s="234"/>
      <c r="W492" s="234"/>
      <c r="X492" s="234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132</v>
      </c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5">
      <c r="A493" s="231"/>
      <c r="B493" s="232"/>
      <c r="C493" s="274" t="s">
        <v>395</v>
      </c>
      <c r="D493" s="261"/>
      <c r="E493" s="261"/>
      <c r="F493" s="261"/>
      <c r="G493" s="261"/>
      <c r="H493" s="234"/>
      <c r="I493" s="234"/>
      <c r="J493" s="234"/>
      <c r="K493" s="234"/>
      <c r="L493" s="234"/>
      <c r="M493" s="234"/>
      <c r="N493" s="233"/>
      <c r="O493" s="233"/>
      <c r="P493" s="233"/>
      <c r="Q493" s="233"/>
      <c r="R493" s="234"/>
      <c r="S493" s="234"/>
      <c r="T493" s="234"/>
      <c r="U493" s="234"/>
      <c r="V493" s="234"/>
      <c r="W493" s="234"/>
      <c r="X493" s="234"/>
      <c r="Y493" s="214"/>
      <c r="Z493" s="214"/>
      <c r="AA493" s="214"/>
      <c r="AB493" s="214"/>
      <c r="AC493" s="214"/>
      <c r="AD493" s="214"/>
      <c r="AE493" s="214"/>
      <c r="AF493" s="214"/>
      <c r="AG493" s="214" t="s">
        <v>132</v>
      </c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5">
      <c r="A494" s="231"/>
      <c r="B494" s="232"/>
      <c r="C494" s="274" t="s">
        <v>396</v>
      </c>
      <c r="D494" s="261"/>
      <c r="E494" s="261"/>
      <c r="F494" s="261"/>
      <c r="G494" s="261"/>
      <c r="H494" s="234"/>
      <c r="I494" s="234"/>
      <c r="J494" s="234"/>
      <c r="K494" s="234"/>
      <c r="L494" s="234"/>
      <c r="M494" s="234"/>
      <c r="N494" s="233"/>
      <c r="O494" s="233"/>
      <c r="P494" s="233"/>
      <c r="Q494" s="233"/>
      <c r="R494" s="234"/>
      <c r="S494" s="234"/>
      <c r="T494" s="234"/>
      <c r="U494" s="234"/>
      <c r="V494" s="234"/>
      <c r="W494" s="234"/>
      <c r="X494" s="234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132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5">
      <c r="A495" s="231"/>
      <c r="B495" s="232"/>
      <c r="C495" s="274" t="s">
        <v>397</v>
      </c>
      <c r="D495" s="261"/>
      <c r="E495" s="261"/>
      <c r="F495" s="261"/>
      <c r="G495" s="261"/>
      <c r="H495" s="234"/>
      <c r="I495" s="234"/>
      <c r="J495" s="234"/>
      <c r="K495" s="234"/>
      <c r="L495" s="234"/>
      <c r="M495" s="234"/>
      <c r="N495" s="233"/>
      <c r="O495" s="233"/>
      <c r="P495" s="233"/>
      <c r="Q495" s="233"/>
      <c r="R495" s="234"/>
      <c r="S495" s="234"/>
      <c r="T495" s="234"/>
      <c r="U495" s="234"/>
      <c r="V495" s="234"/>
      <c r="W495" s="234"/>
      <c r="X495" s="234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132</v>
      </c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5">
      <c r="A496" s="231"/>
      <c r="B496" s="232"/>
      <c r="C496" s="274" t="s">
        <v>398</v>
      </c>
      <c r="D496" s="261"/>
      <c r="E496" s="261"/>
      <c r="F496" s="261"/>
      <c r="G496" s="261"/>
      <c r="H496" s="234"/>
      <c r="I496" s="234"/>
      <c r="J496" s="234"/>
      <c r="K496" s="234"/>
      <c r="L496" s="234"/>
      <c r="M496" s="234"/>
      <c r="N496" s="233"/>
      <c r="O496" s="233"/>
      <c r="P496" s="233"/>
      <c r="Q496" s="233"/>
      <c r="R496" s="234"/>
      <c r="S496" s="234"/>
      <c r="T496" s="234"/>
      <c r="U496" s="234"/>
      <c r="V496" s="234"/>
      <c r="W496" s="234"/>
      <c r="X496" s="234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132</v>
      </c>
      <c r="AH496" s="214"/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5">
      <c r="A497" s="231"/>
      <c r="B497" s="232"/>
      <c r="C497" s="277" t="s">
        <v>341</v>
      </c>
      <c r="D497" s="235"/>
      <c r="E497" s="236"/>
      <c r="F497" s="237"/>
      <c r="G497" s="237"/>
      <c r="H497" s="234"/>
      <c r="I497" s="234"/>
      <c r="J497" s="234"/>
      <c r="K497" s="234"/>
      <c r="L497" s="234"/>
      <c r="M497" s="234"/>
      <c r="N497" s="233"/>
      <c r="O497" s="233"/>
      <c r="P497" s="233"/>
      <c r="Q497" s="233"/>
      <c r="R497" s="234"/>
      <c r="S497" s="234"/>
      <c r="T497" s="234"/>
      <c r="U497" s="234"/>
      <c r="V497" s="234"/>
      <c r="W497" s="234"/>
      <c r="X497" s="234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132</v>
      </c>
      <c r="AH497" s="214"/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5">
      <c r="A498" s="231"/>
      <c r="B498" s="232"/>
      <c r="C498" s="274" t="s">
        <v>399</v>
      </c>
      <c r="D498" s="261"/>
      <c r="E498" s="261"/>
      <c r="F498" s="261"/>
      <c r="G498" s="261"/>
      <c r="H498" s="234"/>
      <c r="I498" s="234"/>
      <c r="J498" s="234"/>
      <c r="K498" s="234"/>
      <c r="L498" s="234"/>
      <c r="M498" s="234"/>
      <c r="N498" s="233"/>
      <c r="O498" s="233"/>
      <c r="P498" s="233"/>
      <c r="Q498" s="233"/>
      <c r="R498" s="234"/>
      <c r="S498" s="234"/>
      <c r="T498" s="234"/>
      <c r="U498" s="234"/>
      <c r="V498" s="234"/>
      <c r="W498" s="234"/>
      <c r="X498" s="234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132</v>
      </c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5">
      <c r="A499" s="231"/>
      <c r="B499" s="232"/>
      <c r="C499" s="274" t="s">
        <v>383</v>
      </c>
      <c r="D499" s="261"/>
      <c r="E499" s="261"/>
      <c r="F499" s="261"/>
      <c r="G499" s="261"/>
      <c r="H499" s="234"/>
      <c r="I499" s="234"/>
      <c r="J499" s="234"/>
      <c r="K499" s="234"/>
      <c r="L499" s="234"/>
      <c r="M499" s="234"/>
      <c r="N499" s="233"/>
      <c r="O499" s="233"/>
      <c r="P499" s="233"/>
      <c r="Q499" s="233"/>
      <c r="R499" s="234"/>
      <c r="S499" s="234"/>
      <c r="T499" s="234"/>
      <c r="U499" s="234"/>
      <c r="V499" s="234"/>
      <c r="W499" s="234"/>
      <c r="X499" s="234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132</v>
      </c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5">
      <c r="A500" s="231"/>
      <c r="B500" s="232"/>
      <c r="C500" s="274" t="s">
        <v>384</v>
      </c>
      <c r="D500" s="261"/>
      <c r="E500" s="261"/>
      <c r="F500" s="261"/>
      <c r="G500" s="261"/>
      <c r="H500" s="234"/>
      <c r="I500" s="234"/>
      <c r="J500" s="234"/>
      <c r="K500" s="234"/>
      <c r="L500" s="234"/>
      <c r="M500" s="234"/>
      <c r="N500" s="233"/>
      <c r="O500" s="233"/>
      <c r="P500" s="233"/>
      <c r="Q500" s="233"/>
      <c r="R500" s="234"/>
      <c r="S500" s="234"/>
      <c r="T500" s="234"/>
      <c r="U500" s="234"/>
      <c r="V500" s="234"/>
      <c r="W500" s="234"/>
      <c r="X500" s="234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132</v>
      </c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5">
      <c r="A501" s="231"/>
      <c r="B501" s="232"/>
      <c r="C501" s="274" t="s">
        <v>386</v>
      </c>
      <c r="D501" s="261"/>
      <c r="E501" s="261"/>
      <c r="F501" s="261"/>
      <c r="G501" s="261"/>
      <c r="H501" s="234"/>
      <c r="I501" s="234"/>
      <c r="J501" s="234"/>
      <c r="K501" s="234"/>
      <c r="L501" s="234"/>
      <c r="M501" s="234"/>
      <c r="N501" s="233"/>
      <c r="O501" s="233"/>
      <c r="P501" s="233"/>
      <c r="Q501" s="233"/>
      <c r="R501" s="234"/>
      <c r="S501" s="234"/>
      <c r="T501" s="234"/>
      <c r="U501" s="234"/>
      <c r="V501" s="234"/>
      <c r="W501" s="234"/>
      <c r="X501" s="234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132</v>
      </c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5">
      <c r="A502" s="231"/>
      <c r="B502" s="232"/>
      <c r="C502" s="274" t="s">
        <v>387</v>
      </c>
      <c r="D502" s="261"/>
      <c r="E502" s="261"/>
      <c r="F502" s="261"/>
      <c r="G502" s="261"/>
      <c r="H502" s="234"/>
      <c r="I502" s="234"/>
      <c r="J502" s="234"/>
      <c r="K502" s="234"/>
      <c r="L502" s="234"/>
      <c r="M502" s="234"/>
      <c r="N502" s="233"/>
      <c r="O502" s="233"/>
      <c r="P502" s="233"/>
      <c r="Q502" s="233"/>
      <c r="R502" s="234"/>
      <c r="S502" s="234"/>
      <c r="T502" s="234"/>
      <c r="U502" s="234"/>
      <c r="V502" s="234"/>
      <c r="W502" s="234"/>
      <c r="X502" s="234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132</v>
      </c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5">
      <c r="A503" s="231"/>
      <c r="B503" s="232"/>
      <c r="C503" s="274" t="s">
        <v>388</v>
      </c>
      <c r="D503" s="261"/>
      <c r="E503" s="261"/>
      <c r="F503" s="261"/>
      <c r="G503" s="261"/>
      <c r="H503" s="234"/>
      <c r="I503" s="234"/>
      <c r="J503" s="234"/>
      <c r="K503" s="234"/>
      <c r="L503" s="234"/>
      <c r="M503" s="234"/>
      <c r="N503" s="233"/>
      <c r="O503" s="233"/>
      <c r="P503" s="233"/>
      <c r="Q503" s="233"/>
      <c r="R503" s="234"/>
      <c r="S503" s="234"/>
      <c r="T503" s="234"/>
      <c r="U503" s="234"/>
      <c r="V503" s="234"/>
      <c r="W503" s="234"/>
      <c r="X503" s="234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132</v>
      </c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5">
      <c r="A504" s="231"/>
      <c r="B504" s="232"/>
      <c r="C504" s="274" t="s">
        <v>389</v>
      </c>
      <c r="D504" s="261"/>
      <c r="E504" s="261"/>
      <c r="F504" s="261"/>
      <c r="G504" s="261"/>
      <c r="H504" s="234"/>
      <c r="I504" s="234"/>
      <c r="J504" s="234"/>
      <c r="K504" s="234"/>
      <c r="L504" s="234"/>
      <c r="M504" s="234"/>
      <c r="N504" s="233"/>
      <c r="O504" s="233"/>
      <c r="P504" s="233"/>
      <c r="Q504" s="233"/>
      <c r="R504" s="234"/>
      <c r="S504" s="234"/>
      <c r="T504" s="234"/>
      <c r="U504" s="234"/>
      <c r="V504" s="234"/>
      <c r="W504" s="234"/>
      <c r="X504" s="234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132</v>
      </c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5">
      <c r="A505" s="231"/>
      <c r="B505" s="232"/>
      <c r="C505" s="274" t="s">
        <v>400</v>
      </c>
      <c r="D505" s="261"/>
      <c r="E505" s="261"/>
      <c r="F505" s="261"/>
      <c r="G505" s="261"/>
      <c r="H505" s="234"/>
      <c r="I505" s="234"/>
      <c r="J505" s="234"/>
      <c r="K505" s="234"/>
      <c r="L505" s="234"/>
      <c r="M505" s="234"/>
      <c r="N505" s="233"/>
      <c r="O505" s="233"/>
      <c r="P505" s="233"/>
      <c r="Q505" s="233"/>
      <c r="R505" s="234"/>
      <c r="S505" s="234"/>
      <c r="T505" s="234"/>
      <c r="U505" s="234"/>
      <c r="V505" s="234"/>
      <c r="W505" s="234"/>
      <c r="X505" s="234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132</v>
      </c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5">
      <c r="A506" s="231"/>
      <c r="B506" s="232"/>
      <c r="C506" s="274" t="s">
        <v>342</v>
      </c>
      <c r="D506" s="261"/>
      <c r="E506" s="261"/>
      <c r="F506" s="261"/>
      <c r="G506" s="261"/>
      <c r="H506" s="234"/>
      <c r="I506" s="234"/>
      <c r="J506" s="234"/>
      <c r="K506" s="234"/>
      <c r="L506" s="234"/>
      <c r="M506" s="234"/>
      <c r="N506" s="233"/>
      <c r="O506" s="233"/>
      <c r="P506" s="233"/>
      <c r="Q506" s="233"/>
      <c r="R506" s="234"/>
      <c r="S506" s="234"/>
      <c r="T506" s="234"/>
      <c r="U506" s="234"/>
      <c r="V506" s="234"/>
      <c r="W506" s="234"/>
      <c r="X506" s="234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132</v>
      </c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ht="13" x14ac:dyDescent="0.25">
      <c r="A507" s="245" t="s">
        <v>123</v>
      </c>
      <c r="B507" s="246" t="s">
        <v>93</v>
      </c>
      <c r="C507" s="269" t="s">
        <v>94</v>
      </c>
      <c r="D507" s="247"/>
      <c r="E507" s="248"/>
      <c r="F507" s="249"/>
      <c r="G507" s="249">
        <f>SUMIF(AG508:AG515,"&lt;&gt;NOR",G508:G515)</f>
        <v>0</v>
      </c>
      <c r="H507" s="249"/>
      <c r="I507" s="249">
        <f>SUM(I508:I515)</f>
        <v>0</v>
      </c>
      <c r="J507" s="249"/>
      <c r="K507" s="249">
        <f>SUM(K508:K515)</f>
        <v>0</v>
      </c>
      <c r="L507" s="249"/>
      <c r="M507" s="249">
        <f>SUM(M508:M515)</f>
        <v>0</v>
      </c>
      <c r="N507" s="248"/>
      <c r="O507" s="248">
        <f>SUM(O508:O515)</f>
        <v>0</v>
      </c>
      <c r="P507" s="248"/>
      <c r="Q507" s="248">
        <f>SUM(Q508:Q515)</f>
        <v>0</v>
      </c>
      <c r="R507" s="249"/>
      <c r="S507" s="249"/>
      <c r="T507" s="250"/>
      <c r="U507" s="244"/>
      <c r="V507" s="244">
        <f>SUM(V508:V515)</f>
        <v>3.63</v>
      </c>
      <c r="W507" s="244"/>
      <c r="X507" s="244"/>
      <c r="AG507" t="s">
        <v>124</v>
      </c>
    </row>
    <row r="508" spans="1:60" outlineLevel="1" x14ac:dyDescent="0.25">
      <c r="A508" s="262">
        <v>37</v>
      </c>
      <c r="B508" s="263" t="s">
        <v>343</v>
      </c>
      <c r="C508" s="275" t="s">
        <v>344</v>
      </c>
      <c r="D508" s="264" t="s">
        <v>211</v>
      </c>
      <c r="E508" s="265">
        <v>1.00482</v>
      </c>
      <c r="F508" s="266"/>
      <c r="G508" s="267">
        <f>ROUND(E508*F508,2)</f>
        <v>0</v>
      </c>
      <c r="H508" s="266"/>
      <c r="I508" s="267">
        <f>ROUND(E508*H508,2)</f>
        <v>0</v>
      </c>
      <c r="J508" s="266"/>
      <c r="K508" s="267">
        <f>ROUND(E508*J508,2)</f>
        <v>0</v>
      </c>
      <c r="L508" s="267">
        <v>15</v>
      </c>
      <c r="M508" s="267">
        <f>G508*(1+L508/100)</f>
        <v>0</v>
      </c>
      <c r="N508" s="265">
        <v>0</v>
      </c>
      <c r="O508" s="265">
        <f>ROUND(E508*N508,2)</f>
        <v>0</v>
      </c>
      <c r="P508" s="265">
        <v>0</v>
      </c>
      <c r="Q508" s="265">
        <f>ROUND(E508*P508,2)</f>
        <v>0</v>
      </c>
      <c r="R508" s="267"/>
      <c r="S508" s="267" t="s">
        <v>128</v>
      </c>
      <c r="T508" s="268" t="s">
        <v>128</v>
      </c>
      <c r="U508" s="234">
        <v>2.0089999999999999</v>
      </c>
      <c r="V508" s="234">
        <f>ROUND(E508*U508,2)</f>
        <v>2.02</v>
      </c>
      <c r="W508" s="234"/>
      <c r="X508" s="234" t="s">
        <v>345</v>
      </c>
      <c r="Y508" s="214"/>
      <c r="Z508" s="214"/>
      <c r="AA508" s="214"/>
      <c r="AB508" s="214"/>
      <c r="AC508" s="214"/>
      <c r="AD508" s="214"/>
      <c r="AE508" s="214"/>
      <c r="AF508" s="214"/>
      <c r="AG508" s="214" t="s">
        <v>346</v>
      </c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5">
      <c r="A509" s="252">
        <v>38</v>
      </c>
      <c r="B509" s="253" t="s">
        <v>347</v>
      </c>
      <c r="C509" s="270" t="s">
        <v>348</v>
      </c>
      <c r="D509" s="254" t="s">
        <v>211</v>
      </c>
      <c r="E509" s="255">
        <v>1.00482</v>
      </c>
      <c r="F509" s="256"/>
      <c r="G509" s="257">
        <f>ROUND(E509*F509,2)</f>
        <v>0</v>
      </c>
      <c r="H509" s="256"/>
      <c r="I509" s="257">
        <f>ROUND(E509*H509,2)</f>
        <v>0</v>
      </c>
      <c r="J509" s="256"/>
      <c r="K509" s="257">
        <f>ROUND(E509*J509,2)</f>
        <v>0</v>
      </c>
      <c r="L509" s="257">
        <v>15</v>
      </c>
      <c r="M509" s="257">
        <f>G509*(1+L509/100)</f>
        <v>0</v>
      </c>
      <c r="N509" s="255">
        <v>0</v>
      </c>
      <c r="O509" s="255">
        <f>ROUND(E509*N509,2)</f>
        <v>0</v>
      </c>
      <c r="P509" s="255">
        <v>0</v>
      </c>
      <c r="Q509" s="255">
        <f>ROUND(E509*P509,2)</f>
        <v>0</v>
      </c>
      <c r="R509" s="257"/>
      <c r="S509" s="257" t="s">
        <v>128</v>
      </c>
      <c r="T509" s="258" t="s">
        <v>128</v>
      </c>
      <c r="U509" s="234">
        <v>0.752</v>
      </c>
      <c r="V509" s="234">
        <f>ROUND(E509*U509,2)</f>
        <v>0.76</v>
      </c>
      <c r="W509" s="234"/>
      <c r="X509" s="234" t="s">
        <v>345</v>
      </c>
      <c r="Y509" s="214"/>
      <c r="Z509" s="214"/>
      <c r="AA509" s="214"/>
      <c r="AB509" s="214"/>
      <c r="AC509" s="214"/>
      <c r="AD509" s="214"/>
      <c r="AE509" s="214"/>
      <c r="AF509" s="214"/>
      <c r="AG509" s="214" t="s">
        <v>346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ht="20.5" outlineLevel="1" x14ac:dyDescent="0.25">
      <c r="A510" s="231"/>
      <c r="B510" s="232"/>
      <c r="C510" s="271" t="s">
        <v>349</v>
      </c>
      <c r="D510" s="260"/>
      <c r="E510" s="260"/>
      <c r="F510" s="260"/>
      <c r="G510" s="260"/>
      <c r="H510" s="234"/>
      <c r="I510" s="234"/>
      <c r="J510" s="234"/>
      <c r="K510" s="234"/>
      <c r="L510" s="234"/>
      <c r="M510" s="234"/>
      <c r="N510" s="233"/>
      <c r="O510" s="233"/>
      <c r="P510" s="233"/>
      <c r="Q510" s="233"/>
      <c r="R510" s="234"/>
      <c r="S510" s="234"/>
      <c r="T510" s="234"/>
      <c r="U510" s="234"/>
      <c r="V510" s="234"/>
      <c r="W510" s="234"/>
      <c r="X510" s="234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132</v>
      </c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59" t="str">
        <f>C510</f>
        <v>S naložením suti nebo vybouraných hmot do dopravního prostředku a na jejich vyložením, popřípadě přeložením na normální dopravní prostředek.</v>
      </c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5">
      <c r="A511" s="262">
        <v>39</v>
      </c>
      <c r="B511" s="263" t="s">
        <v>350</v>
      </c>
      <c r="C511" s="275" t="s">
        <v>351</v>
      </c>
      <c r="D511" s="264" t="s">
        <v>211</v>
      </c>
      <c r="E511" s="265">
        <v>1.00482</v>
      </c>
      <c r="F511" s="266"/>
      <c r="G511" s="267">
        <f>ROUND(E511*F511,2)</f>
        <v>0</v>
      </c>
      <c r="H511" s="266"/>
      <c r="I511" s="267">
        <f>ROUND(E511*H511,2)</f>
        <v>0</v>
      </c>
      <c r="J511" s="266"/>
      <c r="K511" s="267">
        <f>ROUND(E511*J511,2)</f>
        <v>0</v>
      </c>
      <c r="L511" s="267">
        <v>15</v>
      </c>
      <c r="M511" s="267">
        <f>G511*(1+L511/100)</f>
        <v>0</v>
      </c>
      <c r="N511" s="265">
        <v>0</v>
      </c>
      <c r="O511" s="265">
        <f>ROUND(E511*N511,2)</f>
        <v>0</v>
      </c>
      <c r="P511" s="265">
        <v>0</v>
      </c>
      <c r="Q511" s="265">
        <f>ROUND(E511*P511,2)</f>
        <v>0</v>
      </c>
      <c r="R511" s="267"/>
      <c r="S511" s="267" t="s">
        <v>128</v>
      </c>
      <c r="T511" s="268" t="s">
        <v>128</v>
      </c>
      <c r="U511" s="234">
        <v>0.36</v>
      </c>
      <c r="V511" s="234">
        <f>ROUND(E511*U511,2)</f>
        <v>0.36</v>
      </c>
      <c r="W511" s="234"/>
      <c r="X511" s="234" t="s">
        <v>345</v>
      </c>
      <c r="Y511" s="214"/>
      <c r="Z511" s="214"/>
      <c r="AA511" s="214"/>
      <c r="AB511" s="214"/>
      <c r="AC511" s="214"/>
      <c r="AD511" s="214"/>
      <c r="AE511" s="214"/>
      <c r="AF511" s="214"/>
      <c r="AG511" s="214" t="s">
        <v>346</v>
      </c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5">
      <c r="A512" s="252">
        <v>40</v>
      </c>
      <c r="B512" s="253" t="s">
        <v>352</v>
      </c>
      <c r="C512" s="270" t="s">
        <v>353</v>
      </c>
      <c r="D512" s="254" t="s">
        <v>211</v>
      </c>
      <c r="E512" s="255">
        <v>1.00482</v>
      </c>
      <c r="F512" s="256"/>
      <c r="G512" s="257">
        <f>ROUND(E512*F512,2)</f>
        <v>0</v>
      </c>
      <c r="H512" s="256"/>
      <c r="I512" s="257">
        <f>ROUND(E512*H512,2)</f>
        <v>0</v>
      </c>
      <c r="J512" s="256"/>
      <c r="K512" s="257">
        <f>ROUND(E512*J512,2)</f>
        <v>0</v>
      </c>
      <c r="L512" s="257">
        <v>15</v>
      </c>
      <c r="M512" s="257">
        <f>G512*(1+L512/100)</f>
        <v>0</v>
      </c>
      <c r="N512" s="255">
        <v>0</v>
      </c>
      <c r="O512" s="255">
        <f>ROUND(E512*N512,2)</f>
        <v>0</v>
      </c>
      <c r="P512" s="255">
        <v>0</v>
      </c>
      <c r="Q512" s="255">
        <f>ROUND(E512*P512,2)</f>
        <v>0</v>
      </c>
      <c r="R512" s="257"/>
      <c r="S512" s="257" t="s">
        <v>128</v>
      </c>
      <c r="T512" s="258" t="s">
        <v>128</v>
      </c>
      <c r="U512" s="234">
        <v>0.49</v>
      </c>
      <c r="V512" s="234">
        <f>ROUND(E512*U512,2)</f>
        <v>0.49</v>
      </c>
      <c r="W512" s="234"/>
      <c r="X512" s="234" t="s">
        <v>345</v>
      </c>
      <c r="Y512" s="214"/>
      <c r="Z512" s="214"/>
      <c r="AA512" s="214"/>
      <c r="AB512" s="214"/>
      <c r="AC512" s="214"/>
      <c r="AD512" s="214"/>
      <c r="AE512" s="214"/>
      <c r="AF512" s="214"/>
      <c r="AG512" s="214" t="s">
        <v>346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5">
      <c r="A513" s="231"/>
      <c r="B513" s="232"/>
      <c r="C513" s="271" t="s">
        <v>354</v>
      </c>
      <c r="D513" s="260"/>
      <c r="E513" s="260"/>
      <c r="F513" s="260"/>
      <c r="G513" s="260"/>
      <c r="H513" s="234"/>
      <c r="I513" s="234"/>
      <c r="J513" s="234"/>
      <c r="K513" s="234"/>
      <c r="L513" s="234"/>
      <c r="M513" s="234"/>
      <c r="N513" s="233"/>
      <c r="O513" s="233"/>
      <c r="P513" s="233"/>
      <c r="Q513" s="233"/>
      <c r="R513" s="234"/>
      <c r="S513" s="234"/>
      <c r="T513" s="234"/>
      <c r="U513" s="234"/>
      <c r="V513" s="234"/>
      <c r="W513" s="234"/>
      <c r="X513" s="234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132</v>
      </c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5">
      <c r="A514" s="262">
        <v>41</v>
      </c>
      <c r="B514" s="263" t="s">
        <v>355</v>
      </c>
      <c r="C514" s="275" t="s">
        <v>356</v>
      </c>
      <c r="D514" s="264" t="s">
        <v>211</v>
      </c>
      <c r="E514" s="265">
        <v>19.091670000000001</v>
      </c>
      <c r="F514" s="266"/>
      <c r="G514" s="267">
        <f>ROUND(E514*F514,2)</f>
        <v>0</v>
      </c>
      <c r="H514" s="266"/>
      <c r="I514" s="267">
        <f>ROUND(E514*H514,2)</f>
        <v>0</v>
      </c>
      <c r="J514" s="266"/>
      <c r="K514" s="267">
        <f>ROUND(E514*J514,2)</f>
        <v>0</v>
      </c>
      <c r="L514" s="267">
        <v>15</v>
      </c>
      <c r="M514" s="267">
        <f>G514*(1+L514/100)</f>
        <v>0</v>
      </c>
      <c r="N514" s="265">
        <v>0</v>
      </c>
      <c r="O514" s="265">
        <f>ROUND(E514*N514,2)</f>
        <v>0</v>
      </c>
      <c r="P514" s="265">
        <v>0</v>
      </c>
      <c r="Q514" s="265">
        <f>ROUND(E514*P514,2)</f>
        <v>0</v>
      </c>
      <c r="R514" s="267"/>
      <c r="S514" s="267" t="s">
        <v>128</v>
      </c>
      <c r="T514" s="268" t="s">
        <v>128</v>
      </c>
      <c r="U514" s="234">
        <v>0</v>
      </c>
      <c r="V514" s="234">
        <f>ROUND(E514*U514,2)</f>
        <v>0</v>
      </c>
      <c r="W514" s="234"/>
      <c r="X514" s="234" t="s">
        <v>345</v>
      </c>
      <c r="Y514" s="214"/>
      <c r="Z514" s="214"/>
      <c r="AA514" s="214"/>
      <c r="AB514" s="214"/>
      <c r="AC514" s="214"/>
      <c r="AD514" s="214"/>
      <c r="AE514" s="214"/>
      <c r="AF514" s="214"/>
      <c r="AG514" s="214" t="s">
        <v>346</v>
      </c>
      <c r="AH514" s="214"/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ht="20" outlineLevel="1" x14ac:dyDescent="0.25">
      <c r="A515" s="262">
        <v>42</v>
      </c>
      <c r="B515" s="263" t="s">
        <v>357</v>
      </c>
      <c r="C515" s="275" t="s">
        <v>358</v>
      </c>
      <c r="D515" s="264" t="s">
        <v>211</v>
      </c>
      <c r="E515" s="265">
        <v>1.00482</v>
      </c>
      <c r="F515" s="266"/>
      <c r="G515" s="267">
        <f>ROUND(E515*F515,2)</f>
        <v>0</v>
      </c>
      <c r="H515" s="266"/>
      <c r="I515" s="267">
        <f>ROUND(E515*H515,2)</f>
        <v>0</v>
      </c>
      <c r="J515" s="266"/>
      <c r="K515" s="267">
        <f>ROUND(E515*J515,2)</f>
        <v>0</v>
      </c>
      <c r="L515" s="267">
        <v>15</v>
      </c>
      <c r="M515" s="267">
        <f>G515*(1+L515/100)</f>
        <v>0</v>
      </c>
      <c r="N515" s="265">
        <v>0</v>
      </c>
      <c r="O515" s="265">
        <f>ROUND(E515*N515,2)</f>
        <v>0</v>
      </c>
      <c r="P515" s="265">
        <v>0</v>
      </c>
      <c r="Q515" s="265">
        <f>ROUND(E515*P515,2)</f>
        <v>0</v>
      </c>
      <c r="R515" s="267"/>
      <c r="S515" s="267" t="s">
        <v>128</v>
      </c>
      <c r="T515" s="268" t="s">
        <v>128</v>
      </c>
      <c r="U515" s="234">
        <v>0</v>
      </c>
      <c r="V515" s="234">
        <f>ROUND(E515*U515,2)</f>
        <v>0</v>
      </c>
      <c r="W515" s="234"/>
      <c r="X515" s="234" t="s">
        <v>345</v>
      </c>
      <c r="Y515" s="214"/>
      <c r="Z515" s="214"/>
      <c r="AA515" s="214"/>
      <c r="AB515" s="214"/>
      <c r="AC515" s="214"/>
      <c r="AD515" s="214"/>
      <c r="AE515" s="214"/>
      <c r="AF515" s="214"/>
      <c r="AG515" s="214" t="s">
        <v>346</v>
      </c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ht="13" x14ac:dyDescent="0.25">
      <c r="A516" s="245" t="s">
        <v>123</v>
      </c>
      <c r="B516" s="246" t="s">
        <v>96</v>
      </c>
      <c r="C516" s="269" t="s">
        <v>30</v>
      </c>
      <c r="D516" s="247"/>
      <c r="E516" s="248"/>
      <c r="F516" s="249"/>
      <c r="G516" s="249">
        <f>SUMIF(AG517:AG522,"&lt;&gt;NOR",G517:G522)</f>
        <v>0</v>
      </c>
      <c r="H516" s="249"/>
      <c r="I516" s="249">
        <f>SUM(I517:I522)</f>
        <v>0</v>
      </c>
      <c r="J516" s="249"/>
      <c r="K516" s="249">
        <f>SUM(K517:K522)</f>
        <v>0</v>
      </c>
      <c r="L516" s="249"/>
      <c r="M516" s="249">
        <f>SUM(M517:M522)</f>
        <v>0</v>
      </c>
      <c r="N516" s="248"/>
      <c r="O516" s="248">
        <f>SUM(O517:O522)</f>
        <v>0</v>
      </c>
      <c r="P516" s="248"/>
      <c r="Q516" s="248">
        <f>SUM(Q517:Q522)</f>
        <v>0</v>
      </c>
      <c r="R516" s="249"/>
      <c r="S516" s="249"/>
      <c r="T516" s="250"/>
      <c r="U516" s="244"/>
      <c r="V516" s="244">
        <f>SUM(V517:V522)</f>
        <v>0</v>
      </c>
      <c r="W516" s="244"/>
      <c r="X516" s="244"/>
      <c r="AG516" t="s">
        <v>124</v>
      </c>
    </row>
    <row r="517" spans="1:60" outlineLevel="1" x14ac:dyDescent="0.25">
      <c r="A517" s="252">
        <v>43</v>
      </c>
      <c r="B517" s="253" t="s">
        <v>359</v>
      </c>
      <c r="C517" s="270" t="s">
        <v>360</v>
      </c>
      <c r="D517" s="254" t="s">
        <v>361</v>
      </c>
      <c r="E517" s="255">
        <v>1</v>
      </c>
      <c r="F517" s="256"/>
      <c r="G517" s="257">
        <f>ROUND(E517*F517,2)</f>
        <v>0</v>
      </c>
      <c r="H517" s="256"/>
      <c r="I517" s="257">
        <f>ROUND(E517*H517,2)</f>
        <v>0</v>
      </c>
      <c r="J517" s="256"/>
      <c r="K517" s="257">
        <f>ROUND(E517*J517,2)</f>
        <v>0</v>
      </c>
      <c r="L517" s="257">
        <v>15</v>
      </c>
      <c r="M517" s="257">
        <f>G517*(1+L517/100)</f>
        <v>0</v>
      </c>
      <c r="N517" s="255">
        <v>0</v>
      </c>
      <c r="O517" s="255">
        <f>ROUND(E517*N517,2)</f>
        <v>0</v>
      </c>
      <c r="P517" s="255">
        <v>0</v>
      </c>
      <c r="Q517" s="255">
        <f>ROUND(E517*P517,2)</f>
        <v>0</v>
      </c>
      <c r="R517" s="257"/>
      <c r="S517" s="257" t="s">
        <v>128</v>
      </c>
      <c r="T517" s="258" t="s">
        <v>218</v>
      </c>
      <c r="U517" s="234">
        <v>0</v>
      </c>
      <c r="V517" s="234">
        <f>ROUND(E517*U517,2)</f>
        <v>0</v>
      </c>
      <c r="W517" s="234"/>
      <c r="X517" s="234" t="s">
        <v>362</v>
      </c>
      <c r="Y517" s="214"/>
      <c r="Z517" s="214"/>
      <c r="AA517" s="214"/>
      <c r="AB517" s="214"/>
      <c r="AC517" s="214"/>
      <c r="AD517" s="214"/>
      <c r="AE517" s="214"/>
      <c r="AF517" s="214"/>
      <c r="AG517" s="214" t="s">
        <v>363</v>
      </c>
      <c r="AH517" s="214"/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ht="20.5" outlineLevel="1" x14ac:dyDescent="0.25">
      <c r="A518" s="231"/>
      <c r="B518" s="232"/>
      <c r="C518" s="271" t="s">
        <v>364</v>
      </c>
      <c r="D518" s="260"/>
      <c r="E518" s="260"/>
      <c r="F518" s="260"/>
      <c r="G518" s="260"/>
      <c r="H518" s="234"/>
      <c r="I518" s="234"/>
      <c r="J518" s="234"/>
      <c r="K518" s="234"/>
      <c r="L518" s="234"/>
      <c r="M518" s="234"/>
      <c r="N518" s="233"/>
      <c r="O518" s="233"/>
      <c r="P518" s="233"/>
      <c r="Q518" s="233"/>
      <c r="R518" s="234"/>
      <c r="S518" s="234"/>
      <c r="T518" s="234"/>
      <c r="U518" s="234"/>
      <c r="V518" s="234"/>
      <c r="W518" s="234"/>
      <c r="X518" s="234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132</v>
      </c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59" t="str">
        <f>C518</f>
        <v>Náklady zhotovitele, související s prováděním zkoušek a revizí předepsaných technickými normami nebo objednatelem a které jsou pro provedení díla nezbytné.</v>
      </c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5">
      <c r="A519" s="231"/>
      <c r="B519" s="232"/>
      <c r="C519" s="277" t="s">
        <v>340</v>
      </c>
      <c r="D519" s="235"/>
      <c r="E519" s="236"/>
      <c r="F519" s="237"/>
      <c r="G519" s="237"/>
      <c r="H519" s="234"/>
      <c r="I519" s="234"/>
      <c r="J519" s="234"/>
      <c r="K519" s="234"/>
      <c r="L519" s="234"/>
      <c r="M519" s="234"/>
      <c r="N519" s="233"/>
      <c r="O519" s="233"/>
      <c r="P519" s="233"/>
      <c r="Q519" s="233"/>
      <c r="R519" s="234"/>
      <c r="S519" s="234"/>
      <c r="T519" s="234"/>
      <c r="U519" s="234"/>
      <c r="V519" s="234"/>
      <c r="W519" s="234"/>
      <c r="X519" s="234"/>
      <c r="Y519" s="214"/>
      <c r="Z519" s="214"/>
      <c r="AA519" s="214"/>
      <c r="AB519" s="214"/>
      <c r="AC519" s="214"/>
      <c r="AD519" s="214"/>
      <c r="AE519" s="214"/>
      <c r="AF519" s="214"/>
      <c r="AG519" s="214" t="s">
        <v>132</v>
      </c>
      <c r="AH519" s="214"/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5">
      <c r="A520" s="231"/>
      <c r="B520" s="232"/>
      <c r="C520" s="274" t="s">
        <v>365</v>
      </c>
      <c r="D520" s="261"/>
      <c r="E520" s="261"/>
      <c r="F520" s="261"/>
      <c r="G520" s="261"/>
      <c r="H520" s="234"/>
      <c r="I520" s="234"/>
      <c r="J520" s="234"/>
      <c r="K520" s="234"/>
      <c r="L520" s="234"/>
      <c r="M520" s="234"/>
      <c r="N520" s="233"/>
      <c r="O520" s="233"/>
      <c r="P520" s="233"/>
      <c r="Q520" s="233"/>
      <c r="R520" s="234"/>
      <c r="S520" s="234"/>
      <c r="T520" s="234"/>
      <c r="U520" s="234"/>
      <c r="V520" s="234"/>
      <c r="W520" s="234"/>
      <c r="X520" s="234"/>
      <c r="Y520" s="214"/>
      <c r="Z520" s="214"/>
      <c r="AA520" s="214"/>
      <c r="AB520" s="214"/>
      <c r="AC520" s="214"/>
      <c r="AD520" s="214"/>
      <c r="AE520" s="214"/>
      <c r="AF520" s="214"/>
      <c r="AG520" s="214" t="s">
        <v>132</v>
      </c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ht="20" outlineLevel="1" x14ac:dyDescent="0.25">
      <c r="A521" s="252">
        <v>44</v>
      </c>
      <c r="B521" s="253" t="s">
        <v>366</v>
      </c>
      <c r="C521" s="270" t="s">
        <v>367</v>
      </c>
      <c r="D521" s="254" t="s">
        <v>361</v>
      </c>
      <c r="E521" s="255">
        <v>1</v>
      </c>
      <c r="F521" s="256"/>
      <c r="G521" s="257">
        <f>ROUND(E521*F521,2)</f>
        <v>0</v>
      </c>
      <c r="H521" s="256"/>
      <c r="I521" s="257">
        <f>ROUND(E521*H521,2)</f>
        <v>0</v>
      </c>
      <c r="J521" s="256"/>
      <c r="K521" s="257">
        <f>ROUND(E521*J521,2)</f>
        <v>0</v>
      </c>
      <c r="L521" s="257">
        <v>15</v>
      </c>
      <c r="M521" s="257">
        <f>G521*(1+L521/100)</f>
        <v>0</v>
      </c>
      <c r="N521" s="255">
        <v>0</v>
      </c>
      <c r="O521" s="255">
        <f>ROUND(E521*N521,2)</f>
        <v>0</v>
      </c>
      <c r="P521" s="255">
        <v>0</v>
      </c>
      <c r="Q521" s="255">
        <f>ROUND(E521*P521,2)</f>
        <v>0</v>
      </c>
      <c r="R521" s="257"/>
      <c r="S521" s="257" t="s">
        <v>128</v>
      </c>
      <c r="T521" s="258" t="s">
        <v>218</v>
      </c>
      <c r="U521" s="234">
        <v>0</v>
      </c>
      <c r="V521" s="234">
        <f>ROUND(E521*U521,2)</f>
        <v>0</v>
      </c>
      <c r="W521" s="234"/>
      <c r="X521" s="234" t="s">
        <v>362</v>
      </c>
      <c r="Y521" s="214"/>
      <c r="Z521" s="214"/>
      <c r="AA521" s="214"/>
      <c r="AB521" s="214"/>
      <c r="AC521" s="214"/>
      <c r="AD521" s="214"/>
      <c r="AE521" s="214"/>
      <c r="AF521" s="214"/>
      <c r="AG521" s="214" t="s">
        <v>363</v>
      </c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ht="20.5" outlineLevel="1" x14ac:dyDescent="0.25">
      <c r="A522" s="231"/>
      <c r="B522" s="232"/>
      <c r="C522" s="271" t="s">
        <v>368</v>
      </c>
      <c r="D522" s="260"/>
      <c r="E522" s="260"/>
      <c r="F522" s="260"/>
      <c r="G522" s="260"/>
      <c r="H522" s="234"/>
      <c r="I522" s="234"/>
      <c r="J522" s="234"/>
      <c r="K522" s="234"/>
      <c r="L522" s="234"/>
      <c r="M522" s="234"/>
      <c r="N522" s="233"/>
      <c r="O522" s="233"/>
      <c r="P522" s="233"/>
      <c r="Q522" s="233"/>
      <c r="R522" s="234"/>
      <c r="S522" s="234"/>
      <c r="T522" s="234"/>
      <c r="U522" s="234"/>
      <c r="V522" s="234"/>
      <c r="W522" s="234"/>
      <c r="X522" s="234"/>
      <c r="Y522" s="214"/>
      <c r="Z522" s="214"/>
      <c r="AA522" s="214"/>
      <c r="AB522" s="214"/>
      <c r="AC522" s="214"/>
      <c r="AD522" s="214"/>
      <c r="AE522" s="214"/>
      <c r="AF522" s="214"/>
      <c r="AG522" s="214" t="s">
        <v>132</v>
      </c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59" t="str">
        <f>C522</f>
        <v>Náklady na vyhotovení dokumentace skutečného provedení stavby a její předání objednateli v požadované formě a požadovaném počtu.</v>
      </c>
      <c r="BB522" s="214"/>
      <c r="BC522" s="214"/>
      <c r="BD522" s="214"/>
      <c r="BE522" s="214"/>
      <c r="BF522" s="214"/>
      <c r="BG522" s="214"/>
      <c r="BH522" s="214"/>
    </row>
    <row r="523" spans="1:60" x14ac:dyDescent="0.25">
      <c r="A523" s="3"/>
      <c r="B523" s="4"/>
      <c r="C523" s="278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AE523">
        <v>15</v>
      </c>
      <c r="AF523">
        <v>21</v>
      </c>
      <c r="AG523" t="s">
        <v>110</v>
      </c>
    </row>
    <row r="524" spans="1:60" ht="13" x14ac:dyDescent="0.25">
      <c r="A524" s="217"/>
      <c r="B524" s="218" t="s">
        <v>31</v>
      </c>
      <c r="C524" s="279"/>
      <c r="D524" s="219"/>
      <c r="E524" s="220"/>
      <c r="F524" s="220"/>
      <c r="G524" s="251">
        <f>G8+G44+G52+G60+G88+G119+G121+G123+G149+G165+G280+G308+G463+G507+G516</f>
        <v>0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AE524">
        <f>SUMIF(L7:L522,AE523,G7:G522)</f>
        <v>0</v>
      </c>
      <c r="AF524">
        <f>SUMIF(L7:L522,AF523,G7:G522)</f>
        <v>0</v>
      </c>
      <c r="AG524" t="s">
        <v>369</v>
      </c>
    </row>
    <row r="525" spans="1:60" x14ac:dyDescent="0.25">
      <c r="A525" s="3"/>
      <c r="B525" s="4"/>
      <c r="C525" s="278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60" x14ac:dyDescent="0.25">
      <c r="A526" s="3"/>
      <c r="B526" s="4"/>
      <c r="C526" s="278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60" x14ac:dyDescent="0.25">
      <c r="A527" s="221" t="s">
        <v>370</v>
      </c>
      <c r="B527" s="221"/>
      <c r="C527" s="280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60" x14ac:dyDescent="0.25">
      <c r="A528" s="222"/>
      <c r="B528" s="223"/>
      <c r="C528" s="281"/>
      <c r="D528" s="223"/>
      <c r="E528" s="223"/>
      <c r="F528" s="223"/>
      <c r="G528" s="22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AG528" t="s">
        <v>371</v>
      </c>
    </row>
    <row r="529" spans="1:33" x14ac:dyDescent="0.25">
      <c r="A529" s="225"/>
      <c r="B529" s="226"/>
      <c r="C529" s="282"/>
      <c r="D529" s="226"/>
      <c r="E529" s="226"/>
      <c r="F529" s="226"/>
      <c r="G529" s="227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33" x14ac:dyDescent="0.25">
      <c r="A530" s="225"/>
      <c r="B530" s="226"/>
      <c r="C530" s="282"/>
      <c r="D530" s="226"/>
      <c r="E530" s="226"/>
      <c r="F530" s="226"/>
      <c r="G530" s="227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33" x14ac:dyDescent="0.25">
      <c r="A531" s="225"/>
      <c r="B531" s="226"/>
      <c r="C531" s="282"/>
      <c r="D531" s="226"/>
      <c r="E531" s="226"/>
      <c r="F531" s="226"/>
      <c r="G531" s="227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33" x14ac:dyDescent="0.25">
      <c r="A532" s="228"/>
      <c r="B532" s="229"/>
      <c r="C532" s="283"/>
      <c r="D532" s="229"/>
      <c r="E532" s="229"/>
      <c r="F532" s="229"/>
      <c r="G532" s="230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33" x14ac:dyDescent="0.25">
      <c r="A533" s="3"/>
      <c r="B533" s="4"/>
      <c r="C533" s="278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33" x14ac:dyDescent="0.25">
      <c r="C534" s="284"/>
      <c r="D534" s="10"/>
      <c r="AG534" t="s">
        <v>401</v>
      </c>
    </row>
    <row r="535" spans="1:33" x14ac:dyDescent="0.25">
      <c r="D535" s="10"/>
    </row>
    <row r="536" spans="1:33" x14ac:dyDescent="0.25">
      <c r="D536" s="10"/>
    </row>
    <row r="537" spans="1:33" x14ac:dyDescent="0.25">
      <c r="D537" s="10"/>
    </row>
    <row r="538" spans="1:33" x14ac:dyDescent="0.25">
      <c r="D538" s="10"/>
    </row>
    <row r="539" spans="1:33" x14ac:dyDescent="0.25">
      <c r="D539" s="10"/>
    </row>
    <row r="540" spans="1:33" x14ac:dyDescent="0.25">
      <c r="D540" s="10"/>
    </row>
    <row r="541" spans="1:33" x14ac:dyDescent="0.25">
      <c r="D541" s="10"/>
    </row>
    <row r="542" spans="1:33" x14ac:dyDescent="0.25">
      <c r="D542" s="10"/>
    </row>
    <row r="543" spans="1:33" x14ac:dyDescent="0.25">
      <c r="D543" s="10"/>
    </row>
    <row r="544" spans="1:33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0">
    <mergeCell ref="C520:G520"/>
    <mergeCell ref="C522:G522"/>
    <mergeCell ref="C504:G504"/>
    <mergeCell ref="C505:G505"/>
    <mergeCell ref="C506:G506"/>
    <mergeCell ref="C510:G510"/>
    <mergeCell ref="C513:G513"/>
    <mergeCell ref="C518:G518"/>
    <mergeCell ref="C498:G498"/>
    <mergeCell ref="C499:G499"/>
    <mergeCell ref="C500:G500"/>
    <mergeCell ref="C501:G501"/>
    <mergeCell ref="C502:G502"/>
    <mergeCell ref="C503:G503"/>
    <mergeCell ref="C491:G491"/>
    <mergeCell ref="C492:G492"/>
    <mergeCell ref="C493:G493"/>
    <mergeCell ref="C494:G494"/>
    <mergeCell ref="C495:G495"/>
    <mergeCell ref="C496:G496"/>
    <mergeCell ref="C485:G485"/>
    <mergeCell ref="C486:G486"/>
    <mergeCell ref="C487:G487"/>
    <mergeCell ref="C488:G488"/>
    <mergeCell ref="C489:G489"/>
    <mergeCell ref="C490:G490"/>
    <mergeCell ref="C478:G478"/>
    <mergeCell ref="C480:G480"/>
    <mergeCell ref="C481:G481"/>
    <mergeCell ref="C482:G482"/>
    <mergeCell ref="C483:G483"/>
    <mergeCell ref="C484:G484"/>
    <mergeCell ref="C472:G472"/>
    <mergeCell ref="C473:G473"/>
    <mergeCell ref="C474:G474"/>
    <mergeCell ref="C475:G475"/>
    <mergeCell ref="C476:G476"/>
    <mergeCell ref="C477:G477"/>
    <mergeCell ref="C465:G465"/>
    <mergeCell ref="C466:G466"/>
    <mergeCell ref="C467:G467"/>
    <mergeCell ref="C468:G468"/>
    <mergeCell ref="C470:G470"/>
    <mergeCell ref="C471:G471"/>
    <mergeCell ref="C62:G62"/>
    <mergeCell ref="C151:G151"/>
    <mergeCell ref="C244:G244"/>
    <mergeCell ref="C295:G295"/>
    <mergeCell ref="C372:G372"/>
    <mergeCell ref="C418:G418"/>
    <mergeCell ref="A1:G1"/>
    <mergeCell ref="C2:G2"/>
    <mergeCell ref="C3:G3"/>
    <mergeCell ref="C4:G4"/>
    <mergeCell ref="A527:C527"/>
    <mergeCell ref="A528:G532"/>
    <mergeCell ref="C10:G10"/>
    <mergeCell ref="C24:G24"/>
    <mergeCell ref="C46:G46"/>
    <mergeCell ref="C47:G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22.07  22.07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'22.07  22.07 Pol'!Názvy_tisku</vt:lpstr>
      <vt:lpstr>oadresa</vt:lpstr>
      <vt:lpstr>Stavba!Objednatel</vt:lpstr>
      <vt:lpstr>Stavba!Objekt</vt:lpstr>
      <vt:lpstr>'22.07  22.07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Šmídová</dc:creator>
  <cp:lastModifiedBy>Denisa Šmídová</cp:lastModifiedBy>
  <cp:lastPrinted>2019-03-19T12:27:02Z</cp:lastPrinted>
  <dcterms:created xsi:type="dcterms:W3CDTF">2009-04-08T07:15:50Z</dcterms:created>
  <dcterms:modified xsi:type="dcterms:W3CDTF">2022-06-22T13:35:08Z</dcterms:modified>
</cp:coreProperties>
</file>