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2670" windowWidth="14160" windowHeight="16440" tabRatio="216" activeTab="1"/>
  </bookViews>
  <sheets>
    <sheet name="Pokyny pro vyplnění" sheetId="1" r:id="rId1"/>
    <sheet name="Rekapitulace" sheetId="2" r:id="rId2"/>
    <sheet name="Položky" sheetId="3" r:id="rId3"/>
  </sheets>
  <definedNames>
    <definedName name="CenaCelkem">'Rekapitulace'!$G$29</definedName>
    <definedName name="CenaCelkemVypocet" localSheetId="1">'Rekapitulace'!$I$43</definedName>
    <definedName name="DPHSni">'Rekapitulace'!$G$24</definedName>
    <definedName name="DPHZakl">'Rekapitulace'!$G$26</definedName>
    <definedName name="Mena">'Rekapitulace'!$J$29</definedName>
    <definedName name="_xlnm.Print_Titles" localSheetId="2">'Položky'!$2:$4</definedName>
    <definedName name="_xlnm.Print_Area" localSheetId="0">'Pokyny pro vyplnění'!$A$1:$I$46</definedName>
    <definedName name="_xlnm.Print_Area" localSheetId="2">'Položky'!$A$1:$P$29</definedName>
    <definedName name="SazbaDPH1" localSheetId="1">'Rekapitulace'!$E$23</definedName>
    <definedName name="SazbaDPH2" localSheetId="1">'Rekapitulace'!$E$25</definedName>
    <definedName name="ZakladDPHSni">'Rekapitulace'!$G$23</definedName>
    <definedName name="ZakladDPHSniVypocet" localSheetId="1">'Rekapitulace'!$F$43</definedName>
    <definedName name="ZakladDPHZakl">'Rekapitulace'!$G$25</definedName>
    <definedName name="ZakladDPHZaklVypocet" localSheetId="1">'Rekapitulace'!$G$43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<sst xmlns="http://schemas.openxmlformats.org/spreadsheetml/2006/main" count="248" uniqueCount="175">
  <si>
    <t>M.W 1.1</t>
  </si>
  <si>
    <t>M.W 1.2</t>
  </si>
  <si>
    <t>š/v/d (mm)</t>
  </si>
  <si>
    <t>515/810/525</t>
  </si>
  <si>
    <t>670/710/670</t>
  </si>
  <si>
    <t>M.W 1.3</t>
  </si>
  <si>
    <t xml:space="preserve"> </t>
  </si>
  <si>
    <t>1.NP</t>
  </si>
  <si>
    <t>označení</t>
  </si>
  <si>
    <t>ve výkrese</t>
  </si>
  <si>
    <t>popis prvku</t>
  </si>
  <si>
    <t>podlaží</t>
  </si>
  <si>
    <t>celkem</t>
  </si>
  <si>
    <t>kování</t>
  </si>
  <si>
    <t>zasklení</t>
  </si>
  <si>
    <t>úprava</t>
  </si>
  <si>
    <t>povrchu</t>
  </si>
  <si>
    <t>ks</t>
  </si>
  <si>
    <t>SG.1</t>
  </si>
  <si>
    <t>komaxit RAL9007</t>
  </si>
  <si>
    <t>WELLNESS</t>
  </si>
  <si>
    <t>505/1040/530</t>
  </si>
  <si>
    <t>místnost</t>
  </si>
  <si>
    <t>schéma / rozměr</t>
  </si>
  <si>
    <t>M.W 4</t>
  </si>
  <si>
    <t>M.W 6</t>
  </si>
  <si>
    <t>M.W 7</t>
  </si>
  <si>
    <t>M.W 8</t>
  </si>
  <si>
    <t>M.W 9</t>
  </si>
  <si>
    <t>M.W 10</t>
  </si>
  <si>
    <t>M.W 11</t>
  </si>
  <si>
    <t>1.14, 1.15</t>
  </si>
  <si>
    <t>1.15</t>
  </si>
  <si>
    <t>M.W 2.1</t>
  </si>
  <si>
    <t>M.W 2.2</t>
  </si>
  <si>
    <t>M.W 2.3</t>
  </si>
  <si>
    <t>M.W 15</t>
  </si>
  <si>
    <t>1.02</t>
  </si>
  <si>
    <t>1.03, 1.04</t>
  </si>
  <si>
    <t>M.W 13.1</t>
  </si>
  <si>
    <t>M.W 13.2</t>
  </si>
  <si>
    <t>1.14</t>
  </si>
  <si>
    <t>SPECIÁLNÍ VÝROBKY</t>
  </si>
  <si>
    <t>1 NP</t>
  </si>
  <si>
    <t xml:space="preserve"> m2</t>
  </si>
  <si>
    <t>M.X 1.1</t>
  </si>
  <si>
    <t>M.X 1.2</t>
  </si>
  <si>
    <t>m2</t>
  </si>
  <si>
    <t>1. NP</t>
  </si>
  <si>
    <t>1.03, 1.04,1.13,
1.14b,1.20,1.22,
1.25,1.27a</t>
  </si>
  <si>
    <t>1.02,1.03, 1.04,
1.12a+c, 1.25a</t>
  </si>
  <si>
    <t>1.02,1.03
1.04,1.12b+d, 1.25a</t>
  </si>
  <si>
    <t>1.02,1.03
1.04,1.12a+c, 1.25a</t>
  </si>
  <si>
    <t>1.02,1.03
1.04,1.22a+b, 1.25</t>
  </si>
  <si>
    <t>7500/2720</t>
  </si>
  <si>
    <t xml:space="preserve"> 1.16</t>
  </si>
  <si>
    <t xml:space="preserve"> 1.15</t>
  </si>
  <si>
    <t>cena bez DPH</t>
  </si>
  <si>
    <t xml:space="preserve">cena bez DPH </t>
  </si>
  <si>
    <t>M.W 5b</t>
  </si>
  <si>
    <t>600/400</t>
  </si>
  <si>
    <t>355/460/168</t>
  </si>
  <si>
    <t>192/253/97</t>
  </si>
  <si>
    <t>233/250/115</t>
  </si>
  <si>
    <t>106/260/102</t>
  </si>
  <si>
    <t>M.W 5a</t>
  </si>
  <si>
    <t>1.02, 1.04, 1.12b, 1.25a</t>
  </si>
  <si>
    <t>229/344/98</t>
  </si>
  <si>
    <t>M.W 1.4a</t>
  </si>
  <si>
    <t>1.16, 1.17a</t>
  </si>
  <si>
    <t xml:space="preserve">4350/1843 </t>
  </si>
  <si>
    <t>200x65x95</t>
  </si>
  <si>
    <t>M.W 22</t>
  </si>
  <si>
    <t>173/48/60</t>
  </si>
  <si>
    <t>1.22</t>
  </si>
  <si>
    <t>MJ</t>
  </si>
  <si>
    <t>1850/12/150</t>
  </si>
  <si>
    <t>16/52/25</t>
  </si>
  <si>
    <t>700/805/1790
podhlavník: 
průměr 120 mm, 
šířka 520 mm</t>
  </si>
  <si>
    <t xml:space="preserve">1.NP          </t>
  </si>
  <si>
    <t>650/420/650</t>
  </si>
  <si>
    <t>650/1100/650</t>
  </si>
  <si>
    <t>500/750/500</t>
  </si>
  <si>
    <t>viz výkres č. D1.2.1.M8</t>
  </si>
  <si>
    <t>viz výkres č. D1.2.1.M7</t>
  </si>
  <si>
    <t>2820/888/650
hloubka sedáku: 
450 mm</t>
  </si>
  <si>
    <t>4350/888/450
hloubka sedáku: 
450 mm</t>
  </si>
  <si>
    <t>viz výkres č. D1.2.1.M15</t>
  </si>
  <si>
    <t>viz výkres č. D1.2.1.M11</t>
  </si>
  <si>
    <t>viz výkres č. D1.2.1.M4</t>
  </si>
  <si>
    <t>viz výkres č. D1.2.1.M5</t>
  </si>
  <si>
    <t xml:space="preserve"> referenční obrázek</t>
  </si>
  <si>
    <r>
      <t>ø</t>
    </r>
    <r>
      <rPr>
        <sz val="11"/>
        <rFont val="Arial CE"/>
        <family val="0"/>
      </rPr>
      <t>80/380</t>
    </r>
  </si>
  <si>
    <r>
      <t xml:space="preserve">ZRCADLO </t>
    </r>
    <r>
      <rPr>
        <sz val="11"/>
        <rFont val="Arial CE"/>
        <family val="0"/>
      </rPr>
      <t>- zavěšené sklopné, splňuje požadavky vyhlášky  398/2009 Sb. Bezrámové provedení s nerezovou pákou. Součástí výpisu je referenční obrázek. Dodávka včetně montáže.
https://www.kolo-international.com/products/special-products/for-less-able/lehnen-funktion-titling-mirror-fixture-polished/4034/</t>
    </r>
  </si>
  <si>
    <r>
      <t>WC ŠTĚTKA</t>
    </r>
    <r>
      <rPr>
        <sz val="11"/>
        <rFont val="Arial CE"/>
        <family val="0"/>
      </rPr>
      <t xml:space="preserve"> - Válcová, rovná pro zavěšení na stěnu. Materiál nerez mat. Součástí výpisu je referenční obrázek. Dodávka včetně montáže.
https://www.merida.cz/7009-wc-souprava-s-krytkou-na-zaveseni-matova.html</t>
    </r>
  </si>
  <si>
    <r>
      <t xml:space="preserve">KOŠÍK DO SPRCHOVÉHO KOUTU </t>
    </r>
    <r>
      <rPr>
        <sz val="11"/>
        <rFont val="Arial CE"/>
        <family val="0"/>
      </rPr>
      <t>- Obdélný nástěnný kovový košík pro odložení mýdla nabo sprchového gelu . Materiál nerez/chrom. Součástí výpisu je referenční obrázek. Dodávka včetně montáže.</t>
    </r>
  </si>
  <si>
    <r>
      <t>ZRCADLOVÁ STĚNA S  POLICÍ NA FÉNY</t>
    </r>
    <r>
      <rPr>
        <sz val="11"/>
        <rFont val="Arial CE"/>
        <family val="0"/>
      </rPr>
      <t xml:space="preserve"> - Celoplošný obklad stěny zrcadlem tl. 6 mm na kotvách. Vložená nástěnná police tl. 10 mm z masívní kartáčované nerezi AISI 316 s nanolakem. V polici dva otvory průměru cca 9 cm na vložení fénu. Součástí výrobku je nerezová lišta pod policí se dvěmi zapuštěnámí zásuvkami 220V se zabudovaným proudovým chráníček (FI) na připojení fénu a 3ks nerezových háčků viz obrázek na výkrese. Před zahájením výroby schválit dílenskou dokumentaci a vzorky povrchů (součást ceny výrobku). Dodávka včetně montáže.</t>
    </r>
  </si>
  <si>
    <r>
      <t xml:space="preserve">POLIČKA NA BRÝLE </t>
    </r>
    <r>
      <rPr>
        <sz val="11"/>
        <rFont val="Arial CE"/>
        <family val="0"/>
      </rPr>
      <t xml:space="preserve"> - Vodovzdorná překližka tl. 5mm, záda 173/48 mm k přilepení na stěnu, celková hloubka 60mm, vnitřní hloubka/prostor na brýle 50mm, vpředu se zvýšeným okrajem celkové výšky 24mm, bílý lak vysoký lesklý lak - odstín schválit na vzorku. Podrobnosti viz výkres, schválit dílenskou dokumentaci. Dodávka včetně montáže.</t>
    </r>
  </si>
  <si>
    <r>
      <rPr>
        <b/>
        <sz val="11"/>
        <rFont val="Arial CE"/>
        <family val="0"/>
      </rPr>
      <t xml:space="preserve">MECHOVÁ STĚNA V ODPOČÍVÁRNĚ 
</t>
    </r>
    <r>
      <rPr>
        <sz val="11"/>
        <rFont val="Arial CE"/>
        <family val="0"/>
      </rPr>
      <t xml:space="preserve">Mechová stěna z plochého konzervovaného mechu (flat moss)  a  kopečkového mechu (ball moss) na pevné voděodolné desce typu OSB tl 15 mm. Na stěně použity 3 typy mechu vyskládané do náhodně umístěných obdélníků v počtu 7 sloupců a 6 řad, celkem tedy bude osazeno 42 obdélníků mechu o rozměru cca 1 071 x 453 mm. Barevnost mechu dle odsouhlasených vzorků. Bezzávlahová technologie, záruka trvalé stálozelenosti. Realizace výrobku bude koordinována s dodávkou předsazené prosklené stěny ozn. Z/15 (dodávka stavby - zaměřit na místě). Podrobnosti viz výkresová dokumentace.
Další požadavky na dodavatele:
Provedení s důrazem na preciznost, v ceně výrobku bude zahrnuto vypracování dodavatelské dokumentace pro schválení architektem stavby (před zahájením výroby). Dodavatel doloží  k výrobku veškeré atesty. Kompletní dodávka včetně montáže.
</t>
    </r>
  </si>
  <si>
    <r>
      <t xml:space="preserve">STOLEK KAVÁRENSKÝ,  JÍDELNÍ  </t>
    </r>
    <r>
      <rPr>
        <sz val="11"/>
        <rFont val="Arial CE"/>
        <family val="0"/>
      </rPr>
      <t>- Typová, centrální stolová podnož pro venkovní použití skruhovým hliníkovým sloupem 80 mm a vstřikovanou hliníkovou čtvercovou základnou 400x 400 mm, barva dle sedacího nábytku.  Deska - tmavě mořený masívní dub + matný polyuretanový lak, rozměr desky 500x500, tl 18 mm, zespodu zkosená hrana, barva povrchu a provedení hrany bude schválena na vzorku, předpoklad grafitová barva dle sedacího nábytku. Součástí výpisu je referenční obrázek.
Požadované certifikáty / osvědčení : 
Odolnost a kvalita
Kvalita vnitřního ovzduší-Advantage Gold
ISO 9001
Systémy řízení kvality.
Udržitelnost,  ISO 14001
Systém environmentálního managementu, ISO 14001
úroveň® 2 certifikovaná podle normy ANSI/BIFMA e3
Hodnotící a certifikační systém pro ekologicky šetrný a sociálně odpovědný kancelářský nábytek.
https://www.andreuworld.com/en/products/plaza-bm1069</t>
    </r>
  </si>
  <si>
    <r>
      <t xml:space="preserve">VYSOKÁ ŽIDLE </t>
    </r>
    <r>
      <rPr>
        <sz val="11"/>
        <rFont val="Arial CE"/>
        <family val="0"/>
      </rPr>
      <t>- vyplétaný rám bez područek z prutů, společná designová řada s výrobky M.W 1.1, M.W 1.2 a M.W 1.4a. Sedák a opěrák z propletných pásů z polypropylénu šíře cca 50 mm, rezistentní proti UV záření, barva grafitová. Materiál rámu ocel s povrchovou úpravou EPL-5, barva odpovídá sedáku a opěráku. Součástí výpisu je referenční obrázek.
Požadované certifikáty / osvědčení : 
Odolnost a kvalita
UNE CEN/TR 581-4 IN
Venkovní nábytek - Požadavky a zkušební metody pro trvanlivost pod vlivem klimatických podmínek.
ISO 105-B02
Stálost barev na umělém světle
ISO 105-X12
Stálost barvy vůči tření
ISO 105-E03
Stálobarevnost vůči chlorované vodě (voda v bazénu)
SYSTÉMY ŘÍZENÍ KVALITY PODLE NORMY ISO 9001.
Systémy řízení kvality.
Udržitelnost ISO 14001
SYSTÉM ENVIRONMENTÁLNÍHO ŘÍZENÍ PODLE NORMY ISO 14001.
úroveň® 2 certifikovaná podle normy ANSI/BIFMA e3
Systém hodnocení a certifikace ekologicky šetrného a sociálně odpovědného kancelářského nábytku.
https://andreuworld.com/en/products/trenza-bq0705</t>
    </r>
  </si>
  <si>
    <r>
      <t xml:space="preserve">LEHÁTKO S PODHLAVNÍKEM </t>
    </r>
    <r>
      <rPr>
        <sz val="11"/>
        <rFont val="Arial CE"/>
        <family val="0"/>
      </rPr>
      <t>- vyplétaný rám bez područek z prutů, společná designová řada s výrobky M.W 1.1, M.W 1.2 a M.W 1.3.  Sedák a opěrák z propletných pásů z polypropylénu šíře cca 50 mm, rezistentní proti UV záření, barva grafitová. Materiál rámu ocel s povrchovou úpravou EPL-5, barva odpovídá sedáku a opěráku. Válcový podhlavník s voděodolným polyesterovým potahem v barvě grafitová.  Součástí výpisu je referenční obrázek.
Požadované certifikáty / osvědčení : 
Odolnost a kvalita
UNE CEN/TR 581-4 IN
Venkovní nábytek - Požadavky a zkušební metody pro trvanlivost pod vlivem klimatických podmínek.
ISO 105-B02
Stálost barev na umělém světle
ISO 105-X12
Stálost barvy vůči tření
ISO 105-E03
Stálobarevnost vůči chlorované vodě (voda v bazénu)
SYSTÉM ŘÍZENÍ KVALITY PODLE NORMY ISO 9001.
Udržitelnost ISO 14001
SYSTÉM ENVIRONMENTÁLNÍHO ŘÍZENÍ PODLE NORMY ISO 14001.
úroveň® 2 certifikovaná podle normy ANSI/BIFMA e3
Systém hodnocení a certifikace ekologicky šetrného a sociálně odpovědného kancelářského nábytku.
https://andreuworld.com/en/products/trenza-tu0704</t>
    </r>
  </si>
  <si>
    <r>
      <t xml:space="preserve">STOLEK  KAVÁRENSKÝ,  ZVÝŠENÝ </t>
    </r>
    <r>
      <rPr>
        <sz val="11"/>
        <rFont val="Arial CE"/>
        <family val="0"/>
      </rPr>
      <t xml:space="preserve"> Typová, prodloužená, centrální stolová podnož pro venkovní použití s hliníkovým kruhovým sloupem 80 mm a vstřikovanou hliníkovou čtvercovou základnou 450x450 mm, barva dle sedacího nábytku.  Deska - tmavě mořený masívní dub + matný polyuretanový lak, rozměr desky 650x650, tl 18 mm, zespodu zkosená hrana, barva povrchu a provedení hrany bude schválena na vzorku, předpoklad grafitová barva dle sedacího nábytku. Součástí výpisu je referenční obrázek.
Požadované certifikáty / osvědčení : 
Odolnost a kvalita
Kvalita vnitřního ovzduší-Advantage Gold
ISO 9001
Systémy řízení kvality.
Udržitelnost, ISO 14001
Systém environmentálního managementu, ISO 14001
úroveň® 2 certifikovaná podle normy ANSI/BIFMA e3
Hodnotící a certifikační systém pro ekologicky šetrný a sociálně odpovědný kancelářský nábytek.
https://andreuworld.com/en/products/plaza-bm1112</t>
    </r>
  </si>
  <si>
    <r>
      <t xml:space="preserve">ZÁSOBNÍK NA TOALETNÍ PAPÍR </t>
    </r>
    <r>
      <rPr>
        <sz val="11"/>
        <rFont val="Arial CE"/>
        <family val="0"/>
      </rPr>
      <t>- Závěsný zásobník pro role toaletního papíru. Materiál nerez mat. Barva šedá. V jednotném designu a systému s řadou doplňků toalet a umýváren.  Součástí výpisu je referenční obrázek. Dodávka včetně montáže.
https://www.merida.cz/597-zasobnik-na-toaletni-papir-stella-mat-19cm.html</t>
    </r>
  </si>
  <si>
    <r>
      <t xml:space="preserve">DÁVKOVAČ PĚNOVÉHO MÝDLA </t>
    </r>
    <r>
      <rPr>
        <sz val="11"/>
        <rFont val="Arial CE"/>
        <family val="0"/>
      </rPr>
      <t>- Závěsný zásobník, objem 1000 ml. Materiál nerez mat. Barva šedá. V jednotném designu a systému s řadou doplňků toalet a umýváren.  Součástí výpisu je referenční obrázek. Dodávka včetně montáže.
https://www.merida.cz/12760-davkovac-tekuteho-mydla-stella-maxi-nerez-mat-08-l.html</t>
    </r>
  </si>
  <si>
    <r>
      <t xml:space="preserve">TOALETNÍ ODPADKOVÝ KOŠ </t>
    </r>
    <r>
      <rPr>
        <sz val="11"/>
        <rFont val="Arial CE"/>
        <family val="0"/>
      </rPr>
      <t>- Závěsný, objem 4,5 l. Materiál nerez mat. V jednotném designu a systému s řadou doplňků toalet a umýváren.  Součástí výpisu je referenční obrázek. Dodávka včetně montáže.
https://www.sanela.cz/slzn-24</t>
    </r>
  </si>
  <si>
    <r>
      <t>ZÁSOBNÍK NA RUČNÍKY</t>
    </r>
    <r>
      <rPr>
        <sz val="11"/>
        <rFont val="Arial CE"/>
        <family val="0"/>
      </rPr>
      <t xml:space="preserve"> - Závěsný zásobník pro skládané papírové ručníky. Materiál nerez mat. Barva šedá. V jednotném designu a systému s řadou doplňků toalet a umýváren.  Součástí výpisu je referenční obrázek. Dodávka včetně montáže.
https://www.merida.cz/15310-zasobnik-na-jednotlive-rucniky-stella-slim-maxi-nerez-mat.html</t>
    </r>
  </si>
  <si>
    <t>počet</t>
  </si>
  <si>
    <r>
      <t xml:space="preserve">KLUBOVÁ ŽIDLE </t>
    </r>
    <r>
      <rPr>
        <sz val="11"/>
        <rFont val="Arial CE"/>
        <family val="0"/>
      </rPr>
      <t>- vyplétaný rám bez područek z prutů, společná designová řada s výrobky M.W 1.1, M.W 1.3 a M.W 1.4a. Sedák a opěrák z propletných pásů z polypropylénu šíře cca 50 mm, rezistentní proti UV záření, barva grafitová. Materiál rámu ocel s povrchovou úpravou EPL-5, barva odpovídá sedáku a opěráku. Součástí výpisu je referenční obrázek.
Požadované certifikáty / osvědčení : 
Odolnost a kvalita
UNE CEN/TR 581-4 IN
Venkovní nábytek - Požadavky a zkušební metody pro trvanlivost pod vlivem klimatických podmínek.
ISO 105-B02
Stálost barev na umělém světle
ISO 105-X12
Stálost barvy vůči tření
ISO 105-E03
Stálobarevnost vůči chlorované vodě (voda v bazénu)
SYSTÉMY ŘÍZENÍ KVALITY PODLE NORMY ISO 9001.
Udržitelnost ISO 14001
SYSTÉM ENVIRONMENTÁLNÍHO ŘÍZENÍ PODLE NORMY ISO 14001.
úroveň® 2 certifikovaná podle normy ANSI/BIFMA e3
Systém hodnocení a certifikace ekologicky šetrného a sociálně odpovědného kancelářského nábytku.
https://andreuworld.com/en/products/trenza-bu0702</t>
    </r>
  </si>
  <si>
    <r>
      <t xml:space="preserve">NÁSTĚNNÁ LAVICE </t>
    </r>
    <r>
      <rPr>
        <sz val="11"/>
        <rFont val="Arial CE"/>
        <family val="0"/>
      </rPr>
      <t>- sedací nástěnná lavice čalouněným sedákem a opěrákem. Polstrování z poloválcových profilů, celková výška čalounění 60 mm, použita polyuretanová pěna pro nábytkářský průmysl se samozhášivým efektem a sníženou dýmivostí, např.typu Deflammo FF. Potaženo prošívanou kůží, použita semianilinová hovězí kůže s jemnou strukturou, voděodolná úprava Nautica pro čalounění na lodích, tloušťka 0,9–1,0 mm, barva navazujícího na sedáky nábytku řady M.W1, bude odsouhlaseno na vzorku.  Podkonstrukce svařená z ocelových trubkových profilů 40/40 mm s protikorozivním nátěrem a  kotvená jako konzola na zeď. Bočnice, šikmé zakrytování podnože a horní deska opláštěny 20 mm biodeskou A/B, tmavě mořený dub s polyuretanovým lakem. Horní hrana nanvazuje na zasklení mechové stěny. Před zahájením výroby schválit dílenskou dokumentaci a vzorky povrchů (součást ceny výrobku). Podrobnosti viz detailní výkresová dokumentace. Dodávka včetně montáže.
Požadované certifikáty / osvědčení pro potah : 
 Atest nehořlavosti EN 1021 - 1,2:2006 - cigaretový test bez zapálení, zápalkový test bez zapálení
 Atest nehořlavosti British Standard BS 5852 - 0,1 - cigaretový test bez zapálení, zápalkový test bez zapálení
 Atest nehořlavosti Cal 117 - Cigaretový test  vyhovuje dle TB117:2013</t>
    </r>
  </si>
  <si>
    <r>
      <t xml:space="preserve">NÁSTĚNNÁ LAVICE </t>
    </r>
    <r>
      <rPr>
        <sz val="11"/>
        <rFont val="Arial CE"/>
        <family val="0"/>
      </rPr>
      <t>- sedací nástěnná lavice čalouněným sedákem a opěrákem. Polstrování z poloválcových profilů, celková výška čalounění 60 mm, použita polyuretanová pěna pro nábytkářský průmysl se samozhášivým efektem a sníženou dýmivostí, např. typu Deflammo FF. Potaženo prošívanou kůží, použita semianilinová hovězí kůže s jemnou strukturou, voděodolná úprava Nautica pro čalounění na lodích, tloušťka 0,9–1,0 mm, barva navazujícího na sedáky nábytku řady M.W1, bude odsouhlaseno na vzorku.  Podkonstrukce svařená z ocelových trubkových profilů 40/40 mm s protikorozivním nátěrem a  kotvená jako konzola na zeď. Bočnice, šikmé zakrytování podnože a horní deska opláštěny 20 mm biodeskou A/B, tmavě mořený dub s polyuretanovým lakem. Horní hrana nanvazuje na zasklení mechové stěny. Před zahájením výroby schválit dílenskou dokumentaci a vzorky povrchů (součást ceny výrobku). Podrobnosti viz detailní výkresová dokumentace. Dodávka včetně montáže.
Požadované certifikáty / osvědčení pro potah : 
 Atest nehořlavosti EN 1021 - 1,2:2006 - cigaretový test bez zapálení, zápalkový test bez zapálení
 Atest nehořlavosti British Standard BS 5852 - 0,1 - cigaretový test bez zapálení, zápalkový test bez zapálení
 Atest nehořlavosti Cal 117 - Cigaretový test  vyhovuje dle TB117:2013</t>
    </r>
  </si>
  <si>
    <r>
      <t>HÁČEK</t>
    </r>
    <r>
      <rPr>
        <sz val="11"/>
        <rFont val="Arial CE"/>
        <family val="0"/>
      </rPr>
      <t xml:space="preserve"> - Nástěný háček, kubického tvaru se zaobleným výstupkem. Materiál nerez/chrom. Součástí výpisu je referenční obrázek. Rozmístění dle výkresu č. D1.2.1.M11. Dodávka včetně montáže.
https://www.jika.cz/katalog/produkty/koupelnove-doplnky/koupelnove-doplnky/cubito-pure/hacek-rucniky-vyska-5-2cm-chrom-3813B30040001</t>
    </r>
  </si>
  <si>
    <r>
      <t xml:space="preserve">TOALETNÍ ODPADKOVÝ KOŠ </t>
    </r>
    <r>
      <rPr>
        <sz val="11"/>
        <rFont val="Arial CE"/>
        <family val="0"/>
      </rPr>
      <t>- Závěsný, objem 23l. Materiál nerez mat. V jednotném designu a systému s řadou doplňků toalet a umýváren.  Součástí výpisu je referenční obrázek. Dodávka včetně montáže.
https://www.franke.com/cz/cs/ws/products/accessories/odpadkov%C3%A9-ko%C5%A1e/rodx605_detail.html</t>
    </r>
  </si>
  <si>
    <r>
      <t xml:space="preserve">ŽIDLE </t>
    </r>
    <r>
      <rPr>
        <sz val="11"/>
        <rFont val="Arial CE"/>
        <family val="0"/>
      </rPr>
      <t>- vyplétaný rám s područkami z ocelových prutů, společná designová řada s výrobky M.W 1.2, M.W 1.3 a M.W 1.4a. Sedák a opěrák z propletných pásů z polypropylénu šíře cca 50 mm, rezistentní proti UV záření, barva grafitová. Materiál rámu ocel s povrchovou úpravou EPL-5, barva odpovídá sedáku a opěráku. Součástí výpisu je referenční obrázek.
Požadované certifikáty / osvědčení : 
Odolnost a kvalita
UNE CEN/TR 581-4 IN
Venkovní nábytek - Požadavky a zkušební metody pro trvanlivost pod vlivem klimatických podmínek.
ISO 105-B02
Stálost barev na umělém světle
ISO 105-X12
Stálost barvy vůči tření
ISO 105-E03
Stálobarevnost vůči chlorované vodě (voda v bazénu)
SYSTÉMY ŘÍZENÍ KVALITY PODLE NORMY ISO 9001.
Udržitelnost ISO 14001
SYSTÉM ENVIRONMENTÁLNÍHO ŘÍZENÍ PODLE NORMY ISO 14001.
úroveň® 2 certifikovaná podle normy ANSI/BIFMA e3
Systém hodnocení a certifikace ekologicky šetrného a sociálně odpovědného kancelářského nábytku.
https://andreuworld.com/en/products/trenza-so0701</t>
    </r>
  </si>
  <si>
    <r>
      <t xml:space="preserve">STOLEK  KAVÁRENSKÝ,  KONFERENČNÍ </t>
    </r>
    <r>
      <rPr>
        <sz val="11"/>
        <rFont val="Arial CE"/>
        <family val="0"/>
      </rPr>
      <t xml:space="preserve"> - Typová, centrální stolová podnož pro venkovní použití s kruhovým hliníkovým sloupem 80 mm a vstřikovanou hliníkovou čtvercovou základnou 400x400 mm, barva dle sedacího nábytku.  Deska - tmavě mořený masívní dub + matný polyuretanový lak, rozměr desky 650x650, tl 18 mm, zespodu zkosená hrana, barva povrchu a provedení hrany bude schválena na vzorku, předpoklad grafitová barva dle sedacího nábytku. Součástí výpisu je referenční obrázek.
Požadované certifikáty / osvědčení : 
Odolnost a kvalita
Kvalita vnitřního ovzduší-Advantage Gold
ISO 9001
Systémy řízení kvality.
Udržitelnost, ISO 14001
Systém environmentálního managementu, ISO 14001
úroveň® 2 certifikovaná podle normy ANSI/BIFMA e3
Hodnotící a certifikační systém pro ekologicky šetrný a sociálně odpovědný kancelářský nábytek.
https://andreuworld.com/en/products/plaza-bm1069</t>
    </r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</si>
  <si>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</si>
  <si>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</si>
  <si>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Soupis stavebních prací, dodávek a služeb</t>
  </si>
  <si>
    <t>Stavba:</t>
  </si>
  <si>
    <t>DRNH/N014</t>
  </si>
  <si>
    <t>Zadavatel</t>
  </si>
  <si>
    <t>IČO:</t>
  </si>
  <si>
    <t>44992785</t>
  </si>
  <si>
    <t>DIČ:</t>
  </si>
  <si>
    <t>CZ44992785</t>
  </si>
  <si>
    <t>60200</t>
  </si>
  <si>
    <t>Brno-Brno-město</t>
  </si>
  <si>
    <t>Projektant:</t>
  </si>
  <si>
    <t>ARCHITEKTI D.R.N.H., s.r.o.</t>
  </si>
  <si>
    <t>26266971</t>
  </si>
  <si>
    <t>Průchodní 377/2</t>
  </si>
  <si>
    <t>CZ26266971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</si>
  <si>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</si>
  <si>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</si>
  <si>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</si>
  <si>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</si>
  <si>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</si>
  <si>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</si>
  <si>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</si>
  <si>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</si>
  <si>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</si>
  <si>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</si>
  <si>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</si>
  <si>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</si>
  <si>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</si>
  <si>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</si>
  <si>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</si>
  <si>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</si>
  <si>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</si>
  <si>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</si>
  <si>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</si>
  <si>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</si>
  <si>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</si>
  <si>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</si>
  <si>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</si>
  <si>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Číslo</t>
  </si>
  <si>
    <t>Název</t>
  </si>
  <si>
    <t>DPH celkem</t>
  </si>
  <si>
    <t>Cena celkem</t>
  </si>
  <si>
    <t>Celkem za stavbu</t>
  </si>
  <si>
    <t xml:space="preserve">Zakázka </t>
  </si>
  <si>
    <t>Část</t>
  </si>
  <si>
    <t>část - WELLNESS</t>
  </si>
  <si>
    <t>část - SPECIÁLNÍ VÝROBKY</t>
  </si>
  <si>
    <t>M.W</t>
  </si>
  <si>
    <t>M.X</t>
  </si>
  <si>
    <t>Kč</t>
  </si>
  <si>
    <t>Dominikánské náměstí 264/2</t>
  </si>
  <si>
    <t>Statutární město Brno, městská část Brno-střed</t>
  </si>
  <si>
    <t>REKONSTRUKCE A DOSTAVBY - Vnitřní vybavení</t>
  </si>
  <si>
    <r>
      <rPr>
        <b/>
        <sz val="11"/>
        <rFont val="Arial CE"/>
        <family val="0"/>
      </rPr>
      <t xml:space="preserve">MECHOVÁ STĚNA V MÍSTNOSTI OBČERSTVENÍ
</t>
    </r>
    <r>
      <rPr>
        <sz val="11"/>
        <rFont val="Arial CE"/>
        <family val="0"/>
      </rPr>
      <t xml:space="preserve">Mechová stěna z plochého konzervovaného mechu (flat moss)  a  kopečkového mechu (ball moss) na pevné desce typu OSB tl 15 mm. Na stěně použity 3 typy mechu vyskládané do náhodně umístěných obdélníků v počtu 4 sloupců a 4 řad, celkem tedy bude osazeno 16 obdélníků mechu o rozměru cca 1 088 x 447 mm. Barevnost mechu dle odsouhlasených vzorků. Bezzávlahová technologie, záruka trvalé stálozelenosti. Realizace výrobku bude koordinována s dodávkou předsazené prosklené stěny ozn. Z/14 (dodávka stavby - zaměřit na místě)  a konstrukce nástěnné lavice. Podrobnosti viz výkresová dokumentace.
Další požadavky na dodavatele:
Provedení s důrazem na preciznost, v ceně výrobku bude zahrnuto vypracování dodavatelské dokumentace pro schválení architektem stavby (před zahájením výroby). Dodavatel doloží  k výrobku veškeré atesty.
</t>
    </r>
  </si>
  <si>
    <t>M.W 23</t>
  </si>
  <si>
    <t>548/423/6</t>
  </si>
  <si>
    <r>
      <t xml:space="preserve">TABULE S ROZPISEM PROCEDUR </t>
    </r>
    <r>
      <rPr>
        <sz val="11"/>
        <rFont val="Arial CE"/>
        <family val="0"/>
      </rPr>
      <t xml:space="preserve"> - Záda z vodovzdorné překližky tl. 5mm, k přilepení na stěnu, magnetický plech tl. 1mm, bílý lak vysoký lesk - odstín schválit na vzorku. Lakovaný rozpis dnů a hodin  a magnetické štítky s procedurami  (40 ks) dle grafického manuálu objektu viz položka M.X 3.  Podrobnosti viz výkres, schválit dílenskou dokumentaci. Dodávka včetně montáže. </t>
    </r>
  </si>
  <si>
    <t>SPORTOVNÍ A REKREAČNÍ AREÁL KRAVÍ HORA V BRNĚ - III. ETAPA - vnitřní vybavení - zadávací dokumentace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</si>
</sst>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-405]dddd\ d\.\ mmmm\ yyyy"/>
    <numFmt numFmtId="170" formatCode="[$€-2]\ #\ ##,000_);[Red]\([$€-2]\ #\ ##,000\)"/>
    <numFmt numFmtId="171" formatCode="000\ 00"/>
    <numFmt numFmtId="172" formatCode="#,##0\ &quot;Kč&quot;"/>
    <numFmt numFmtId="173" formatCode="#,##0.00\ &quot;Kč&quot;"/>
    <numFmt numFmtId="174" formatCode="###0;###0"/>
    <numFmt numFmtId="175" formatCode="#,##0.00_ ;[Red]\-#,##0.00\ 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0"/>
    </font>
    <font>
      <b/>
      <sz val="10"/>
      <color indexed="55"/>
      <name val="Arial CE"/>
      <family val="0"/>
    </font>
    <font>
      <sz val="11"/>
      <color indexed="63"/>
      <name val="Arial CE"/>
      <family val="0"/>
    </font>
    <font>
      <b/>
      <sz val="11"/>
      <color indexed="63"/>
      <name val="Arial CE"/>
      <family val="0"/>
    </font>
    <font>
      <sz val="11"/>
      <name val="Arial CE"/>
      <family val="0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name val="Arial CE"/>
      <family val="0"/>
    </font>
    <font>
      <sz val="11"/>
      <color indexed="55"/>
      <name val="Arial CE"/>
      <family val="0"/>
    </font>
    <font>
      <sz val="11"/>
      <name val="Arial"/>
      <family val="2"/>
    </font>
    <font>
      <b/>
      <sz val="11"/>
      <color indexed="55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sz val="7"/>
      <name val="Arial CE"/>
      <family val="0"/>
    </font>
    <font>
      <sz val="9"/>
      <name val="Tahoma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sz val="11"/>
      <color theme="1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36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left" vertical="center" indent="1" shrinkToFit="1"/>
    </xf>
    <xf numFmtId="0" fontId="5" fillId="0" borderId="14" xfId="0" applyFont="1" applyFill="1" applyBorder="1" applyAlignment="1">
      <alignment horizontal="left" vertical="center" inden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inden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17" fontId="7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right" vertical="center" textRotation="90"/>
    </xf>
    <xf numFmtId="0" fontId="6" fillId="0" borderId="11" xfId="0" applyFont="1" applyFill="1" applyBorder="1" applyAlignment="1">
      <alignment horizontal="right" vertical="center" textRotation="90"/>
    </xf>
    <xf numFmtId="0" fontId="5" fillId="0" borderId="16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0" fontId="60" fillId="0" borderId="17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 textRotation="90"/>
    </xf>
    <xf numFmtId="0" fontId="6" fillId="0" borderId="20" xfId="0" applyFont="1" applyFill="1" applyBorder="1" applyAlignment="1">
      <alignment horizontal="right" vertical="center" textRotation="90"/>
    </xf>
    <xf numFmtId="0" fontId="60" fillId="0" borderId="16" xfId="0" applyFont="1" applyFill="1" applyBorder="1" applyAlignment="1">
      <alignment horizontal="left" vertical="center" indent="1" shrinkToFit="1"/>
    </xf>
    <xf numFmtId="0" fontId="5" fillId="0" borderId="18" xfId="0" applyFont="1" applyFill="1" applyBorder="1" applyAlignment="1">
      <alignment horizontal="left" vertical="center" indent="1" shrinkToFi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 indent="1"/>
    </xf>
    <xf numFmtId="0" fontId="10" fillId="0" borderId="19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top" wrapText="1" indent="1"/>
    </xf>
    <xf numFmtId="43" fontId="7" fillId="0" borderId="19" xfId="0" applyNumberFormat="1" applyFont="1" applyFill="1" applyBorder="1" applyAlignment="1">
      <alignment horizontal="left" vertical="top" wrapText="1" indent="1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7" fillId="32" borderId="21" xfId="0" applyFont="1" applyFill="1" applyBorder="1" applyAlignment="1">
      <alignment horizontal="left" vertical="center" indent="1"/>
    </xf>
    <xf numFmtId="0" fontId="0" fillId="32" borderId="0" xfId="0" applyFill="1" applyAlignment="1">
      <alignment wrapText="1"/>
    </xf>
    <xf numFmtId="0" fontId="0" fillId="32" borderId="21" xfId="0" applyFill="1" applyBorder="1" applyAlignment="1">
      <alignment horizontal="left" vertical="center" indent="1"/>
    </xf>
    <xf numFmtId="0" fontId="0" fillId="32" borderId="22" xfId="0" applyFill="1" applyBorder="1" applyAlignment="1">
      <alignment horizontal="left" vertical="center" indent="1"/>
    </xf>
    <xf numFmtId="0" fontId="0" fillId="32" borderId="23" xfId="0" applyFill="1" applyBorder="1" applyAlignment="1">
      <alignment wrapText="1"/>
    </xf>
    <xf numFmtId="0" fontId="0" fillId="0" borderId="21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0" fillId="0" borderId="24" xfId="0" applyBorder="1" applyAlignment="1">
      <alignment/>
    </xf>
    <xf numFmtId="0" fontId="14" fillId="0" borderId="21" xfId="0" applyFont="1" applyBorder="1" applyAlignment="1">
      <alignment horizontal="left" vertical="center" indent="1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0" fontId="14" fillId="0" borderId="22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righ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14" fillId="0" borderId="23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indent="1"/>
    </xf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14" fillId="33" borderId="0" xfId="0" applyFont="1" applyFill="1" applyAlignment="1" applyProtection="1">
      <alignment horizontal="left" vertical="center"/>
      <protection locked="0"/>
    </xf>
    <xf numFmtId="0" fontId="14" fillId="33" borderId="23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right" vertical="center"/>
    </xf>
    <xf numFmtId="0" fontId="0" fillId="0" borderId="26" xfId="0" applyBorder="1" applyAlignment="1">
      <alignment horizontal="left" vertical="top" indent="1"/>
    </xf>
    <xf numFmtId="0" fontId="0" fillId="0" borderId="27" xfId="0" applyBorder="1" applyAlignment="1">
      <alignment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14" fillId="0" borderId="29" xfId="0" applyFont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 wrapText="1"/>
    </xf>
    <xf numFmtId="0" fontId="14" fillId="0" borderId="30" xfId="0" applyFont="1" applyBorder="1" applyAlignment="1">
      <alignment wrapText="1"/>
    </xf>
    <xf numFmtId="0" fontId="0" fillId="0" borderId="29" xfId="0" applyBorder="1" applyAlignment="1">
      <alignment horizontal="left" indent="1"/>
    </xf>
    <xf numFmtId="1" fontId="14" fillId="0" borderId="30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left" vertical="center" indent="1"/>
    </xf>
    <xf numFmtId="0" fontId="14" fillId="0" borderId="30" xfId="0" applyFont="1" applyBorder="1" applyAlignment="1">
      <alignment vertical="center"/>
    </xf>
    <xf numFmtId="49" fontId="0" fillId="0" borderId="31" xfId="0" applyNumberFormat="1" applyBorder="1" applyAlignment="1">
      <alignment horizontal="left" vertical="center"/>
    </xf>
    <xf numFmtId="1" fontId="14" fillId="0" borderId="32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wrapText="1"/>
    </xf>
    <xf numFmtId="1" fontId="14" fillId="0" borderId="33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8" fillId="32" borderId="34" xfId="0" applyFont="1" applyFill="1" applyBorder="1" applyAlignment="1">
      <alignment horizontal="left" vertical="center" indent="1"/>
    </xf>
    <xf numFmtId="0" fontId="14" fillId="32" borderId="35" xfId="0" applyFont="1" applyFill="1" applyBorder="1" applyAlignment="1">
      <alignment horizontal="left" vertical="center" wrapText="1"/>
    </xf>
    <xf numFmtId="0" fontId="0" fillId="32" borderId="35" xfId="0" applyFill="1" applyBorder="1" applyAlignment="1">
      <alignment horizontal="left" vertical="center" wrapText="1"/>
    </xf>
    <xf numFmtId="4" fontId="18" fillId="32" borderId="35" xfId="0" applyNumberFormat="1" applyFont="1" applyFill="1" applyBorder="1" applyAlignment="1">
      <alignment horizontal="left" vertical="center"/>
    </xf>
    <xf numFmtId="0" fontId="0" fillId="32" borderId="35" xfId="0" applyFill="1" applyBorder="1" applyAlignment="1">
      <alignment wrapText="1"/>
    </xf>
    <xf numFmtId="0" fontId="0" fillId="32" borderId="35" xfId="0" applyFill="1" applyBorder="1" applyAlignment="1">
      <alignment/>
    </xf>
    <xf numFmtId="49" fontId="14" fillId="32" borderId="36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4" fillId="0" borderId="2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4" fillId="0" borderId="23" xfId="0" applyFont="1" applyBorder="1" applyAlignment="1">
      <alignment vertical="top"/>
    </xf>
    <xf numFmtId="14" fontId="14" fillId="0" borderId="23" xfId="0" applyNumberFormat="1" applyFont="1" applyBorder="1" applyAlignment="1">
      <alignment horizontal="center" vertical="top"/>
    </xf>
    <xf numFmtId="0" fontId="14" fillId="0" borderId="21" xfId="0" applyFont="1" applyBorder="1" applyAlignment="1">
      <alignment/>
    </xf>
    <xf numFmtId="0" fontId="14" fillId="0" borderId="0" xfId="0" applyFont="1" applyAlignment="1">
      <alignment wrapText="1"/>
    </xf>
    <xf numFmtId="0" fontId="14" fillId="0" borderId="2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wrapText="1"/>
    </xf>
    <xf numFmtId="0" fontId="0" fillId="0" borderId="38" xfId="0" applyBorder="1" applyAlignment="1">
      <alignment/>
    </xf>
    <xf numFmtId="0" fontId="0" fillId="0" borderId="39" xfId="0" applyBorder="1" applyAlignment="1">
      <alignment horizontal="right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4" fontId="15" fillId="34" borderId="32" xfId="0" applyNumberFormat="1" applyFont="1" applyFill="1" applyBorder="1" applyAlignment="1">
      <alignment vertical="center"/>
    </xf>
    <xf numFmtId="4" fontId="15" fillId="34" borderId="30" xfId="0" applyNumberFormat="1" applyFont="1" applyFill="1" applyBorder="1" applyAlignment="1">
      <alignment vertical="center" wrapText="1"/>
    </xf>
    <xf numFmtId="4" fontId="20" fillId="34" borderId="19" xfId="0" applyNumberFormat="1" applyFont="1" applyFill="1" applyBorder="1" applyAlignment="1">
      <alignment horizontal="center" vertical="center" wrapText="1" shrinkToFit="1"/>
    </xf>
    <xf numFmtId="4" fontId="15" fillId="34" borderId="19" xfId="0" applyNumberFormat="1" applyFont="1" applyFill="1" applyBorder="1" applyAlignment="1">
      <alignment horizontal="center" vertical="center" wrapText="1" shrinkToFit="1"/>
    </xf>
    <xf numFmtId="3" fontId="15" fillId="34" borderId="19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15" fillId="0" borderId="19" xfId="0" applyNumberFormat="1" applyFont="1" applyBorder="1" applyAlignment="1">
      <alignment horizontal="right" vertical="center" wrapText="1" shrinkToFit="1"/>
    </xf>
    <xf numFmtId="4" fontId="15" fillId="0" borderId="19" xfId="0" applyNumberFormat="1" applyFont="1" applyBorder="1" applyAlignment="1">
      <alignment horizontal="right" vertical="center" shrinkToFit="1"/>
    </xf>
    <xf numFmtId="4" fontId="0" fillId="0" borderId="19" xfId="0" applyNumberFormat="1" applyBorder="1" applyAlignment="1">
      <alignment vertical="center" shrinkToFit="1"/>
    </xf>
    <xf numFmtId="3" fontId="0" fillId="0" borderId="19" xfId="0" applyNumberFormat="1" applyBorder="1" applyAlignment="1">
      <alignment vertical="center"/>
    </xf>
    <xf numFmtId="4" fontId="14" fillId="0" borderId="32" xfId="0" applyNumberFormat="1" applyFont="1" applyBorder="1" applyAlignment="1">
      <alignment vertical="center"/>
    </xf>
    <xf numFmtId="4" fontId="14" fillId="0" borderId="19" xfId="0" applyNumberFormat="1" applyFont="1" applyBorder="1" applyAlignment="1">
      <alignment vertical="center" wrapText="1" shrinkToFit="1"/>
    </xf>
    <xf numFmtId="4" fontId="14" fillId="0" borderId="19" xfId="0" applyNumberFormat="1" applyFont="1" applyBorder="1" applyAlignment="1">
      <alignment vertical="center" shrinkToFit="1"/>
    </xf>
    <xf numFmtId="3" fontId="14" fillId="0" borderId="19" xfId="0" applyNumberFormat="1" applyFont="1" applyBorder="1" applyAlignment="1">
      <alignment vertical="center"/>
    </xf>
    <xf numFmtId="3" fontId="0" fillId="32" borderId="19" xfId="0" applyNumberFormat="1" applyFill="1" applyBorder="1" applyAlignment="1">
      <alignment vertical="center"/>
    </xf>
    <xf numFmtId="43" fontId="10" fillId="0" borderId="19" xfId="0" applyNumberFormat="1" applyFont="1" applyBorder="1" applyAlignment="1">
      <alignment/>
    </xf>
    <xf numFmtId="4" fontId="15" fillId="0" borderId="32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 shrinkToFit="1"/>
    </xf>
    <xf numFmtId="4" fontId="15" fillId="32" borderId="19" xfId="0" applyNumberFormat="1" applyFont="1" applyFill="1" applyBorder="1" applyAlignment="1">
      <alignment vertical="center" shrinkToFit="1"/>
    </xf>
    <xf numFmtId="4" fontId="15" fillId="0" borderId="19" xfId="0" applyNumberFormat="1" applyFont="1" applyBorder="1" applyAlignment="1">
      <alignment vertical="center" wrapText="1" shrinkToFit="1"/>
    </xf>
    <xf numFmtId="0" fontId="0" fillId="0" borderId="0" xfId="0" applyBorder="1" applyAlignment="1">
      <alignment/>
    </xf>
    <xf numFmtId="43" fontId="7" fillId="35" borderId="19" xfId="0" applyNumberFormat="1" applyFont="1" applyFill="1" applyBorder="1" applyAlignment="1" applyProtection="1">
      <alignment horizontal="left" vertical="top" wrapText="1" indent="1"/>
      <protection locked="0"/>
    </xf>
    <xf numFmtId="0" fontId="15" fillId="36" borderId="0" xfId="0" applyFont="1" applyFill="1" applyAlignment="1">
      <alignment horizontal="left"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14" fillId="0" borderId="23" xfId="0" applyNumberFormat="1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33" borderId="27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14" fillId="33" borderId="23" xfId="0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1" fontId="0" fillId="0" borderId="23" xfId="0" applyNumberFormat="1" applyBorder="1" applyAlignment="1">
      <alignment horizontal="right" indent="1"/>
    </xf>
    <xf numFmtId="0" fontId="0" fillId="0" borderId="23" xfId="0" applyBorder="1" applyAlignment="1">
      <alignment horizontal="right" indent="1"/>
    </xf>
    <xf numFmtId="0" fontId="0" fillId="0" borderId="25" xfId="0" applyBorder="1" applyAlignment="1">
      <alignment horizontal="right" indent="1"/>
    </xf>
    <xf numFmtId="4" fontId="7" fillId="0" borderId="32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0" fillId="0" borderId="30" xfId="0" applyNumberFormat="1" applyFont="1" applyBorder="1" applyAlignment="1">
      <alignment vertical="center" wrapText="1"/>
    </xf>
    <xf numFmtId="4" fontId="10" fillId="0" borderId="32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30" xfId="0" applyNumberFormat="1" applyFont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  <xf numFmtId="4" fontId="10" fillId="0" borderId="27" xfId="0" applyNumberFormat="1" applyFont="1" applyBorder="1" applyAlignment="1">
      <alignment horizontal="right" vertical="center"/>
    </xf>
    <xf numFmtId="4" fontId="19" fillId="32" borderId="35" xfId="0" applyNumberFormat="1" applyFont="1" applyFill="1" applyBorder="1" applyAlignment="1">
      <alignment horizontal="right" vertical="center"/>
    </xf>
    <xf numFmtId="2" fontId="19" fillId="32" borderId="35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4" fontId="15" fillId="0" borderId="30" xfId="0" applyNumberFormat="1" applyFont="1" applyBorder="1" applyAlignment="1">
      <alignment vertical="center" wrapText="1"/>
    </xf>
    <xf numFmtId="4" fontId="0" fillId="32" borderId="32" xfId="0" applyNumberFormat="1" applyFill="1" applyBorder="1" applyAlignment="1">
      <alignment vertical="center"/>
    </xf>
    <xf numFmtId="4" fontId="0" fillId="32" borderId="30" xfId="0" applyNumberFormat="1" applyFill="1" applyBorder="1" applyAlignment="1">
      <alignment vertical="center"/>
    </xf>
    <xf numFmtId="4" fontId="0" fillId="32" borderId="43" xfId="0" applyNumberFormat="1" applyFill="1" applyBorder="1" applyAlignment="1">
      <alignment vertical="center"/>
    </xf>
    <xf numFmtId="49" fontId="18" fillId="32" borderId="27" xfId="0" applyNumberFormat="1" applyFont="1" applyFill="1" applyBorder="1" applyAlignment="1">
      <alignment horizontal="left" vertical="center" wrapText="1"/>
    </xf>
    <xf numFmtId="0" fontId="0" fillId="32" borderId="27" xfId="0" applyFill="1" applyBorder="1" applyAlignment="1">
      <alignment wrapText="1"/>
    </xf>
    <xf numFmtId="0" fontId="0" fillId="32" borderId="2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4" fontId="22" fillId="0" borderId="30" xfId="0" applyNumberFormat="1" applyFont="1" applyBorder="1" applyAlignment="1">
      <alignment vertical="center" wrapText="1"/>
    </xf>
    <xf numFmtId="4" fontId="10" fillId="0" borderId="32" xfId="0" applyNumberFormat="1" applyFont="1" applyBorder="1" applyAlignment="1">
      <alignment horizontal="right" vertical="center" indent="1"/>
    </xf>
    <xf numFmtId="4" fontId="10" fillId="0" borderId="43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shrinkToFit="1"/>
    </xf>
    <xf numFmtId="0" fontId="5" fillId="0" borderId="2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32" xfId="0" applyFont="1" applyFill="1" applyBorder="1" applyAlignment="1">
      <alignment horizontal="left" vertical="center" shrinkToFi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1447800</xdr:colOff>
      <xdr:row>9</xdr:row>
      <xdr:rowOff>85725</xdr:rowOff>
    </xdr:from>
    <xdr:to>
      <xdr:col>13</xdr:col>
      <xdr:colOff>3371850</xdr:colOff>
      <xdr:row>9</xdr:row>
      <xdr:rowOff>1752600</xdr:rowOff>
    </xdr:to>
    <xdr:pic>
      <xdr:nvPicPr>
        <xdr:cNvPr id="1" name="Picture 2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19040475"/>
          <a:ext cx="1924050" cy="1657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361950</xdr:colOff>
      <xdr:row>6</xdr:row>
      <xdr:rowOff>933450</xdr:rowOff>
    </xdr:from>
    <xdr:to>
      <xdr:col>13</xdr:col>
      <xdr:colOff>3600450</xdr:colOff>
      <xdr:row>6</xdr:row>
      <xdr:rowOff>3171825</xdr:rowOff>
    </xdr:to>
    <xdr:pic>
      <xdr:nvPicPr>
        <xdr:cNvPr id="2" name="Obrázek 2" descr="andreu-world-trenza-bu0702-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6248400"/>
          <a:ext cx="32385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885825</xdr:rowOff>
    </xdr:from>
    <xdr:to>
      <xdr:col>13</xdr:col>
      <xdr:colOff>3895725</xdr:colOff>
      <xdr:row>5</xdr:row>
      <xdr:rowOff>3552825</xdr:rowOff>
    </xdr:to>
    <xdr:pic>
      <xdr:nvPicPr>
        <xdr:cNvPr id="3" name="Obrázek 5" descr="andreu-world-trenza-so0701-7_gre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01275" y="1828800"/>
          <a:ext cx="38671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7</xdr:row>
      <xdr:rowOff>962025</xdr:rowOff>
    </xdr:from>
    <xdr:to>
      <xdr:col>13</xdr:col>
      <xdr:colOff>3952875</xdr:colOff>
      <xdr:row>7</xdr:row>
      <xdr:rowOff>3581400</xdr:rowOff>
    </xdr:to>
    <xdr:pic>
      <xdr:nvPicPr>
        <xdr:cNvPr id="4" name="Obrázek 7" descr="andreu-world-trenza-bq0705-1_gre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34625" y="10791825"/>
          <a:ext cx="37909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13</xdr:row>
      <xdr:rowOff>57150</xdr:rowOff>
    </xdr:from>
    <xdr:to>
      <xdr:col>13</xdr:col>
      <xdr:colOff>2686050</xdr:colOff>
      <xdr:row>13</xdr:row>
      <xdr:rowOff>1857375</xdr:rowOff>
    </xdr:to>
    <xdr:pic>
      <xdr:nvPicPr>
        <xdr:cNvPr id="5" name="Obrázek 8" descr="ZPO_001_2000090061-RODX6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01350" y="32451675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15</xdr:row>
      <xdr:rowOff>76200</xdr:rowOff>
    </xdr:from>
    <xdr:to>
      <xdr:col>13</xdr:col>
      <xdr:colOff>3009900</xdr:colOff>
      <xdr:row>15</xdr:row>
      <xdr:rowOff>1838325</xdr:rowOff>
    </xdr:to>
    <xdr:pic>
      <xdr:nvPicPr>
        <xdr:cNvPr id="6" name="Obrázek 10" descr="a6e7c7f7d4bfa8e407884070d84f10e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58475" y="36280725"/>
          <a:ext cx="2514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466725</xdr:colOff>
      <xdr:row>16</xdr:row>
      <xdr:rowOff>57150</xdr:rowOff>
    </xdr:from>
    <xdr:to>
      <xdr:col>13</xdr:col>
      <xdr:colOff>2952750</xdr:colOff>
      <xdr:row>16</xdr:row>
      <xdr:rowOff>1790700</xdr:rowOff>
    </xdr:to>
    <xdr:pic>
      <xdr:nvPicPr>
        <xdr:cNvPr id="7" name="Obrázek 11" descr="bf445044be8458fed586baa2bdea699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39425" y="38166675"/>
          <a:ext cx="24860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17</xdr:row>
      <xdr:rowOff>47625</xdr:rowOff>
    </xdr:from>
    <xdr:to>
      <xdr:col>13</xdr:col>
      <xdr:colOff>3028950</xdr:colOff>
      <xdr:row>17</xdr:row>
      <xdr:rowOff>1857375</xdr:rowOff>
    </xdr:to>
    <xdr:pic>
      <xdr:nvPicPr>
        <xdr:cNvPr id="8" name="Obrázek 12" descr="a97980cf50143a0d052f4e91567ca62d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20375" y="40062150"/>
          <a:ext cx="2581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485775</xdr:colOff>
      <xdr:row>18</xdr:row>
      <xdr:rowOff>57150</xdr:rowOff>
    </xdr:from>
    <xdr:to>
      <xdr:col>13</xdr:col>
      <xdr:colOff>3009900</xdr:colOff>
      <xdr:row>18</xdr:row>
      <xdr:rowOff>1819275</xdr:rowOff>
    </xdr:to>
    <xdr:pic>
      <xdr:nvPicPr>
        <xdr:cNvPr id="9" name="Obrázek 13" descr="739d6c0465a7ee7ac546b055b7f03adc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58475" y="41976675"/>
          <a:ext cx="2514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20</xdr:row>
      <xdr:rowOff>104775</xdr:rowOff>
    </xdr:from>
    <xdr:to>
      <xdr:col>13</xdr:col>
      <xdr:colOff>3048000</xdr:colOff>
      <xdr:row>20</xdr:row>
      <xdr:rowOff>1695450</xdr:rowOff>
    </xdr:to>
    <xdr:pic>
      <xdr:nvPicPr>
        <xdr:cNvPr id="10" name="Obrázek 32" descr="900013647600020021-5567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06050" y="45834300"/>
          <a:ext cx="2914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695325</xdr:colOff>
      <xdr:row>14</xdr:row>
      <xdr:rowOff>85725</xdr:rowOff>
    </xdr:from>
    <xdr:to>
      <xdr:col>13</xdr:col>
      <xdr:colOff>2705100</xdr:colOff>
      <xdr:row>14</xdr:row>
      <xdr:rowOff>1857375</xdr:rowOff>
    </xdr:to>
    <xdr:pic>
      <xdr:nvPicPr>
        <xdr:cNvPr id="11" name="Obrázek 34" descr="0-slzn-2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868025" y="34385250"/>
          <a:ext cx="20097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8</xdr:row>
      <xdr:rowOff>19050</xdr:rowOff>
    </xdr:from>
    <xdr:to>
      <xdr:col>13</xdr:col>
      <xdr:colOff>3762375</xdr:colOff>
      <xdr:row>8</xdr:row>
      <xdr:rowOff>2400300</xdr:rowOff>
    </xdr:to>
    <xdr:pic>
      <xdr:nvPicPr>
        <xdr:cNvPr id="12" name="Obrázek 6" descr="andreu-world-trenza-tu0704-5_gray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87025" y="14316075"/>
          <a:ext cx="34480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800100</xdr:colOff>
      <xdr:row>19</xdr:row>
      <xdr:rowOff>66675</xdr:rowOff>
    </xdr:from>
    <xdr:to>
      <xdr:col>13</xdr:col>
      <xdr:colOff>2857500</xdr:colOff>
      <xdr:row>19</xdr:row>
      <xdr:rowOff>1866900</xdr:rowOff>
    </xdr:to>
    <xdr:pic>
      <xdr:nvPicPr>
        <xdr:cNvPr id="13" name="Obrázek 65" descr="SATDPOL20CH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972800" y="43891200"/>
          <a:ext cx="20574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12</xdr:row>
      <xdr:rowOff>85725</xdr:rowOff>
    </xdr:from>
    <xdr:to>
      <xdr:col>13</xdr:col>
      <xdr:colOff>3009900</xdr:colOff>
      <xdr:row>12</xdr:row>
      <xdr:rowOff>1790700</xdr:rowOff>
    </xdr:to>
    <xdr:pic>
      <xdr:nvPicPr>
        <xdr:cNvPr id="14" name="Obrázek 72" descr="75228_jika-hacek-na-rucniky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572750" y="30575250"/>
          <a:ext cx="2609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1219200</xdr:colOff>
      <xdr:row>8</xdr:row>
      <xdr:rowOff>2714625</xdr:rowOff>
    </xdr:from>
    <xdr:to>
      <xdr:col>13</xdr:col>
      <xdr:colOff>3181350</xdr:colOff>
      <xdr:row>8</xdr:row>
      <xdr:rowOff>3933825</xdr:rowOff>
    </xdr:to>
    <xdr:pic>
      <xdr:nvPicPr>
        <xdr:cNvPr id="15" name="Picture 14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91900" y="17011650"/>
          <a:ext cx="19621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95250</xdr:colOff>
      <xdr:row>9</xdr:row>
      <xdr:rowOff>1628775</xdr:rowOff>
    </xdr:from>
    <xdr:to>
      <xdr:col>13</xdr:col>
      <xdr:colOff>2009775</xdr:colOff>
      <xdr:row>9</xdr:row>
      <xdr:rowOff>2562225</xdr:rowOff>
    </xdr:to>
    <xdr:pic>
      <xdr:nvPicPr>
        <xdr:cNvPr id="16" name="Picture 20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67950" y="20583525"/>
          <a:ext cx="1914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123825</xdr:colOff>
      <xdr:row>10</xdr:row>
      <xdr:rowOff>1819275</xdr:rowOff>
    </xdr:from>
    <xdr:to>
      <xdr:col>13</xdr:col>
      <xdr:colOff>2028825</xdr:colOff>
      <xdr:row>10</xdr:row>
      <xdr:rowOff>2733675</xdr:rowOff>
    </xdr:to>
    <xdr:pic>
      <xdr:nvPicPr>
        <xdr:cNvPr id="17" name="Picture 20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96525" y="24603075"/>
          <a:ext cx="1914525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1495425</xdr:colOff>
      <xdr:row>11</xdr:row>
      <xdr:rowOff>104775</xdr:rowOff>
    </xdr:from>
    <xdr:to>
      <xdr:col>13</xdr:col>
      <xdr:colOff>3314700</xdr:colOff>
      <xdr:row>11</xdr:row>
      <xdr:rowOff>2171700</xdr:rowOff>
    </xdr:to>
    <xdr:pic>
      <xdr:nvPicPr>
        <xdr:cNvPr id="18" name="Picture 27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668125" y="26593800"/>
          <a:ext cx="181927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76200</xdr:colOff>
      <xdr:row>11</xdr:row>
      <xdr:rowOff>1714500</xdr:rowOff>
    </xdr:from>
    <xdr:to>
      <xdr:col>13</xdr:col>
      <xdr:colOff>1990725</xdr:colOff>
      <xdr:row>11</xdr:row>
      <xdr:rowOff>2638425</xdr:rowOff>
    </xdr:to>
    <xdr:pic>
      <xdr:nvPicPr>
        <xdr:cNvPr id="19" name="Picture 20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248900" y="28203525"/>
          <a:ext cx="1914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952500</xdr:colOff>
      <xdr:row>10</xdr:row>
      <xdr:rowOff>190500</xdr:rowOff>
    </xdr:from>
    <xdr:to>
      <xdr:col>13</xdr:col>
      <xdr:colOff>3295650</xdr:colOff>
      <xdr:row>10</xdr:row>
      <xdr:rowOff>1400175</xdr:rowOff>
    </xdr:to>
    <xdr:pic>
      <xdr:nvPicPr>
        <xdr:cNvPr id="20" name="Picture 2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22974300"/>
          <a:ext cx="2333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view="pageBreakPreview" zoomScale="115" zoomScaleSheetLayoutView="115" zoomScalePageLayoutView="0" workbookViewId="0" topLeftCell="A1">
      <selection activeCell="F19" sqref="F19"/>
    </sheetView>
  </sheetViews>
  <sheetFormatPr defaultColWidth="9.00390625" defaultRowHeight="12.75"/>
  <sheetData>
    <row r="1" ht="12.75">
      <c r="A1" s="65" t="s">
        <v>115</v>
      </c>
    </row>
    <row r="2" spans="1:7" ht="54" customHeight="1">
      <c r="A2" s="169" t="s">
        <v>116</v>
      </c>
      <c r="B2" s="169"/>
      <c r="C2" s="169"/>
      <c r="D2" s="169"/>
      <c r="E2" s="169"/>
      <c r="F2" s="169"/>
      <c r="G2" s="169"/>
    </row>
  </sheetData>
  <sheetProtection password="85B3" sheet="1" objects="1" scenarios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workbookViewId="0" topLeftCell="A1">
      <selection activeCell="H41" sqref="H41"/>
    </sheetView>
  </sheetViews>
  <sheetFormatPr defaultColWidth="9.00390625" defaultRowHeight="12.75"/>
  <cols>
    <col min="3" max="3" width="16.375" style="0" customWidth="1"/>
    <col min="4" max="4" width="14.25390625" style="0" customWidth="1"/>
    <col min="6" max="6" width="12.125" style="0" bestFit="1" customWidth="1"/>
    <col min="7" max="7" width="10.00390625" style="0" customWidth="1"/>
    <col min="8" max="8" width="11.375" style="0" customWidth="1"/>
    <col min="9" max="9" width="19.125" style="0" customWidth="1"/>
  </cols>
  <sheetData>
    <row r="1" spans="1:9" ht="18">
      <c r="A1" s="170" t="s">
        <v>117</v>
      </c>
      <c r="B1" s="171"/>
      <c r="C1" s="171"/>
      <c r="D1" s="171"/>
      <c r="E1" s="171"/>
      <c r="F1" s="171"/>
      <c r="G1" s="171"/>
      <c r="H1" s="171"/>
      <c r="I1" s="172"/>
    </row>
    <row r="2" spans="1:9" ht="15">
      <c r="A2" s="66" t="s">
        <v>118</v>
      </c>
      <c r="B2" s="67"/>
      <c r="C2" s="208" t="s">
        <v>119</v>
      </c>
      <c r="D2" s="208" t="s">
        <v>174</v>
      </c>
      <c r="E2" s="209"/>
      <c r="F2" s="209"/>
      <c r="G2" s="209"/>
      <c r="H2" s="209"/>
      <c r="I2" s="210"/>
    </row>
    <row r="3" spans="1:9" ht="12.75">
      <c r="A3" s="68"/>
      <c r="B3" s="67"/>
      <c r="C3" s="211"/>
      <c r="D3" s="211"/>
      <c r="E3" s="211"/>
      <c r="F3" s="211"/>
      <c r="G3" s="211"/>
      <c r="H3" s="211"/>
      <c r="I3" s="212"/>
    </row>
    <row r="4" spans="1:9" ht="12.75">
      <c r="A4" s="69"/>
      <c r="B4" s="70"/>
      <c r="C4" s="213"/>
      <c r="D4" s="213"/>
      <c r="E4" s="213"/>
      <c r="F4" s="213"/>
      <c r="G4" s="213"/>
      <c r="H4" s="213"/>
      <c r="I4" s="214"/>
    </row>
    <row r="5" spans="1:9" ht="12.75">
      <c r="A5" s="71" t="s">
        <v>120</v>
      </c>
      <c r="B5" s="72"/>
      <c r="C5" s="173" t="s">
        <v>168</v>
      </c>
      <c r="D5" s="174"/>
      <c r="E5" s="174"/>
      <c r="F5" s="174"/>
      <c r="G5" s="73" t="s">
        <v>121</v>
      </c>
      <c r="H5" s="74" t="s">
        <v>122</v>
      </c>
      <c r="I5" s="75"/>
    </row>
    <row r="6" spans="1:9" ht="12.75">
      <c r="A6" s="76"/>
      <c r="B6" s="77"/>
      <c r="C6" s="175" t="s">
        <v>167</v>
      </c>
      <c r="D6" s="176"/>
      <c r="E6" s="176"/>
      <c r="F6" s="176"/>
      <c r="G6" s="73" t="s">
        <v>123</v>
      </c>
      <c r="H6" s="74" t="s">
        <v>124</v>
      </c>
      <c r="I6" s="75"/>
    </row>
    <row r="7" spans="1:9" ht="12.75">
      <c r="A7" s="79"/>
      <c r="B7" s="80"/>
      <c r="C7" s="81" t="s">
        <v>125</v>
      </c>
      <c r="D7" s="177" t="s">
        <v>126</v>
      </c>
      <c r="E7" s="178"/>
      <c r="F7" s="178"/>
      <c r="G7" s="82"/>
      <c r="H7" s="83"/>
      <c r="I7" s="84"/>
    </row>
    <row r="8" spans="1:9" ht="25.5">
      <c r="A8" s="71" t="s">
        <v>127</v>
      </c>
      <c r="B8" s="72"/>
      <c r="C8" s="78" t="s">
        <v>128</v>
      </c>
      <c r="D8" s="72"/>
      <c r="G8" s="73" t="s">
        <v>121</v>
      </c>
      <c r="H8" s="74" t="s">
        <v>129</v>
      </c>
      <c r="I8" s="75"/>
    </row>
    <row r="9" spans="1:9" ht="12.75">
      <c r="A9" s="85"/>
      <c r="B9" s="72"/>
      <c r="C9" s="78" t="s">
        <v>130</v>
      </c>
      <c r="D9" s="72"/>
      <c r="G9" s="73" t="s">
        <v>123</v>
      </c>
      <c r="H9" s="74" t="s">
        <v>131</v>
      </c>
      <c r="I9" s="75"/>
    </row>
    <row r="10" spans="1:9" ht="25.5">
      <c r="A10" s="86"/>
      <c r="B10" s="80"/>
      <c r="C10" s="81" t="s">
        <v>125</v>
      </c>
      <c r="D10" s="87" t="s">
        <v>126</v>
      </c>
      <c r="E10" s="82"/>
      <c r="F10" s="88"/>
      <c r="G10" s="88"/>
      <c r="H10" s="89"/>
      <c r="I10" s="84"/>
    </row>
    <row r="11" spans="1:9" ht="12.75">
      <c r="A11" s="71" t="s">
        <v>132</v>
      </c>
      <c r="B11" s="72"/>
      <c r="C11" s="179"/>
      <c r="D11" s="179"/>
      <c r="E11" s="179"/>
      <c r="F11" s="179"/>
      <c r="G11" s="73" t="s">
        <v>121</v>
      </c>
      <c r="H11" s="90"/>
      <c r="I11" s="75"/>
    </row>
    <row r="12" spans="1:9" ht="12.75">
      <c r="A12" s="76"/>
      <c r="B12" s="77"/>
      <c r="C12" s="180"/>
      <c r="D12" s="180"/>
      <c r="E12" s="180"/>
      <c r="F12" s="180"/>
      <c r="G12" s="73" t="s">
        <v>123</v>
      </c>
      <c r="H12" s="90"/>
      <c r="I12" s="75"/>
    </row>
    <row r="13" spans="1:9" ht="12.75">
      <c r="A13" s="79"/>
      <c r="B13" s="80"/>
      <c r="C13" s="91"/>
      <c r="D13" s="181"/>
      <c r="E13" s="182"/>
      <c r="F13" s="182"/>
      <c r="G13" s="92"/>
      <c r="H13" s="83"/>
      <c r="I13" s="84"/>
    </row>
    <row r="14" spans="1:9" ht="19.5" customHeight="1">
      <c r="A14" s="93" t="s">
        <v>133</v>
      </c>
      <c r="B14" s="94"/>
      <c r="C14" s="95"/>
      <c r="D14" s="96"/>
      <c r="E14" s="97"/>
      <c r="F14" s="97"/>
      <c r="G14" s="98"/>
      <c r="H14" s="97"/>
      <c r="I14" s="99"/>
    </row>
    <row r="15" spans="1:9" ht="19.5" customHeight="1">
      <c r="A15" s="86" t="s">
        <v>134</v>
      </c>
      <c r="B15" s="100"/>
      <c r="C15" s="101"/>
      <c r="D15" s="183"/>
      <c r="E15" s="183"/>
      <c r="F15" s="184"/>
      <c r="G15" s="184"/>
      <c r="H15" s="184" t="s">
        <v>135</v>
      </c>
      <c r="I15" s="185"/>
    </row>
    <row r="16" spans="1:9" ht="19.5" customHeight="1">
      <c r="A16" s="102" t="s">
        <v>136</v>
      </c>
      <c r="B16" s="103"/>
      <c r="C16" s="104"/>
      <c r="D16" s="186"/>
      <c r="E16" s="187"/>
      <c r="F16" s="186"/>
      <c r="G16" s="187"/>
      <c r="H16" s="186"/>
      <c r="I16" s="188"/>
    </row>
    <row r="17" spans="1:9" ht="19.5" customHeight="1">
      <c r="A17" s="102" t="s">
        <v>137</v>
      </c>
      <c r="B17" s="103"/>
      <c r="C17" s="104"/>
      <c r="D17" s="186"/>
      <c r="E17" s="187"/>
      <c r="F17" s="186"/>
      <c r="G17" s="187"/>
      <c r="H17" s="186"/>
      <c r="I17" s="188"/>
    </row>
    <row r="18" spans="1:9" ht="19.5" customHeight="1">
      <c r="A18" s="102" t="s">
        <v>138</v>
      </c>
      <c r="B18" s="103"/>
      <c r="C18" s="104"/>
      <c r="D18" s="186"/>
      <c r="E18" s="187"/>
      <c r="F18" s="186"/>
      <c r="G18" s="187"/>
      <c r="H18" s="186"/>
      <c r="I18" s="188"/>
    </row>
    <row r="19" spans="1:9" ht="19.5" customHeight="1">
      <c r="A19" s="102" t="s">
        <v>139</v>
      </c>
      <c r="B19" s="103"/>
      <c r="C19" s="104"/>
      <c r="D19" s="186"/>
      <c r="E19" s="187"/>
      <c r="F19" s="186"/>
      <c r="G19" s="187"/>
      <c r="H19" s="186"/>
      <c r="I19" s="188"/>
    </row>
    <row r="20" spans="1:9" ht="19.5" customHeight="1">
      <c r="A20" s="102" t="s">
        <v>140</v>
      </c>
      <c r="B20" s="103"/>
      <c r="C20" s="104"/>
      <c r="D20" s="186"/>
      <c r="E20" s="187"/>
      <c r="F20" s="186"/>
      <c r="G20" s="187"/>
      <c r="H20" s="186"/>
      <c r="I20" s="188"/>
    </row>
    <row r="21" spans="1:9" ht="19.5" customHeight="1">
      <c r="A21" s="105" t="s">
        <v>135</v>
      </c>
      <c r="B21" s="106"/>
      <c r="C21" s="107"/>
      <c r="D21" s="216"/>
      <c r="E21" s="217"/>
      <c r="F21" s="216"/>
      <c r="G21" s="217"/>
      <c r="H21" s="216"/>
      <c r="I21" s="218"/>
    </row>
    <row r="22" spans="1:9" ht="19.5" customHeight="1">
      <c r="A22" s="108" t="s">
        <v>141</v>
      </c>
      <c r="B22" s="103"/>
      <c r="C22" s="104"/>
      <c r="D22" s="109"/>
      <c r="E22" s="110"/>
      <c r="F22" s="111"/>
      <c r="G22" s="111"/>
      <c r="H22" s="111"/>
      <c r="I22" s="112"/>
    </row>
    <row r="23" spans="1:9" ht="19.5" customHeight="1">
      <c r="A23" s="102" t="s">
        <v>142</v>
      </c>
      <c r="B23" s="103"/>
      <c r="C23" s="104"/>
      <c r="D23" s="113">
        <v>15</v>
      </c>
      <c r="E23" s="110" t="s">
        <v>143</v>
      </c>
      <c r="F23" s="190">
        <f>E43</f>
        <v>0</v>
      </c>
      <c r="G23" s="191"/>
      <c r="H23" s="191"/>
      <c r="I23" s="112" t="s">
        <v>166</v>
      </c>
    </row>
    <row r="24" spans="1:9" ht="19.5" customHeight="1">
      <c r="A24" s="102" t="s">
        <v>144</v>
      </c>
      <c r="B24" s="103"/>
      <c r="C24" s="104"/>
      <c r="D24" s="113" t="str">
        <f>SazbaDPH1</f>
        <v>%</v>
      </c>
      <c r="E24" s="110" t="s">
        <v>143</v>
      </c>
      <c r="F24" s="192">
        <f>E43</f>
        <v>0</v>
      </c>
      <c r="G24" s="193"/>
      <c r="H24" s="193"/>
      <c r="I24" s="112" t="s">
        <v>166</v>
      </c>
    </row>
    <row r="25" spans="1:9" ht="19.5" customHeight="1">
      <c r="A25" s="102" t="s">
        <v>145</v>
      </c>
      <c r="B25" s="103"/>
      <c r="C25" s="104"/>
      <c r="D25" s="113">
        <v>21</v>
      </c>
      <c r="E25" s="110" t="s">
        <v>143</v>
      </c>
      <c r="F25" s="190">
        <f>ZakladDPHSniVypocet</f>
        <v>0</v>
      </c>
      <c r="G25" s="191"/>
      <c r="H25" s="191"/>
      <c r="I25" s="112" t="s">
        <v>166</v>
      </c>
    </row>
    <row r="26" spans="1:9" ht="19.5" customHeight="1">
      <c r="A26" s="114" t="s">
        <v>146</v>
      </c>
      <c r="B26" s="115"/>
      <c r="C26" s="101"/>
      <c r="D26" s="116" t="str">
        <f>SazbaDPH2</f>
        <v>%</v>
      </c>
      <c r="E26" s="117" t="s">
        <v>143</v>
      </c>
      <c r="F26" s="194">
        <f>ZakladDPHZaklVypocet</f>
        <v>0</v>
      </c>
      <c r="G26" s="195"/>
      <c r="H26" s="195"/>
      <c r="I26" s="112" t="s">
        <v>166</v>
      </c>
    </row>
    <row r="27" spans="1:9" ht="19.5" customHeight="1" thickBot="1">
      <c r="A27" s="71" t="s">
        <v>147</v>
      </c>
      <c r="B27" s="118"/>
      <c r="C27" s="119"/>
      <c r="D27" s="118"/>
      <c r="E27" s="120"/>
      <c r="F27" s="196">
        <f>F29-(F25+F26)</f>
        <v>0</v>
      </c>
      <c r="G27" s="196"/>
      <c r="H27" s="196"/>
      <c r="I27" s="112" t="s">
        <v>166</v>
      </c>
    </row>
    <row r="28" spans="1:9" ht="19.5" customHeight="1" thickBot="1">
      <c r="A28" s="121" t="s">
        <v>148</v>
      </c>
      <c r="B28" s="122"/>
      <c r="C28" s="122"/>
      <c r="D28" s="123"/>
      <c r="E28" s="124"/>
      <c r="F28" s="197">
        <f>F25</f>
        <v>0</v>
      </c>
      <c r="G28" s="198"/>
      <c r="H28" s="198"/>
      <c r="I28" s="127" t="s">
        <v>166</v>
      </c>
    </row>
    <row r="29" spans="1:9" ht="19.5" customHeight="1" thickBot="1">
      <c r="A29" s="121" t="s">
        <v>149</v>
      </c>
      <c r="B29" s="125"/>
      <c r="C29" s="125"/>
      <c r="D29" s="125"/>
      <c r="E29" s="126"/>
      <c r="F29" s="197">
        <f>ROUND(H43,0)</f>
        <v>0</v>
      </c>
      <c r="G29" s="197"/>
      <c r="H29" s="197"/>
      <c r="I29" s="127" t="s">
        <v>166</v>
      </c>
    </row>
    <row r="30" spans="1:9" ht="12.75">
      <c r="A30" s="85"/>
      <c r="B30" s="72"/>
      <c r="C30" s="72"/>
      <c r="D30" s="72"/>
      <c r="I30" s="128"/>
    </row>
    <row r="31" spans="1:9" ht="12.75">
      <c r="A31" s="85"/>
      <c r="B31" s="72"/>
      <c r="C31" s="72"/>
      <c r="D31" s="72"/>
      <c r="I31" s="128"/>
    </row>
    <row r="32" spans="1:9" ht="12.75">
      <c r="A32" s="129"/>
      <c r="B32" s="130" t="s">
        <v>150</v>
      </c>
      <c r="C32" s="131"/>
      <c r="D32" s="131"/>
      <c r="E32" s="132" t="s">
        <v>151</v>
      </c>
      <c r="F32" s="133"/>
      <c r="G32" s="134"/>
      <c r="H32" s="133"/>
      <c r="I32" s="128"/>
    </row>
    <row r="33" spans="1:9" ht="12.75">
      <c r="A33" s="85"/>
      <c r="B33" s="72"/>
      <c r="C33" s="72"/>
      <c r="D33" s="72"/>
      <c r="I33" s="128"/>
    </row>
    <row r="34" spans="1:9" ht="12.75">
      <c r="A34" s="135"/>
      <c r="B34" s="136"/>
      <c r="C34" s="199"/>
      <c r="D34" s="200"/>
      <c r="E34" s="65"/>
      <c r="F34" s="201"/>
      <c r="G34" s="202"/>
      <c r="H34" s="202"/>
      <c r="I34" s="137"/>
    </row>
    <row r="35" spans="1:9" ht="12.75">
      <c r="A35" s="85"/>
      <c r="B35" s="72"/>
      <c r="C35" s="203" t="s">
        <v>152</v>
      </c>
      <c r="D35" s="203"/>
      <c r="G35" s="138" t="s">
        <v>153</v>
      </c>
      <c r="I35" s="128"/>
    </row>
    <row r="36" spans="1:9" ht="13.5" thickBot="1">
      <c r="A36" s="139"/>
      <c r="B36" s="140"/>
      <c r="C36" s="140"/>
      <c r="D36" s="140"/>
      <c r="E36" s="141"/>
      <c r="F36" s="141"/>
      <c r="G36" s="141"/>
      <c r="H36" s="141"/>
      <c r="I36" s="142"/>
    </row>
    <row r="37" spans="1:9" ht="18">
      <c r="A37" s="143" t="s">
        <v>154</v>
      </c>
      <c r="B37" s="144"/>
      <c r="C37" s="144"/>
      <c r="D37" s="144"/>
      <c r="E37" s="145"/>
      <c r="F37" s="145"/>
      <c r="G37" s="145"/>
      <c r="H37" s="145"/>
      <c r="I37" s="146"/>
    </row>
    <row r="38" spans="1:9" ht="29.25">
      <c r="A38" s="147" t="s">
        <v>155</v>
      </c>
      <c r="B38" s="148" t="s">
        <v>156</v>
      </c>
      <c r="C38" s="148"/>
      <c r="D38" s="148"/>
      <c r="E38" s="149" t="str">
        <f>A23</f>
        <v>Základ pro sníženou DPH</v>
      </c>
      <c r="F38" s="149" t="str">
        <f>A25</f>
        <v>Základ pro základní DPH</v>
      </c>
      <c r="G38" s="150" t="s">
        <v>157</v>
      </c>
      <c r="H38" s="150" t="s">
        <v>158</v>
      </c>
      <c r="I38" s="151" t="s">
        <v>143</v>
      </c>
    </row>
    <row r="39" spans="1:9" ht="25.5" customHeight="1">
      <c r="A39" s="152" t="s">
        <v>160</v>
      </c>
      <c r="B39" s="215" t="s">
        <v>169</v>
      </c>
      <c r="C39" s="215"/>
      <c r="D39" s="215"/>
      <c r="E39" s="153"/>
      <c r="F39" s="154"/>
      <c r="G39" s="155"/>
      <c r="H39" s="155"/>
      <c r="I39" s="156">
        <f>IF(CenaCelkemVypocet=0,"",H39/CenaCelkemVypocet*100)</f>
      </c>
    </row>
    <row r="40" spans="1:16" ht="19.5" customHeight="1">
      <c r="A40" s="157"/>
      <c r="B40" s="189" t="s">
        <v>161</v>
      </c>
      <c r="C40" s="189"/>
      <c r="D40" s="189"/>
      <c r="E40" s="158"/>
      <c r="F40" s="159"/>
      <c r="G40" s="159"/>
      <c r="H40" s="159"/>
      <c r="I40" s="160"/>
      <c r="N40" s="167"/>
      <c r="O40" s="167"/>
      <c r="P40" s="167"/>
    </row>
    <row r="41" spans="1:16" ht="19.5" customHeight="1">
      <c r="A41" s="163" t="s">
        <v>164</v>
      </c>
      <c r="B41" s="204" t="s">
        <v>20</v>
      </c>
      <c r="C41" s="204"/>
      <c r="D41" s="204"/>
      <c r="E41" s="166">
        <v>0</v>
      </c>
      <c r="F41" s="164">
        <f>Položky!P5</f>
        <v>0</v>
      </c>
      <c r="G41" s="164">
        <f>F41*0.21</f>
        <v>0</v>
      </c>
      <c r="H41" s="164">
        <f>F41+G41</f>
        <v>0</v>
      </c>
      <c r="I41" s="160"/>
      <c r="N41" s="167"/>
      <c r="O41" s="167"/>
      <c r="P41" s="167"/>
    </row>
    <row r="42" spans="1:9" ht="19.5" customHeight="1">
      <c r="A42" s="163" t="s">
        <v>165</v>
      </c>
      <c r="B42" s="204" t="s">
        <v>42</v>
      </c>
      <c r="C42" s="204"/>
      <c r="D42" s="204"/>
      <c r="E42" s="166">
        <v>0</v>
      </c>
      <c r="F42" s="164">
        <f>Položky!P27</f>
        <v>0</v>
      </c>
      <c r="G42" s="164">
        <f>F42*0.21</f>
        <v>0</v>
      </c>
      <c r="H42" s="164">
        <f>F42+G42</f>
        <v>0</v>
      </c>
      <c r="I42" s="160"/>
    </row>
    <row r="43" spans="1:9" ht="19.5" customHeight="1">
      <c r="A43" s="205" t="s">
        <v>159</v>
      </c>
      <c r="B43" s="206"/>
      <c r="C43" s="206"/>
      <c r="D43" s="207"/>
      <c r="E43" s="165">
        <f>SUM(E41:E42)</f>
        <v>0</v>
      </c>
      <c r="F43" s="165">
        <f>SUM(F41:F42)</f>
        <v>0</v>
      </c>
      <c r="G43" s="165">
        <f>SUM(G41:G42)</f>
        <v>0</v>
      </c>
      <c r="H43" s="165">
        <f>SUM(H41:H42)</f>
        <v>0</v>
      </c>
      <c r="I43" s="161"/>
    </row>
  </sheetData>
  <sheetProtection password="85B3" sheet="1" objects="1" scenarios="1"/>
  <mergeCells count="45">
    <mergeCell ref="B42:D42"/>
    <mergeCell ref="A43:D43"/>
    <mergeCell ref="D2:I4"/>
    <mergeCell ref="C2:C4"/>
    <mergeCell ref="F29:H29"/>
    <mergeCell ref="B39:D39"/>
    <mergeCell ref="D21:E21"/>
    <mergeCell ref="F21:G21"/>
    <mergeCell ref="H21:I21"/>
    <mergeCell ref="B41:D41"/>
    <mergeCell ref="B40:D40"/>
    <mergeCell ref="F23:H23"/>
    <mergeCell ref="F24:H24"/>
    <mergeCell ref="F25:H25"/>
    <mergeCell ref="F26:H26"/>
    <mergeCell ref="F27:H27"/>
    <mergeCell ref="F28:H28"/>
    <mergeCell ref="C34:D34"/>
    <mergeCell ref="F34:H34"/>
    <mergeCell ref="C35:D35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3:F13"/>
    <mergeCell ref="D15:E15"/>
    <mergeCell ref="F15:G15"/>
    <mergeCell ref="H15:I15"/>
    <mergeCell ref="D16:E16"/>
    <mergeCell ref="F16:G16"/>
    <mergeCell ref="H16:I16"/>
    <mergeCell ref="A1:I1"/>
    <mergeCell ref="C5:F5"/>
    <mergeCell ref="C6:F6"/>
    <mergeCell ref="D7:F7"/>
    <mergeCell ref="C11:F11"/>
    <mergeCell ref="C12:F12"/>
  </mergeCells>
  <printOptions/>
  <pageMargins left="0.7" right="0.7" top="0.787401575" bottom="0.787401575" header="0.3" footer="0.3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87"/>
  <sheetViews>
    <sheetView view="pageBreakPreview" zoomScale="85" zoomScaleSheetLayoutView="85" workbookViewId="0" topLeftCell="A13">
      <selection activeCell="O29" sqref="O29"/>
    </sheetView>
  </sheetViews>
  <sheetFormatPr defaultColWidth="9.00390625" defaultRowHeight="12.75"/>
  <cols>
    <col min="1" max="1" width="11.375" style="9" customWidth="1"/>
    <col min="2" max="2" width="16.00390625" style="3" customWidth="1"/>
    <col min="3" max="3" width="18.375" style="3" hidden="1" customWidth="1"/>
    <col min="4" max="4" width="80.625" style="6" customWidth="1"/>
    <col min="5" max="7" width="10.75390625" style="2" hidden="1" customWidth="1"/>
    <col min="8" max="8" width="7.75390625" style="9" customWidth="1"/>
    <col min="9" max="9" width="9.25390625" style="8" customWidth="1"/>
    <col min="10" max="10" width="2.375" style="1" hidden="1" customWidth="1"/>
    <col min="11" max="11" width="3.625" style="1" hidden="1" customWidth="1"/>
    <col min="12" max="12" width="4.875" style="10" customWidth="1"/>
    <col min="13" max="13" width="3.625" style="11" customWidth="1"/>
    <col min="14" max="14" width="54.00390625" style="14" customWidth="1"/>
    <col min="15" max="15" width="18.625" style="1" customWidth="1"/>
    <col min="16" max="16" width="19.375" style="1" customWidth="1"/>
    <col min="17" max="16384" width="9.125" style="1" customWidth="1"/>
  </cols>
  <sheetData>
    <row r="1" ht="13.5" thickBot="1"/>
    <row r="2" spans="1:16" s="4" customFormat="1" ht="12.75" customHeight="1">
      <c r="A2" s="15"/>
      <c r="B2" s="16"/>
      <c r="C2" s="16"/>
      <c r="D2" s="17"/>
      <c r="E2" s="18"/>
      <c r="F2" s="18"/>
      <c r="G2" s="18"/>
      <c r="H2" s="18"/>
      <c r="I2" s="19"/>
      <c r="J2" s="219"/>
      <c r="K2" s="220"/>
      <c r="L2" s="39"/>
      <c r="M2" s="40"/>
      <c r="N2" s="20"/>
      <c r="O2" s="17"/>
      <c r="P2" s="21"/>
    </row>
    <row r="3" spans="1:16" s="4" customFormat="1" ht="14.25" customHeight="1">
      <c r="A3" s="22" t="s">
        <v>8</v>
      </c>
      <c r="B3" s="23" t="s">
        <v>23</v>
      </c>
      <c r="C3" s="24"/>
      <c r="D3" s="25" t="s">
        <v>10</v>
      </c>
      <c r="E3" s="26"/>
      <c r="F3" s="26"/>
      <c r="G3" s="26" t="s">
        <v>15</v>
      </c>
      <c r="H3" s="41" t="s">
        <v>11</v>
      </c>
      <c r="I3" s="42" t="s">
        <v>22</v>
      </c>
      <c r="J3" s="221"/>
      <c r="K3" s="222"/>
      <c r="L3" s="225" t="s">
        <v>107</v>
      </c>
      <c r="M3" s="226"/>
      <c r="N3" s="43" t="s">
        <v>91</v>
      </c>
      <c r="O3" s="27" t="s">
        <v>57</v>
      </c>
      <c r="P3" s="28" t="s">
        <v>58</v>
      </c>
    </row>
    <row r="4" spans="1:16" s="4" customFormat="1" ht="14.25">
      <c r="A4" s="22" t="s">
        <v>9</v>
      </c>
      <c r="B4" s="45" t="s">
        <v>2</v>
      </c>
      <c r="C4" s="45"/>
      <c r="D4" s="25"/>
      <c r="E4" s="26" t="s">
        <v>13</v>
      </c>
      <c r="F4" s="26" t="s">
        <v>14</v>
      </c>
      <c r="G4" s="26" t="s">
        <v>16</v>
      </c>
      <c r="H4" s="26"/>
      <c r="I4" s="27"/>
      <c r="J4" s="223" t="s">
        <v>17</v>
      </c>
      <c r="K4" s="224"/>
      <c r="L4" s="46"/>
      <c r="M4" s="47"/>
      <c r="N4" s="48"/>
      <c r="O4" s="25" t="s">
        <v>75</v>
      </c>
      <c r="P4" s="49" t="s">
        <v>12</v>
      </c>
    </row>
    <row r="5" spans="1:16" s="5" customFormat="1" ht="19.5" customHeight="1">
      <c r="A5" s="227" t="s">
        <v>162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9"/>
      <c r="P5" s="162">
        <f>SUM(P6:P26)</f>
        <v>0</v>
      </c>
    </row>
    <row r="6" spans="1:16" s="4" customFormat="1" ht="344.25" customHeight="1">
      <c r="A6" s="50" t="s">
        <v>0</v>
      </c>
      <c r="B6" s="32" t="s">
        <v>3</v>
      </c>
      <c r="C6" s="51"/>
      <c r="D6" s="52" t="s">
        <v>113</v>
      </c>
      <c r="E6" s="58"/>
      <c r="F6" s="33" t="s">
        <v>18</v>
      </c>
      <c r="G6" s="33" t="s">
        <v>6</v>
      </c>
      <c r="H6" s="31" t="s">
        <v>7</v>
      </c>
      <c r="I6" s="59" t="s">
        <v>31</v>
      </c>
      <c r="J6" s="60"/>
      <c r="K6" s="60"/>
      <c r="L6" s="29">
        <v>8</v>
      </c>
      <c r="M6" s="30" t="s">
        <v>17</v>
      </c>
      <c r="N6" s="55"/>
      <c r="O6" s="168"/>
      <c r="P6" s="56">
        <f>L6*O6</f>
        <v>0</v>
      </c>
    </row>
    <row r="7" spans="1:16" s="4" customFormat="1" ht="355.5" customHeight="1">
      <c r="A7" s="50" t="s">
        <v>1</v>
      </c>
      <c r="B7" s="32" t="s">
        <v>4</v>
      </c>
      <c r="C7" s="51"/>
      <c r="D7" s="52" t="s">
        <v>108</v>
      </c>
      <c r="E7" s="58"/>
      <c r="F7" s="33"/>
      <c r="G7" s="33" t="s">
        <v>19</v>
      </c>
      <c r="H7" s="31" t="s">
        <v>7</v>
      </c>
      <c r="I7" s="54" t="s">
        <v>32</v>
      </c>
      <c r="J7" s="60"/>
      <c r="K7" s="60"/>
      <c r="L7" s="29">
        <v>11</v>
      </c>
      <c r="M7" s="30" t="s">
        <v>17</v>
      </c>
      <c r="N7" s="55"/>
      <c r="O7" s="168"/>
      <c r="P7" s="56">
        <f aca="true" t="shared" si="0" ref="P7:P24">L7*O7</f>
        <v>0</v>
      </c>
    </row>
    <row r="8" spans="1:16" s="4" customFormat="1" ht="351.75" customHeight="1">
      <c r="A8" s="50" t="s">
        <v>5</v>
      </c>
      <c r="B8" s="32" t="s">
        <v>21</v>
      </c>
      <c r="C8" s="51"/>
      <c r="D8" s="52" t="s">
        <v>100</v>
      </c>
      <c r="E8" s="58"/>
      <c r="F8" s="33" t="s">
        <v>18</v>
      </c>
      <c r="G8" s="33" t="s">
        <v>6</v>
      </c>
      <c r="H8" s="31" t="s">
        <v>7</v>
      </c>
      <c r="I8" s="59" t="s">
        <v>32</v>
      </c>
      <c r="J8" s="60"/>
      <c r="K8" s="60"/>
      <c r="L8" s="29">
        <v>12</v>
      </c>
      <c r="M8" s="30" t="s">
        <v>17</v>
      </c>
      <c r="N8" s="55"/>
      <c r="O8" s="168"/>
      <c r="P8" s="56">
        <f t="shared" si="0"/>
        <v>0</v>
      </c>
    </row>
    <row r="9" spans="1:16" s="4" customFormat="1" ht="366.75" customHeight="1">
      <c r="A9" s="50" t="s">
        <v>68</v>
      </c>
      <c r="B9" s="31" t="s">
        <v>78</v>
      </c>
      <c r="C9" s="51"/>
      <c r="D9" s="52" t="s">
        <v>101</v>
      </c>
      <c r="E9" s="58"/>
      <c r="F9" s="33"/>
      <c r="G9" s="33" t="s">
        <v>19</v>
      </c>
      <c r="H9" s="31" t="s">
        <v>79</v>
      </c>
      <c r="I9" s="31" t="s">
        <v>69</v>
      </c>
      <c r="J9" s="60"/>
      <c r="K9" s="60"/>
      <c r="L9" s="29">
        <v>18</v>
      </c>
      <c r="M9" s="30" t="s">
        <v>17</v>
      </c>
      <c r="N9" s="55"/>
      <c r="O9" s="168"/>
      <c r="P9" s="56">
        <f t="shared" si="0"/>
        <v>0</v>
      </c>
    </row>
    <row r="10" spans="1:16" s="4" customFormat="1" ht="301.5" customHeight="1">
      <c r="A10" s="50" t="s">
        <v>33</v>
      </c>
      <c r="B10" s="32" t="s">
        <v>82</v>
      </c>
      <c r="C10" s="51"/>
      <c r="D10" s="52" t="s">
        <v>99</v>
      </c>
      <c r="E10" s="58"/>
      <c r="F10" s="33"/>
      <c r="G10" s="33" t="s">
        <v>19</v>
      </c>
      <c r="H10" s="31" t="s">
        <v>7</v>
      </c>
      <c r="I10" s="59" t="s">
        <v>31</v>
      </c>
      <c r="J10" s="60"/>
      <c r="K10" s="60"/>
      <c r="L10" s="29">
        <v>8</v>
      </c>
      <c r="M10" s="30" t="s">
        <v>17</v>
      </c>
      <c r="N10" s="55"/>
      <c r="O10" s="168">
        <v>0</v>
      </c>
      <c r="P10" s="56">
        <f t="shared" si="0"/>
        <v>0</v>
      </c>
    </row>
    <row r="11" spans="1:16" s="4" customFormat="1" ht="291.75" customHeight="1">
      <c r="A11" s="50" t="s">
        <v>34</v>
      </c>
      <c r="B11" s="32" t="s">
        <v>80</v>
      </c>
      <c r="C11" s="51"/>
      <c r="D11" s="52" t="s">
        <v>114</v>
      </c>
      <c r="E11" s="58"/>
      <c r="F11" s="33"/>
      <c r="G11" s="33" t="s">
        <v>19</v>
      </c>
      <c r="H11" s="31" t="s">
        <v>7</v>
      </c>
      <c r="I11" s="59" t="s">
        <v>32</v>
      </c>
      <c r="J11" s="60"/>
      <c r="K11" s="60"/>
      <c r="L11" s="29">
        <v>4</v>
      </c>
      <c r="M11" s="30" t="s">
        <v>17</v>
      </c>
      <c r="N11" s="55"/>
      <c r="O11" s="168"/>
      <c r="P11" s="56">
        <f t="shared" si="0"/>
        <v>0</v>
      </c>
    </row>
    <row r="12" spans="1:16" s="4" customFormat="1" ht="315" customHeight="1">
      <c r="A12" s="50" t="s">
        <v>35</v>
      </c>
      <c r="B12" s="32" t="s">
        <v>81</v>
      </c>
      <c r="C12" s="51"/>
      <c r="D12" s="52" t="s">
        <v>102</v>
      </c>
      <c r="E12" s="58"/>
      <c r="F12" s="33"/>
      <c r="G12" s="33" t="s">
        <v>19</v>
      </c>
      <c r="H12" s="31" t="s">
        <v>7</v>
      </c>
      <c r="I12" s="59" t="s">
        <v>32</v>
      </c>
      <c r="J12" s="60"/>
      <c r="K12" s="60"/>
      <c r="L12" s="29">
        <v>6</v>
      </c>
      <c r="M12" s="30" t="s">
        <v>17</v>
      </c>
      <c r="N12" s="55"/>
      <c r="O12" s="168"/>
      <c r="P12" s="56">
        <f t="shared" si="0"/>
        <v>0</v>
      </c>
    </row>
    <row r="13" spans="1:16" s="4" customFormat="1" ht="150" customHeight="1">
      <c r="A13" s="50" t="s">
        <v>24</v>
      </c>
      <c r="B13" s="32" t="s">
        <v>77</v>
      </c>
      <c r="C13" s="51"/>
      <c r="D13" s="52" t="s">
        <v>111</v>
      </c>
      <c r="E13" s="58"/>
      <c r="F13" s="33"/>
      <c r="G13" s="33" t="s">
        <v>19</v>
      </c>
      <c r="H13" s="31" t="s">
        <v>7</v>
      </c>
      <c r="I13" s="54" t="s">
        <v>49</v>
      </c>
      <c r="J13" s="60"/>
      <c r="K13" s="60"/>
      <c r="L13" s="29">
        <v>88</v>
      </c>
      <c r="M13" s="30" t="s">
        <v>17</v>
      </c>
      <c r="N13" s="55"/>
      <c r="O13" s="168">
        <v>0</v>
      </c>
      <c r="P13" s="56">
        <f t="shared" si="0"/>
        <v>0</v>
      </c>
    </row>
    <row r="14" spans="1:16" s="4" customFormat="1" ht="150" customHeight="1">
      <c r="A14" s="50" t="s">
        <v>65</v>
      </c>
      <c r="B14" s="32" t="s">
        <v>61</v>
      </c>
      <c r="C14" s="51"/>
      <c r="D14" s="52" t="s">
        <v>112</v>
      </c>
      <c r="E14" s="58"/>
      <c r="F14" s="33"/>
      <c r="G14" s="33"/>
      <c r="H14" s="31" t="s">
        <v>7</v>
      </c>
      <c r="I14" s="54" t="s">
        <v>52</v>
      </c>
      <c r="J14" s="60"/>
      <c r="K14" s="60"/>
      <c r="L14" s="29">
        <v>8</v>
      </c>
      <c r="M14" s="30" t="s">
        <v>17</v>
      </c>
      <c r="N14" s="55"/>
      <c r="O14" s="168"/>
      <c r="P14" s="56">
        <f t="shared" si="0"/>
        <v>0</v>
      </c>
    </row>
    <row r="15" spans="1:16" s="4" customFormat="1" ht="150" customHeight="1">
      <c r="A15" s="50" t="s">
        <v>59</v>
      </c>
      <c r="B15" s="32" t="s">
        <v>62</v>
      </c>
      <c r="C15" s="51"/>
      <c r="D15" s="52" t="s">
        <v>105</v>
      </c>
      <c r="E15" s="58"/>
      <c r="F15" s="33"/>
      <c r="G15" s="33"/>
      <c r="H15" s="31" t="s">
        <v>7</v>
      </c>
      <c r="I15" s="54" t="s">
        <v>66</v>
      </c>
      <c r="J15" s="60"/>
      <c r="K15" s="60"/>
      <c r="L15" s="29">
        <v>5</v>
      </c>
      <c r="M15" s="30" t="s">
        <v>17</v>
      </c>
      <c r="N15" s="55"/>
      <c r="O15" s="168"/>
      <c r="P15" s="56">
        <f t="shared" si="0"/>
        <v>0</v>
      </c>
    </row>
    <row r="16" spans="1:16" s="4" customFormat="1" ht="150" customHeight="1">
      <c r="A16" s="50" t="s">
        <v>25</v>
      </c>
      <c r="B16" s="32" t="s">
        <v>67</v>
      </c>
      <c r="C16" s="51"/>
      <c r="D16" s="52" t="s">
        <v>106</v>
      </c>
      <c r="E16" s="58"/>
      <c r="F16" s="33"/>
      <c r="G16" s="33"/>
      <c r="H16" s="31" t="s">
        <v>7</v>
      </c>
      <c r="I16" s="54" t="s">
        <v>52</v>
      </c>
      <c r="J16" s="60"/>
      <c r="K16" s="60"/>
      <c r="L16" s="29">
        <v>8</v>
      </c>
      <c r="M16" s="30" t="s">
        <v>17</v>
      </c>
      <c r="N16" s="55"/>
      <c r="O16" s="168"/>
      <c r="P16" s="56">
        <f t="shared" si="0"/>
        <v>0</v>
      </c>
    </row>
    <row r="17" spans="1:16" s="4" customFormat="1" ht="150" customHeight="1">
      <c r="A17" s="50" t="s">
        <v>26</v>
      </c>
      <c r="B17" s="32" t="s">
        <v>63</v>
      </c>
      <c r="C17" s="51"/>
      <c r="D17" s="52" t="s">
        <v>103</v>
      </c>
      <c r="E17" s="58"/>
      <c r="F17" s="33"/>
      <c r="G17" s="33"/>
      <c r="H17" s="31" t="s">
        <v>7</v>
      </c>
      <c r="I17" s="54" t="s">
        <v>51</v>
      </c>
      <c r="J17" s="60"/>
      <c r="K17" s="60"/>
      <c r="L17" s="29">
        <v>7</v>
      </c>
      <c r="M17" s="30" t="s">
        <v>17</v>
      </c>
      <c r="N17" s="55"/>
      <c r="O17" s="168"/>
      <c r="P17" s="56">
        <f t="shared" si="0"/>
        <v>0</v>
      </c>
    </row>
    <row r="18" spans="1:16" s="4" customFormat="1" ht="150" customHeight="1">
      <c r="A18" s="50" t="s">
        <v>27</v>
      </c>
      <c r="B18" s="32" t="s">
        <v>64</v>
      </c>
      <c r="C18" s="51"/>
      <c r="D18" s="52" t="s">
        <v>104</v>
      </c>
      <c r="E18" s="58"/>
      <c r="F18" s="33"/>
      <c r="G18" s="33"/>
      <c r="H18" s="31" t="s">
        <v>7</v>
      </c>
      <c r="I18" s="54" t="s">
        <v>50</v>
      </c>
      <c r="J18" s="60"/>
      <c r="K18" s="60"/>
      <c r="L18" s="29">
        <v>8</v>
      </c>
      <c r="M18" s="30" t="s">
        <v>17</v>
      </c>
      <c r="N18" s="55"/>
      <c r="O18" s="168"/>
      <c r="P18" s="56">
        <f t="shared" si="0"/>
        <v>0</v>
      </c>
    </row>
    <row r="19" spans="1:16" s="4" customFormat="1" ht="150" customHeight="1">
      <c r="A19" s="50" t="s">
        <v>28</v>
      </c>
      <c r="B19" s="57" t="s">
        <v>92</v>
      </c>
      <c r="C19" s="51"/>
      <c r="D19" s="52" t="s">
        <v>94</v>
      </c>
      <c r="E19" s="58"/>
      <c r="F19" s="33"/>
      <c r="G19" s="33"/>
      <c r="H19" s="31" t="s">
        <v>7</v>
      </c>
      <c r="I19" s="54" t="s">
        <v>51</v>
      </c>
      <c r="J19" s="60"/>
      <c r="K19" s="60"/>
      <c r="L19" s="29">
        <v>7</v>
      </c>
      <c r="M19" s="30" t="s">
        <v>17</v>
      </c>
      <c r="N19" s="55"/>
      <c r="O19" s="168"/>
      <c r="P19" s="56">
        <f t="shared" si="0"/>
        <v>0</v>
      </c>
    </row>
    <row r="20" spans="1:16" s="4" customFormat="1" ht="150" customHeight="1">
      <c r="A20" s="50" t="s">
        <v>29</v>
      </c>
      <c r="B20" s="57" t="s">
        <v>71</v>
      </c>
      <c r="C20" s="51"/>
      <c r="D20" s="52" t="s">
        <v>95</v>
      </c>
      <c r="E20" s="58"/>
      <c r="F20" s="33"/>
      <c r="G20" s="33"/>
      <c r="H20" s="31" t="s">
        <v>7</v>
      </c>
      <c r="I20" s="54" t="s">
        <v>53</v>
      </c>
      <c r="J20" s="60"/>
      <c r="K20" s="60"/>
      <c r="L20" s="29">
        <v>18</v>
      </c>
      <c r="M20" s="30" t="s">
        <v>17</v>
      </c>
      <c r="N20" s="55"/>
      <c r="O20" s="168"/>
      <c r="P20" s="56">
        <f t="shared" si="0"/>
        <v>0</v>
      </c>
    </row>
    <row r="21" spans="1:16" s="4" customFormat="1" ht="137.25" customHeight="1">
      <c r="A21" s="50" t="s">
        <v>30</v>
      </c>
      <c r="B21" s="57" t="s">
        <v>60</v>
      </c>
      <c r="C21" s="51"/>
      <c r="D21" s="52" t="s">
        <v>93</v>
      </c>
      <c r="E21" s="58"/>
      <c r="F21" s="33"/>
      <c r="G21" s="33"/>
      <c r="H21" s="31" t="s">
        <v>7</v>
      </c>
      <c r="I21" s="54" t="s">
        <v>37</v>
      </c>
      <c r="J21" s="60"/>
      <c r="K21" s="60"/>
      <c r="L21" s="29">
        <v>1</v>
      </c>
      <c r="M21" s="30" t="s">
        <v>17</v>
      </c>
      <c r="N21" s="55"/>
      <c r="O21" s="168"/>
      <c r="P21" s="56">
        <f t="shared" si="0"/>
        <v>0</v>
      </c>
    </row>
    <row r="22" spans="1:16" s="4" customFormat="1" ht="285.75" customHeight="1">
      <c r="A22" s="50" t="s">
        <v>39</v>
      </c>
      <c r="B22" s="61" t="s">
        <v>85</v>
      </c>
      <c r="C22" s="51"/>
      <c r="D22" s="52" t="s">
        <v>109</v>
      </c>
      <c r="E22" s="58"/>
      <c r="F22" s="33"/>
      <c r="G22" s="33"/>
      <c r="H22" s="31" t="s">
        <v>7</v>
      </c>
      <c r="I22" s="54" t="s">
        <v>41</v>
      </c>
      <c r="J22" s="60"/>
      <c r="K22" s="60"/>
      <c r="L22" s="29">
        <v>1</v>
      </c>
      <c r="M22" s="30" t="s">
        <v>17</v>
      </c>
      <c r="N22" s="55" t="s">
        <v>84</v>
      </c>
      <c r="O22" s="168"/>
      <c r="P22" s="56">
        <f t="shared" si="0"/>
        <v>0</v>
      </c>
    </row>
    <row r="23" spans="1:16" s="4" customFormat="1" ht="289.5" customHeight="1">
      <c r="A23" s="50" t="s">
        <v>40</v>
      </c>
      <c r="B23" s="61" t="s">
        <v>86</v>
      </c>
      <c r="C23" s="51"/>
      <c r="D23" s="52" t="s">
        <v>110</v>
      </c>
      <c r="E23" s="58"/>
      <c r="F23" s="33"/>
      <c r="G23" s="33"/>
      <c r="H23" s="31" t="s">
        <v>7</v>
      </c>
      <c r="I23" s="54" t="s">
        <v>32</v>
      </c>
      <c r="J23" s="60"/>
      <c r="K23" s="60"/>
      <c r="L23" s="29">
        <v>1</v>
      </c>
      <c r="M23" s="30" t="s">
        <v>17</v>
      </c>
      <c r="N23" s="55" t="s">
        <v>83</v>
      </c>
      <c r="O23" s="168"/>
      <c r="P23" s="56">
        <f t="shared" si="0"/>
        <v>0</v>
      </c>
    </row>
    <row r="24" spans="1:16" s="4" customFormat="1" ht="137.25" customHeight="1">
      <c r="A24" s="50" t="s">
        <v>36</v>
      </c>
      <c r="B24" s="57" t="s">
        <v>76</v>
      </c>
      <c r="C24" s="62"/>
      <c r="D24" s="52" t="s">
        <v>96</v>
      </c>
      <c r="E24" s="53"/>
      <c r="F24" s="50"/>
      <c r="G24" s="50"/>
      <c r="H24" s="31" t="s">
        <v>7</v>
      </c>
      <c r="I24" s="59" t="s">
        <v>38</v>
      </c>
      <c r="J24" s="44"/>
      <c r="K24" s="44"/>
      <c r="L24" s="29">
        <v>2</v>
      </c>
      <c r="M24" s="30" t="s">
        <v>17</v>
      </c>
      <c r="N24" s="55" t="s">
        <v>87</v>
      </c>
      <c r="O24" s="168"/>
      <c r="P24" s="56">
        <f t="shared" si="0"/>
        <v>0</v>
      </c>
    </row>
    <row r="25" spans="1:16" s="4" customFormat="1" ht="137.25" customHeight="1">
      <c r="A25" s="50" t="s">
        <v>72</v>
      </c>
      <c r="B25" s="57" t="s">
        <v>73</v>
      </c>
      <c r="C25" s="62"/>
      <c r="D25" s="52" t="s">
        <v>97</v>
      </c>
      <c r="E25" s="63"/>
      <c r="F25" s="64"/>
      <c r="G25" s="64"/>
      <c r="H25" s="31" t="s">
        <v>7</v>
      </c>
      <c r="I25" s="54" t="s">
        <v>74</v>
      </c>
      <c r="J25" s="60"/>
      <c r="K25" s="60"/>
      <c r="L25" s="29">
        <v>12</v>
      </c>
      <c r="M25" s="30" t="s">
        <v>17</v>
      </c>
      <c r="N25" s="55" t="s">
        <v>88</v>
      </c>
      <c r="O25" s="168"/>
      <c r="P25" s="56">
        <f>L25*O25</f>
        <v>0</v>
      </c>
    </row>
    <row r="26" spans="1:16" s="4" customFormat="1" ht="88.5" customHeight="1">
      <c r="A26" s="50" t="s">
        <v>171</v>
      </c>
      <c r="B26" s="57" t="s">
        <v>172</v>
      </c>
      <c r="C26" s="62"/>
      <c r="D26" s="52" t="s">
        <v>173</v>
      </c>
      <c r="E26" s="63"/>
      <c r="F26" s="64"/>
      <c r="G26" s="64"/>
      <c r="H26" s="31" t="s">
        <v>7</v>
      </c>
      <c r="I26" s="54" t="s">
        <v>74</v>
      </c>
      <c r="J26" s="60"/>
      <c r="K26" s="60"/>
      <c r="L26" s="29">
        <v>1</v>
      </c>
      <c r="M26" s="30" t="s">
        <v>17</v>
      </c>
      <c r="N26" s="55" t="s">
        <v>88</v>
      </c>
      <c r="O26" s="168"/>
      <c r="P26" s="56">
        <f>L26*O26</f>
        <v>0</v>
      </c>
    </row>
    <row r="27" spans="1:16" ht="19.5" customHeight="1">
      <c r="A27" s="227" t="s">
        <v>163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9"/>
      <c r="P27" s="162">
        <f>SUM(P28:P29)</f>
        <v>0</v>
      </c>
    </row>
    <row r="28" spans="1:16" ht="222" customHeight="1">
      <c r="A28" s="50" t="s">
        <v>45</v>
      </c>
      <c r="B28" s="32" t="s">
        <v>54</v>
      </c>
      <c r="C28" s="36"/>
      <c r="D28" s="38" t="s">
        <v>98</v>
      </c>
      <c r="E28" s="37"/>
      <c r="F28" s="37"/>
      <c r="G28" s="37"/>
      <c r="H28" s="31" t="s">
        <v>43</v>
      </c>
      <c r="I28" s="34" t="s">
        <v>55</v>
      </c>
      <c r="J28" s="35"/>
      <c r="K28" s="35"/>
      <c r="L28" s="29">
        <v>20.4</v>
      </c>
      <c r="M28" s="30" t="s">
        <v>44</v>
      </c>
      <c r="N28" s="55" t="s">
        <v>89</v>
      </c>
      <c r="O28" s="168"/>
      <c r="P28" s="56">
        <f>L28*O28</f>
        <v>0</v>
      </c>
    </row>
    <row r="29" spans="1:16" ht="211.5" customHeight="1">
      <c r="A29" s="50" t="s">
        <v>46</v>
      </c>
      <c r="B29" s="31" t="s">
        <v>70</v>
      </c>
      <c r="C29" s="36"/>
      <c r="D29" s="38" t="s">
        <v>170</v>
      </c>
      <c r="E29" s="37"/>
      <c r="F29" s="37"/>
      <c r="G29" s="37"/>
      <c r="H29" s="31" t="s">
        <v>48</v>
      </c>
      <c r="I29" s="34" t="s">
        <v>56</v>
      </c>
      <c r="J29" s="35"/>
      <c r="K29" s="35"/>
      <c r="L29" s="29">
        <v>7.9</v>
      </c>
      <c r="M29" s="30" t="s">
        <v>47</v>
      </c>
      <c r="N29" s="55" t="s">
        <v>90</v>
      </c>
      <c r="O29" s="168"/>
      <c r="P29" s="56">
        <f>L29*O29</f>
        <v>0</v>
      </c>
    </row>
    <row r="30" spans="4:35" ht="12.75">
      <c r="D30" s="7"/>
      <c r="E30" s="7"/>
      <c r="F30" s="7"/>
      <c r="G30" s="7"/>
      <c r="AF30" s="7"/>
      <c r="AG30" s="7"/>
      <c r="AH30" s="7"/>
      <c r="AI30" s="7"/>
    </row>
    <row r="31" spans="4:35" ht="12.75">
      <c r="D31" s="4"/>
      <c r="E31" s="4"/>
      <c r="F31" s="4"/>
      <c r="G31" s="4"/>
      <c r="AF31" s="4"/>
      <c r="AG31" s="4"/>
      <c r="AH31" s="4"/>
      <c r="AI31" s="4"/>
    </row>
    <row r="32" spans="4:35" ht="12.75">
      <c r="D32" s="4"/>
      <c r="E32" s="4"/>
      <c r="F32" s="4"/>
      <c r="G32" s="4"/>
      <c r="AF32" s="4"/>
      <c r="AG32" s="4"/>
      <c r="AH32" s="4"/>
      <c r="AI32" s="4"/>
    </row>
    <row r="33" spans="4:35" ht="12.75">
      <c r="D33" s="4"/>
      <c r="E33" s="4"/>
      <c r="F33" s="4"/>
      <c r="G33" s="4"/>
      <c r="AF33" s="4"/>
      <c r="AG33" s="4"/>
      <c r="AH33" s="4"/>
      <c r="AI33" s="4"/>
    </row>
    <row r="34" spans="4:35" ht="12.75">
      <c r="D34" s="4"/>
      <c r="E34" s="4"/>
      <c r="F34" s="4"/>
      <c r="G34" s="4"/>
      <c r="AF34" s="4"/>
      <c r="AG34" s="4"/>
      <c r="AH34" s="4"/>
      <c r="AI34" s="4"/>
    </row>
    <row r="35" spans="4:35" ht="12.75">
      <c r="D35" s="4"/>
      <c r="E35" s="4"/>
      <c r="F35" s="4"/>
      <c r="G35" s="4"/>
      <c r="AF35" s="4"/>
      <c r="AG35" s="4"/>
      <c r="AH35" s="4"/>
      <c r="AI35" s="4"/>
    </row>
    <row r="36" spans="4:35" ht="12.75">
      <c r="D36" s="4"/>
      <c r="E36" s="4"/>
      <c r="F36" s="4"/>
      <c r="G36" s="4"/>
      <c r="AF36" s="4"/>
      <c r="AG36" s="4"/>
      <c r="AH36" s="4"/>
      <c r="AI36" s="4"/>
    </row>
    <row r="37" spans="4:35" ht="12.75">
      <c r="D37" s="4"/>
      <c r="E37" s="4"/>
      <c r="F37" s="4"/>
      <c r="G37" s="4"/>
      <c r="AF37" s="4"/>
      <c r="AG37" s="4"/>
      <c r="AH37" s="4"/>
      <c r="AI37" s="4"/>
    </row>
    <row r="38" spans="4:35" ht="12.75">
      <c r="D38" s="4"/>
      <c r="E38" s="4"/>
      <c r="F38" s="4"/>
      <c r="G38" s="4"/>
      <c r="AF38" s="4"/>
      <c r="AG38" s="4"/>
      <c r="AH38" s="4"/>
      <c r="AI38" s="4"/>
    </row>
    <row r="39" spans="4:35" ht="12.75">
      <c r="D39" s="4"/>
      <c r="E39" s="4"/>
      <c r="F39" s="4"/>
      <c r="G39" s="4"/>
      <c r="AF39" s="4"/>
      <c r="AG39" s="4"/>
      <c r="AH39" s="4"/>
      <c r="AI39" s="4"/>
    </row>
    <row r="40" spans="4:35" ht="12.75">
      <c r="D40" s="5"/>
      <c r="E40" s="5"/>
      <c r="F40" s="5"/>
      <c r="G40" s="5"/>
      <c r="AF40" s="5"/>
      <c r="AG40" s="5"/>
      <c r="AH40" s="5"/>
      <c r="AI40" s="5"/>
    </row>
    <row r="41" spans="4:35" ht="12.75">
      <c r="D41" s="4"/>
      <c r="E41" s="4"/>
      <c r="F41" s="4"/>
      <c r="G41" s="4"/>
      <c r="AF41" s="4"/>
      <c r="AG41" s="4"/>
      <c r="AH41" s="4"/>
      <c r="AI41" s="4"/>
    </row>
    <row r="42" spans="4:35" ht="12.75">
      <c r="D42" s="4"/>
      <c r="E42" s="4"/>
      <c r="F42" s="4"/>
      <c r="G42" s="4"/>
      <c r="AF42" s="4"/>
      <c r="AG42" s="4"/>
      <c r="AH42" s="4"/>
      <c r="AI42" s="4"/>
    </row>
    <row r="43" spans="4:35" ht="12.75">
      <c r="D43" s="4"/>
      <c r="E43" s="4"/>
      <c r="F43" s="4"/>
      <c r="G43" s="4"/>
      <c r="AF43" s="4"/>
      <c r="AG43" s="4"/>
      <c r="AH43" s="4"/>
      <c r="AI43" s="4"/>
    </row>
    <row r="44" spans="4:35" ht="12.75">
      <c r="D44" s="4"/>
      <c r="E44" s="4"/>
      <c r="F44" s="4"/>
      <c r="G44" s="4"/>
      <c r="AF44" s="4"/>
      <c r="AG44" s="4"/>
      <c r="AH44" s="4"/>
      <c r="AI44" s="4"/>
    </row>
    <row r="45" spans="4:35" ht="12.75">
      <c r="D45" s="12"/>
      <c r="E45" s="13"/>
      <c r="F45" s="13"/>
      <c r="G45" s="4"/>
      <c r="AF45" s="12"/>
      <c r="AG45" s="13"/>
      <c r="AH45" s="13"/>
      <c r="AI45" s="4"/>
    </row>
    <row r="46" spans="4:35" ht="12.75">
      <c r="D46" s="12"/>
      <c r="E46" s="13"/>
      <c r="F46" s="13"/>
      <c r="G46" s="4"/>
      <c r="AF46" s="12"/>
      <c r="AG46" s="13"/>
      <c r="AH46" s="13"/>
      <c r="AI46" s="4"/>
    </row>
    <row r="47" spans="4:35" ht="12.75">
      <c r="D47" s="13"/>
      <c r="E47" s="4"/>
      <c r="F47" s="4"/>
      <c r="G47" s="4"/>
      <c r="AF47" s="13"/>
      <c r="AG47" s="4"/>
      <c r="AH47" s="4"/>
      <c r="AI47" s="4"/>
    </row>
    <row r="48" spans="4:35" ht="12.75">
      <c r="D48" s="4"/>
      <c r="E48" s="4"/>
      <c r="F48" s="4"/>
      <c r="G48" s="4"/>
      <c r="AF48" s="4"/>
      <c r="AG48" s="4"/>
      <c r="AH48" s="4"/>
      <c r="AI48" s="4"/>
    </row>
    <row r="49" spans="4:35" ht="12.75">
      <c r="D49" s="4"/>
      <c r="E49" s="4"/>
      <c r="F49" s="4"/>
      <c r="G49" s="4"/>
      <c r="AF49" s="4"/>
      <c r="AG49" s="4"/>
      <c r="AH49" s="4"/>
      <c r="AI49" s="4"/>
    </row>
    <row r="50" spans="4:35" ht="12.75">
      <c r="D50" s="4"/>
      <c r="E50" s="4"/>
      <c r="F50" s="4"/>
      <c r="G50" s="4"/>
      <c r="AF50" s="4"/>
      <c r="AG50" s="4"/>
      <c r="AH50" s="4"/>
      <c r="AI50" s="4"/>
    </row>
    <row r="51" spans="4:35" ht="12.75">
      <c r="D51" s="4"/>
      <c r="E51" s="4"/>
      <c r="F51" s="4"/>
      <c r="G51" s="4"/>
      <c r="AF51" s="4"/>
      <c r="AG51" s="4"/>
      <c r="AH51" s="4"/>
      <c r="AI51" s="4"/>
    </row>
    <row r="52" spans="4:35" ht="12.75">
      <c r="D52" s="4"/>
      <c r="E52" s="4"/>
      <c r="F52" s="4"/>
      <c r="G52" s="4"/>
      <c r="AF52" s="4"/>
      <c r="AG52" s="4"/>
      <c r="AH52" s="4"/>
      <c r="AI52" s="4"/>
    </row>
    <row r="53" spans="4:35" ht="12.75">
      <c r="D53" s="4"/>
      <c r="E53" s="4"/>
      <c r="F53" s="4"/>
      <c r="G53" s="4"/>
      <c r="AF53" s="4"/>
      <c r="AG53" s="4"/>
      <c r="AH53" s="4"/>
      <c r="AI53" s="4"/>
    </row>
    <row r="54" spans="4:35" ht="12.75">
      <c r="D54" s="4"/>
      <c r="E54" s="4"/>
      <c r="F54" s="4"/>
      <c r="G54" s="4"/>
      <c r="AF54" s="4"/>
      <c r="AG54" s="4"/>
      <c r="AH54" s="4"/>
      <c r="AI54" s="4"/>
    </row>
    <row r="55" spans="4:35" ht="12.75">
      <c r="D55" s="5"/>
      <c r="E55" s="5"/>
      <c r="F55" s="5"/>
      <c r="G55" s="5"/>
      <c r="AF55" s="5"/>
      <c r="AG55" s="5"/>
      <c r="AH55" s="5"/>
      <c r="AI55" s="5"/>
    </row>
    <row r="56" spans="4:35" ht="12.75">
      <c r="D56" s="4"/>
      <c r="E56" s="4"/>
      <c r="F56" s="4"/>
      <c r="G56" s="4"/>
      <c r="AF56" s="4"/>
      <c r="AG56" s="4"/>
      <c r="AH56" s="4"/>
      <c r="AI56" s="4"/>
    </row>
    <row r="57" spans="4:35" ht="12.75">
      <c r="D57" s="4"/>
      <c r="E57" s="4"/>
      <c r="F57" s="4"/>
      <c r="G57" s="4"/>
      <c r="AF57" s="4"/>
      <c r="AG57" s="4"/>
      <c r="AH57" s="4"/>
      <c r="AI57" s="4"/>
    </row>
    <row r="58" spans="4:35" ht="12.75">
      <c r="D58" s="4"/>
      <c r="E58" s="4"/>
      <c r="F58" s="4"/>
      <c r="G58" s="4"/>
      <c r="AF58" s="4"/>
      <c r="AG58" s="4"/>
      <c r="AH58" s="4"/>
      <c r="AI58" s="4"/>
    </row>
    <row r="59" spans="4:35" ht="12.75">
      <c r="D59" s="4"/>
      <c r="E59" s="4"/>
      <c r="F59" s="4"/>
      <c r="G59" s="4"/>
      <c r="AF59" s="4"/>
      <c r="AG59" s="4"/>
      <c r="AH59" s="4"/>
      <c r="AI59" s="4"/>
    </row>
    <row r="60" spans="4:35" ht="12.75">
      <c r="D60" s="4"/>
      <c r="E60" s="4"/>
      <c r="F60" s="4"/>
      <c r="G60" s="4"/>
      <c r="AF60" s="4"/>
      <c r="AG60" s="4"/>
      <c r="AH60" s="4"/>
      <c r="AI60" s="4"/>
    </row>
    <row r="61" spans="4:35" ht="12.75">
      <c r="D61" s="4"/>
      <c r="E61" s="4"/>
      <c r="F61" s="4"/>
      <c r="G61" s="4"/>
      <c r="AF61" s="4"/>
      <c r="AG61" s="4"/>
      <c r="AH61" s="4"/>
      <c r="AI61" s="4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</sheetData>
  <sheetProtection password="85B3" sheet="1" objects="1" scenarios="1" selectLockedCells="1"/>
  <mergeCells count="6">
    <mergeCell ref="J2:K2"/>
    <mergeCell ref="J3:K3"/>
    <mergeCell ref="J4:K4"/>
    <mergeCell ref="L3:M3"/>
    <mergeCell ref="A5:O5"/>
    <mergeCell ref="A27:O27"/>
  </mergeCells>
  <printOptions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62" r:id="rId2"/>
  <headerFooter alignWithMargins="0">
    <oddFooter>&amp;L&amp;8SPORTOVNÍ A REKREAČNÍ AREÁL KRAVÍ HORA V BRNĚ - III. ETAPA -  vnitřní vybavení -  zadávací dokumentace&amp;C&amp;8&amp;P / &amp;N&amp;R&amp;"Arial CE,Tučné"&amp;8D1.2.1.M1 VÝPIS MOBILIÁŘE</oddFooter>
  </headerFooter>
  <rowBreaks count="7" manualBreakCount="7">
    <brk id="4" max="15" man="1"/>
    <brk id="7" max="15" man="1"/>
    <brk id="9" max="15" man="1"/>
    <brk id="11" max="15" man="1"/>
    <brk id="19" max="15" man="1"/>
    <brk id="22" max="15" man="1"/>
    <brk id="26" max="15" man="1"/>
  </rowBreaks>
  <ignoredErrors>
    <ignoredError sqref="P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D.R.N.H.,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2022-05-24T09:19:51Z</cp:lastPrinted>
  <dcterms:created xsi:type="dcterms:W3CDTF">2002-02-05T12:22:16Z</dcterms:created>
  <dcterms:modified xsi:type="dcterms:W3CDTF">2022-06-23T09:49:13Z</dcterms:modified>
  <cp:category/>
  <cp:version/>
  <cp:contentType/>
  <cp:contentStatus/>
</cp:coreProperties>
</file>