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22MM001.33 - Špitálka 39, byt č. 3\"/>
    </mc:Choice>
  </mc:AlternateContent>
  <xr:revisionPtr revIDLastSave="0" documentId="8_{93D71667-ABED-4B72-A1FA-F812D7853D7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3 22.3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'22.33 22.33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'22.33 22.33 Pol'!$A$1:$X$760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G40" i="1"/>
  <c r="F40" i="1"/>
  <c r="G39" i="1"/>
  <c r="F39" i="1"/>
  <c r="G750" i="12"/>
  <c r="BA746" i="12"/>
  <c r="BA742" i="12"/>
  <c r="BA734" i="12"/>
  <c r="BA690" i="12"/>
  <c r="BA689" i="12"/>
  <c r="BA281" i="12"/>
  <c r="BA279" i="12"/>
  <c r="BA276" i="12"/>
  <c r="BA274" i="12"/>
  <c r="BA168" i="12"/>
  <c r="BA129" i="12"/>
  <c r="BA37" i="12"/>
  <c r="BA17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6" i="12"/>
  <c r="I16" i="12"/>
  <c r="I15" i="12" s="1"/>
  <c r="K16" i="12"/>
  <c r="M16" i="12"/>
  <c r="O16" i="12"/>
  <c r="O15" i="12" s="1"/>
  <c r="Q16" i="12"/>
  <c r="V16" i="12"/>
  <c r="V15" i="12" s="1"/>
  <c r="G36" i="12"/>
  <c r="I36" i="12"/>
  <c r="K36" i="12"/>
  <c r="K15" i="12" s="1"/>
  <c r="M36" i="12"/>
  <c r="O36" i="12"/>
  <c r="Q36" i="12"/>
  <c r="V36" i="12"/>
  <c r="G49" i="12"/>
  <c r="I49" i="12"/>
  <c r="K49" i="12"/>
  <c r="M49" i="12"/>
  <c r="O49" i="12"/>
  <c r="Q49" i="12"/>
  <c r="Q15" i="12" s="1"/>
  <c r="V49" i="12"/>
  <c r="G60" i="12"/>
  <c r="I60" i="12"/>
  <c r="K60" i="12"/>
  <c r="M60" i="12"/>
  <c r="O60" i="12"/>
  <c r="Q60" i="12"/>
  <c r="V60" i="12"/>
  <c r="G68" i="12"/>
  <c r="I68" i="12"/>
  <c r="K68" i="12"/>
  <c r="M68" i="12"/>
  <c r="O68" i="12"/>
  <c r="Q68" i="12"/>
  <c r="V68" i="12"/>
  <c r="G78" i="12"/>
  <c r="M78" i="12" s="1"/>
  <c r="I78" i="12"/>
  <c r="K78" i="12"/>
  <c r="O78" i="12"/>
  <c r="Q78" i="12"/>
  <c r="V78" i="12"/>
  <c r="G94" i="12"/>
  <c r="M94" i="12" s="1"/>
  <c r="I94" i="12"/>
  <c r="K94" i="12"/>
  <c r="O94" i="12"/>
  <c r="Q94" i="12"/>
  <c r="V94" i="12"/>
  <c r="G108" i="12"/>
  <c r="G15" i="12" s="1"/>
  <c r="I108" i="12"/>
  <c r="K108" i="12"/>
  <c r="O108" i="12"/>
  <c r="Q108" i="12"/>
  <c r="V108" i="12"/>
  <c r="G117" i="12"/>
  <c r="I117" i="12"/>
  <c r="V117" i="12"/>
  <c r="G118" i="12"/>
  <c r="I118" i="12"/>
  <c r="K118" i="12"/>
  <c r="K117" i="12" s="1"/>
  <c r="M118" i="12"/>
  <c r="O118" i="12"/>
  <c r="O117" i="12" s="1"/>
  <c r="Q118" i="12"/>
  <c r="Q117" i="12" s="1"/>
  <c r="V118" i="12"/>
  <c r="G123" i="12"/>
  <c r="I123" i="12"/>
  <c r="K123" i="12"/>
  <c r="M123" i="12"/>
  <c r="M117" i="12" s="1"/>
  <c r="O123" i="12"/>
  <c r="Q123" i="12"/>
  <c r="V123" i="12"/>
  <c r="G127" i="12"/>
  <c r="M127" i="12"/>
  <c r="O127" i="12"/>
  <c r="V127" i="12"/>
  <c r="G128" i="12"/>
  <c r="I128" i="12"/>
  <c r="I127" i="12" s="1"/>
  <c r="K128" i="12"/>
  <c r="K127" i="12" s="1"/>
  <c r="M128" i="12"/>
  <c r="O128" i="12"/>
  <c r="Q128" i="12"/>
  <c r="Q127" i="12" s="1"/>
  <c r="V128" i="12"/>
  <c r="G134" i="12"/>
  <c r="K134" i="12"/>
  <c r="Q134" i="12"/>
  <c r="V134" i="12"/>
  <c r="G135" i="12"/>
  <c r="I135" i="12"/>
  <c r="I134" i="12" s="1"/>
  <c r="K135" i="12"/>
  <c r="M135" i="12"/>
  <c r="M134" i="12" s="1"/>
  <c r="O135" i="12"/>
  <c r="O134" i="12" s="1"/>
  <c r="Q135" i="12"/>
  <c r="V135" i="12"/>
  <c r="G147" i="12"/>
  <c r="G148" i="12"/>
  <c r="I148" i="12"/>
  <c r="I147" i="12" s="1"/>
  <c r="K148" i="12"/>
  <c r="M148" i="12"/>
  <c r="M147" i="12" s="1"/>
  <c r="O148" i="12"/>
  <c r="Q148" i="12"/>
  <c r="Q147" i="12" s="1"/>
  <c r="V148" i="12"/>
  <c r="V147" i="12" s="1"/>
  <c r="G167" i="12"/>
  <c r="I167" i="12"/>
  <c r="K167" i="12"/>
  <c r="K147" i="12" s="1"/>
  <c r="M167" i="12"/>
  <c r="O167" i="12"/>
  <c r="O147" i="12" s="1"/>
  <c r="Q167" i="12"/>
  <c r="V167" i="12"/>
  <c r="G181" i="12"/>
  <c r="G180" i="12" s="1"/>
  <c r="I181" i="12"/>
  <c r="I180" i="12" s="1"/>
  <c r="K181" i="12"/>
  <c r="M181" i="12"/>
  <c r="O181" i="12"/>
  <c r="O180" i="12" s="1"/>
  <c r="Q181" i="12"/>
  <c r="V181" i="12"/>
  <c r="V180" i="12" s="1"/>
  <c r="G185" i="12"/>
  <c r="I185" i="12"/>
  <c r="K185" i="12"/>
  <c r="M185" i="12"/>
  <c r="O185" i="12"/>
  <c r="Q185" i="12"/>
  <c r="Q180" i="12" s="1"/>
  <c r="V185" i="12"/>
  <c r="G190" i="12"/>
  <c r="M190" i="12" s="1"/>
  <c r="I190" i="12"/>
  <c r="K190" i="12"/>
  <c r="O190" i="12"/>
  <c r="Q190" i="12"/>
  <c r="V190" i="12"/>
  <c r="G194" i="12"/>
  <c r="I194" i="12"/>
  <c r="K194" i="12"/>
  <c r="M194" i="12"/>
  <c r="O194" i="12"/>
  <c r="Q194" i="12"/>
  <c r="V194" i="12"/>
  <c r="G198" i="12"/>
  <c r="M198" i="12" s="1"/>
  <c r="I198" i="12"/>
  <c r="K198" i="12"/>
  <c r="K180" i="12" s="1"/>
  <c r="O198" i="12"/>
  <c r="Q198" i="12"/>
  <c r="V198" i="12"/>
  <c r="G209" i="12"/>
  <c r="I209" i="12"/>
  <c r="K209" i="12"/>
  <c r="M209" i="12"/>
  <c r="O209" i="12"/>
  <c r="Q209" i="12"/>
  <c r="V209" i="12"/>
  <c r="G216" i="12"/>
  <c r="I216" i="12"/>
  <c r="K216" i="12"/>
  <c r="M216" i="12"/>
  <c r="O216" i="12"/>
  <c r="Q216" i="12"/>
  <c r="V216" i="12"/>
  <c r="G224" i="12"/>
  <c r="I224" i="12"/>
  <c r="K224" i="12"/>
  <c r="M224" i="12"/>
  <c r="O224" i="12"/>
  <c r="Q224" i="12"/>
  <c r="V224" i="12"/>
  <c r="G234" i="12"/>
  <c r="M234" i="12"/>
  <c r="O234" i="12"/>
  <c r="V234" i="12"/>
  <c r="G235" i="12"/>
  <c r="I235" i="12"/>
  <c r="I234" i="12" s="1"/>
  <c r="K235" i="12"/>
  <c r="K234" i="12" s="1"/>
  <c r="M235" i="12"/>
  <c r="O235" i="12"/>
  <c r="Q235" i="12"/>
  <c r="Q234" i="12" s="1"/>
  <c r="V235" i="12"/>
  <c r="V236" i="12"/>
  <c r="G237" i="12"/>
  <c r="I237" i="12"/>
  <c r="I236" i="12" s="1"/>
  <c r="K237" i="12"/>
  <c r="M237" i="12"/>
  <c r="O237" i="12"/>
  <c r="O236" i="12" s="1"/>
  <c r="Q237" i="12"/>
  <c r="V237" i="12"/>
  <c r="G249" i="12"/>
  <c r="G236" i="12" s="1"/>
  <c r="I249" i="12"/>
  <c r="K249" i="12"/>
  <c r="K236" i="12" s="1"/>
  <c r="O249" i="12"/>
  <c r="Q249" i="12"/>
  <c r="V249" i="12"/>
  <c r="G259" i="12"/>
  <c r="I259" i="12"/>
  <c r="K259" i="12"/>
  <c r="M259" i="12"/>
  <c r="O259" i="12"/>
  <c r="Q259" i="12"/>
  <c r="V259" i="12"/>
  <c r="G263" i="12"/>
  <c r="I263" i="12"/>
  <c r="K263" i="12"/>
  <c r="M263" i="12"/>
  <c r="O263" i="12"/>
  <c r="Q263" i="12"/>
  <c r="V263" i="12"/>
  <c r="G267" i="12"/>
  <c r="I267" i="12"/>
  <c r="K267" i="12"/>
  <c r="M267" i="12"/>
  <c r="O267" i="12"/>
  <c r="Q267" i="12"/>
  <c r="Q236" i="12" s="1"/>
  <c r="V267" i="12"/>
  <c r="G271" i="12"/>
  <c r="I271" i="12"/>
  <c r="K271" i="12"/>
  <c r="M271" i="12"/>
  <c r="O271" i="12"/>
  <c r="Q271" i="12"/>
  <c r="V271" i="12"/>
  <c r="O272" i="12"/>
  <c r="Q272" i="12"/>
  <c r="G273" i="12"/>
  <c r="M273" i="12" s="1"/>
  <c r="M272" i="12" s="1"/>
  <c r="I273" i="12"/>
  <c r="K273" i="12"/>
  <c r="K272" i="12" s="1"/>
  <c r="O273" i="12"/>
  <c r="Q273" i="12"/>
  <c r="V273" i="12"/>
  <c r="V272" i="12" s="1"/>
  <c r="G275" i="12"/>
  <c r="I275" i="12"/>
  <c r="I272" i="12" s="1"/>
  <c r="K275" i="12"/>
  <c r="M275" i="12"/>
  <c r="O275" i="12"/>
  <c r="Q275" i="12"/>
  <c r="V275" i="12"/>
  <c r="G277" i="12"/>
  <c r="G278" i="12"/>
  <c r="I278" i="12"/>
  <c r="I277" i="12" s="1"/>
  <c r="K278" i="12"/>
  <c r="M278" i="12"/>
  <c r="M277" i="12" s="1"/>
  <c r="O278" i="12"/>
  <c r="Q278" i="12"/>
  <c r="Q277" i="12" s="1"/>
  <c r="V278" i="12"/>
  <c r="V277" i="12" s="1"/>
  <c r="G280" i="12"/>
  <c r="I280" i="12"/>
  <c r="K280" i="12"/>
  <c r="K277" i="12" s="1"/>
  <c r="M280" i="12"/>
  <c r="O280" i="12"/>
  <c r="O277" i="12" s="1"/>
  <c r="Q280" i="12"/>
  <c r="V280" i="12"/>
  <c r="K282" i="12"/>
  <c r="M282" i="12"/>
  <c r="Q282" i="12"/>
  <c r="G283" i="12"/>
  <c r="G282" i="12" s="1"/>
  <c r="I283" i="12"/>
  <c r="I282" i="12" s="1"/>
  <c r="K283" i="12"/>
  <c r="M283" i="12"/>
  <c r="O283" i="12"/>
  <c r="O282" i="12" s="1"/>
  <c r="Q283" i="12"/>
  <c r="V283" i="12"/>
  <c r="V282" i="12" s="1"/>
  <c r="G290" i="12"/>
  <c r="M290" i="12" s="1"/>
  <c r="I290" i="12"/>
  <c r="K290" i="12"/>
  <c r="K289" i="12" s="1"/>
  <c r="O290" i="12"/>
  <c r="Q290" i="12"/>
  <c r="V290" i="12"/>
  <c r="V289" i="12" s="1"/>
  <c r="G294" i="12"/>
  <c r="I294" i="12"/>
  <c r="I289" i="12" s="1"/>
  <c r="K294" i="12"/>
  <c r="M294" i="12"/>
  <c r="O294" i="12"/>
  <c r="Q294" i="12"/>
  <c r="V294" i="12"/>
  <c r="G298" i="12"/>
  <c r="M298" i="12" s="1"/>
  <c r="I298" i="12"/>
  <c r="K298" i="12"/>
  <c r="O298" i="12"/>
  <c r="Q298" i="12"/>
  <c r="V298" i="12"/>
  <c r="G302" i="12"/>
  <c r="I302" i="12"/>
  <c r="K302" i="12"/>
  <c r="M302" i="12"/>
  <c r="O302" i="12"/>
  <c r="Q302" i="12"/>
  <c r="V302" i="12"/>
  <c r="G306" i="12"/>
  <c r="I306" i="12"/>
  <c r="K306" i="12"/>
  <c r="M306" i="12"/>
  <c r="O306" i="12"/>
  <c r="O289" i="12" s="1"/>
  <c r="Q306" i="12"/>
  <c r="V306" i="12"/>
  <c r="G310" i="12"/>
  <c r="I310" i="12"/>
  <c r="K310" i="12"/>
  <c r="M310" i="12"/>
  <c r="O310" i="12"/>
  <c r="Q310" i="12"/>
  <c r="V310" i="12"/>
  <c r="G315" i="12"/>
  <c r="I315" i="12"/>
  <c r="K315" i="12"/>
  <c r="M315" i="12"/>
  <c r="O315" i="12"/>
  <c r="Q315" i="12"/>
  <c r="V315" i="12"/>
  <c r="G319" i="12"/>
  <c r="I319" i="12"/>
  <c r="K319" i="12"/>
  <c r="M319" i="12"/>
  <c r="O319" i="12"/>
  <c r="Q319" i="12"/>
  <c r="Q289" i="12" s="1"/>
  <c r="V319" i="12"/>
  <c r="G323" i="12"/>
  <c r="M323" i="12" s="1"/>
  <c r="I323" i="12"/>
  <c r="K323" i="12"/>
  <c r="O323" i="12"/>
  <c r="Q323" i="12"/>
  <c r="V323" i="12"/>
  <c r="G327" i="12"/>
  <c r="I327" i="12"/>
  <c r="K327" i="12"/>
  <c r="M327" i="12"/>
  <c r="O327" i="12"/>
  <c r="Q327" i="12"/>
  <c r="V327" i="12"/>
  <c r="G331" i="12"/>
  <c r="M331" i="12" s="1"/>
  <c r="I331" i="12"/>
  <c r="K331" i="12"/>
  <c r="O331" i="12"/>
  <c r="Q331" i="12"/>
  <c r="V331" i="12"/>
  <c r="G335" i="12"/>
  <c r="I335" i="12"/>
  <c r="K335" i="12"/>
  <c r="M335" i="12"/>
  <c r="O335" i="12"/>
  <c r="Q335" i="12"/>
  <c r="V335" i="12"/>
  <c r="G339" i="12"/>
  <c r="I339" i="12"/>
  <c r="K339" i="12"/>
  <c r="M339" i="12"/>
  <c r="O339" i="12"/>
  <c r="Q339" i="12"/>
  <c r="V339" i="12"/>
  <c r="G343" i="12"/>
  <c r="I343" i="12"/>
  <c r="K343" i="12"/>
  <c r="M343" i="12"/>
  <c r="O343" i="12"/>
  <c r="Q343" i="12"/>
  <c r="V343" i="12"/>
  <c r="G347" i="12"/>
  <c r="I347" i="12"/>
  <c r="K347" i="12"/>
  <c r="M347" i="12"/>
  <c r="O347" i="12"/>
  <c r="Q347" i="12"/>
  <c r="V347" i="12"/>
  <c r="G351" i="12"/>
  <c r="I351" i="12"/>
  <c r="K351" i="12"/>
  <c r="M351" i="12"/>
  <c r="O351" i="12"/>
  <c r="Q351" i="12"/>
  <c r="V351" i="12"/>
  <c r="G355" i="12"/>
  <c r="M355" i="12" s="1"/>
  <c r="I355" i="12"/>
  <c r="K355" i="12"/>
  <c r="O355" i="12"/>
  <c r="Q355" i="12"/>
  <c r="V355" i="12"/>
  <c r="G359" i="12"/>
  <c r="I359" i="12"/>
  <c r="K359" i="12"/>
  <c r="M359" i="12"/>
  <c r="O359" i="12"/>
  <c r="Q359" i="12"/>
  <c r="V359" i="12"/>
  <c r="G363" i="12"/>
  <c r="M363" i="12" s="1"/>
  <c r="I363" i="12"/>
  <c r="K363" i="12"/>
  <c r="O363" i="12"/>
  <c r="Q363" i="12"/>
  <c r="V363" i="12"/>
  <c r="G364" i="12"/>
  <c r="I364" i="12"/>
  <c r="M364" i="12"/>
  <c r="Q364" i="12"/>
  <c r="G365" i="12"/>
  <c r="I365" i="12"/>
  <c r="K365" i="12"/>
  <c r="K364" i="12" s="1"/>
  <c r="M365" i="12"/>
  <c r="O365" i="12"/>
  <c r="O364" i="12" s="1"/>
  <c r="Q365" i="12"/>
  <c r="V365" i="12"/>
  <c r="V364" i="12" s="1"/>
  <c r="G367" i="12"/>
  <c r="G366" i="12" s="1"/>
  <c r="I367" i="12"/>
  <c r="I366" i="12" s="1"/>
  <c r="K367" i="12"/>
  <c r="M367" i="12"/>
  <c r="O367" i="12"/>
  <c r="O366" i="12" s="1"/>
  <c r="Q367" i="12"/>
  <c r="V367" i="12"/>
  <c r="V366" i="12" s="1"/>
  <c r="G371" i="12"/>
  <c r="I371" i="12"/>
  <c r="K371" i="12"/>
  <c r="M371" i="12"/>
  <c r="O371" i="12"/>
  <c r="Q371" i="12"/>
  <c r="Q366" i="12" s="1"/>
  <c r="V371" i="12"/>
  <c r="G376" i="12"/>
  <c r="M376" i="12" s="1"/>
  <c r="I376" i="12"/>
  <c r="K376" i="12"/>
  <c r="O376" i="12"/>
  <c r="Q376" i="12"/>
  <c r="V376" i="12"/>
  <c r="G380" i="12"/>
  <c r="I380" i="12"/>
  <c r="K380" i="12"/>
  <c r="M380" i="12"/>
  <c r="O380" i="12"/>
  <c r="Q380" i="12"/>
  <c r="V380" i="12"/>
  <c r="G385" i="12"/>
  <c r="M385" i="12" s="1"/>
  <c r="I385" i="12"/>
  <c r="K385" i="12"/>
  <c r="K366" i="12" s="1"/>
  <c r="O385" i="12"/>
  <c r="Q385" i="12"/>
  <c r="V385" i="12"/>
  <c r="G389" i="12"/>
  <c r="I389" i="12"/>
  <c r="K389" i="12"/>
  <c r="M389" i="12"/>
  <c r="O389" i="12"/>
  <c r="Q389" i="12"/>
  <c r="V389" i="12"/>
  <c r="G393" i="12"/>
  <c r="I393" i="12"/>
  <c r="K393" i="12"/>
  <c r="M393" i="12"/>
  <c r="O393" i="12"/>
  <c r="Q393" i="12"/>
  <c r="V393" i="12"/>
  <c r="G404" i="12"/>
  <c r="I404" i="12"/>
  <c r="K404" i="12"/>
  <c r="M404" i="12"/>
  <c r="O404" i="12"/>
  <c r="Q404" i="12"/>
  <c r="V404" i="12"/>
  <c r="G417" i="12"/>
  <c r="I417" i="12"/>
  <c r="K417" i="12"/>
  <c r="M417" i="12"/>
  <c r="O417" i="12"/>
  <c r="Q417" i="12"/>
  <c r="V417" i="12"/>
  <c r="G421" i="12"/>
  <c r="I421" i="12"/>
  <c r="K421" i="12"/>
  <c r="M421" i="12"/>
  <c r="O421" i="12"/>
  <c r="Q421" i="12"/>
  <c r="V421" i="12"/>
  <c r="G425" i="12"/>
  <c r="M425" i="12" s="1"/>
  <c r="I425" i="12"/>
  <c r="K425" i="12"/>
  <c r="O425" i="12"/>
  <c r="Q425" i="12"/>
  <c r="V425" i="12"/>
  <c r="G427" i="12"/>
  <c r="G426" i="12" s="1"/>
  <c r="I427" i="12"/>
  <c r="K427" i="12"/>
  <c r="K426" i="12" s="1"/>
  <c r="O427" i="12"/>
  <c r="O426" i="12" s="1"/>
  <c r="Q427" i="12"/>
  <c r="Q426" i="12" s="1"/>
  <c r="V427" i="12"/>
  <c r="G432" i="12"/>
  <c r="I432" i="12"/>
  <c r="I426" i="12" s="1"/>
  <c r="K432" i="12"/>
  <c r="M432" i="12"/>
  <c r="O432" i="12"/>
  <c r="Q432" i="12"/>
  <c r="V432" i="12"/>
  <c r="G436" i="12"/>
  <c r="I436" i="12"/>
  <c r="K436" i="12"/>
  <c r="M436" i="12"/>
  <c r="O436" i="12"/>
  <c r="Q436" i="12"/>
  <c r="V436" i="12"/>
  <c r="G440" i="12"/>
  <c r="I440" i="12"/>
  <c r="K440" i="12"/>
  <c r="M440" i="12"/>
  <c r="O440" i="12"/>
  <c r="Q440" i="12"/>
  <c r="V440" i="12"/>
  <c r="G446" i="12"/>
  <c r="I446" i="12"/>
  <c r="K446" i="12"/>
  <c r="M446" i="12"/>
  <c r="O446" i="12"/>
  <c r="Q446" i="12"/>
  <c r="V446" i="12"/>
  <c r="V426" i="12" s="1"/>
  <c r="G452" i="12"/>
  <c r="I452" i="12"/>
  <c r="K452" i="12"/>
  <c r="M452" i="12"/>
  <c r="O452" i="12"/>
  <c r="Q452" i="12"/>
  <c r="V452" i="12"/>
  <c r="G454" i="12"/>
  <c r="M454" i="12" s="1"/>
  <c r="I454" i="12"/>
  <c r="I453" i="12" s="1"/>
  <c r="K454" i="12"/>
  <c r="O454" i="12"/>
  <c r="O453" i="12" s="1"/>
  <c r="Q454" i="12"/>
  <c r="V454" i="12"/>
  <c r="G458" i="12"/>
  <c r="G453" i="12" s="1"/>
  <c r="I458" i="12"/>
  <c r="K458" i="12"/>
  <c r="K453" i="12" s="1"/>
  <c r="O458" i="12"/>
  <c r="Q458" i="12"/>
  <c r="V458" i="12"/>
  <c r="G463" i="12"/>
  <c r="I463" i="12"/>
  <c r="K463" i="12"/>
  <c r="M463" i="12"/>
  <c r="O463" i="12"/>
  <c r="Q463" i="12"/>
  <c r="V463" i="12"/>
  <c r="G473" i="12"/>
  <c r="I473" i="12"/>
  <c r="K473" i="12"/>
  <c r="M473" i="12"/>
  <c r="O473" i="12"/>
  <c r="Q473" i="12"/>
  <c r="V473" i="12"/>
  <c r="G479" i="12"/>
  <c r="I479" i="12"/>
  <c r="K479" i="12"/>
  <c r="M479" i="12"/>
  <c r="O479" i="12"/>
  <c r="Q479" i="12"/>
  <c r="Q453" i="12" s="1"/>
  <c r="V479" i="12"/>
  <c r="G483" i="12"/>
  <c r="I483" i="12"/>
  <c r="K483" i="12"/>
  <c r="M483" i="12"/>
  <c r="O483" i="12"/>
  <c r="Q483" i="12"/>
  <c r="V483" i="12"/>
  <c r="G489" i="12"/>
  <c r="I489" i="12"/>
  <c r="K489" i="12"/>
  <c r="M489" i="12"/>
  <c r="O489" i="12"/>
  <c r="Q489" i="12"/>
  <c r="V489" i="12"/>
  <c r="G493" i="12"/>
  <c r="M493" i="12" s="1"/>
  <c r="I493" i="12"/>
  <c r="K493" i="12"/>
  <c r="O493" i="12"/>
  <c r="Q493" i="12"/>
  <c r="V493" i="12"/>
  <c r="V453" i="12" s="1"/>
  <c r="G497" i="12"/>
  <c r="M497" i="12" s="1"/>
  <c r="I497" i="12"/>
  <c r="K497" i="12"/>
  <c r="O497" i="12"/>
  <c r="Q497" i="12"/>
  <c r="V497" i="12"/>
  <c r="G501" i="12"/>
  <c r="M501" i="12" s="1"/>
  <c r="I501" i="12"/>
  <c r="K501" i="12"/>
  <c r="O501" i="12"/>
  <c r="Q501" i="12"/>
  <c r="V501" i="12"/>
  <c r="G502" i="12"/>
  <c r="I502" i="12"/>
  <c r="G503" i="12"/>
  <c r="I503" i="12"/>
  <c r="K503" i="12"/>
  <c r="K502" i="12" s="1"/>
  <c r="M503" i="12"/>
  <c r="O503" i="12"/>
  <c r="O502" i="12" s="1"/>
  <c r="Q503" i="12"/>
  <c r="V503" i="12"/>
  <c r="V502" i="12" s="1"/>
  <c r="G507" i="12"/>
  <c r="I507" i="12"/>
  <c r="K507" i="12"/>
  <c r="M507" i="12"/>
  <c r="M502" i="12" s="1"/>
  <c r="O507" i="12"/>
  <c r="Q507" i="12"/>
  <c r="Q502" i="12" s="1"/>
  <c r="V507" i="12"/>
  <c r="O511" i="12"/>
  <c r="G512" i="12"/>
  <c r="I512" i="12"/>
  <c r="I511" i="12" s="1"/>
  <c r="K512" i="12"/>
  <c r="K511" i="12" s="1"/>
  <c r="M512" i="12"/>
  <c r="O512" i="12"/>
  <c r="Q512" i="12"/>
  <c r="Q511" i="12" s="1"/>
  <c r="V512" i="12"/>
  <c r="G523" i="12"/>
  <c r="M523" i="12" s="1"/>
  <c r="M511" i="12" s="1"/>
  <c r="I523" i="12"/>
  <c r="K523" i="12"/>
  <c r="O523" i="12"/>
  <c r="Q523" i="12"/>
  <c r="V523" i="12"/>
  <c r="V511" i="12" s="1"/>
  <c r="G527" i="12"/>
  <c r="I527" i="12"/>
  <c r="K527" i="12"/>
  <c r="M527" i="12"/>
  <c r="O527" i="12"/>
  <c r="Q527" i="12"/>
  <c r="V527" i="12"/>
  <c r="G533" i="12"/>
  <c r="M533" i="12" s="1"/>
  <c r="I533" i="12"/>
  <c r="K533" i="12"/>
  <c r="O533" i="12"/>
  <c r="Q533" i="12"/>
  <c r="V533" i="12"/>
  <c r="G540" i="12"/>
  <c r="I540" i="12"/>
  <c r="K540" i="12"/>
  <c r="M540" i="12"/>
  <c r="O540" i="12"/>
  <c r="Q540" i="12"/>
  <c r="V540" i="12"/>
  <c r="G547" i="12"/>
  <c r="I547" i="12"/>
  <c r="K547" i="12"/>
  <c r="M547" i="12"/>
  <c r="O547" i="12"/>
  <c r="Q547" i="12"/>
  <c r="V547" i="12"/>
  <c r="K548" i="12"/>
  <c r="G549" i="12"/>
  <c r="G548" i="12" s="1"/>
  <c r="I549" i="12"/>
  <c r="I548" i="12" s="1"/>
  <c r="K549" i="12"/>
  <c r="M549" i="12"/>
  <c r="O549" i="12"/>
  <c r="O548" i="12" s="1"/>
  <c r="Q549" i="12"/>
  <c r="V549" i="12"/>
  <c r="V548" i="12" s="1"/>
  <c r="G570" i="12"/>
  <c r="I570" i="12"/>
  <c r="K570" i="12"/>
  <c r="M570" i="12"/>
  <c r="O570" i="12"/>
  <c r="Q570" i="12"/>
  <c r="Q548" i="12" s="1"/>
  <c r="V570" i="12"/>
  <c r="G574" i="12"/>
  <c r="M574" i="12" s="1"/>
  <c r="M548" i="12" s="1"/>
  <c r="I574" i="12"/>
  <c r="K574" i="12"/>
  <c r="O574" i="12"/>
  <c r="Q574" i="12"/>
  <c r="V574" i="12"/>
  <c r="G578" i="12"/>
  <c r="I578" i="12"/>
  <c r="K578" i="12"/>
  <c r="M578" i="12"/>
  <c r="O578" i="12"/>
  <c r="Q578" i="12"/>
  <c r="V578" i="12"/>
  <c r="G583" i="12"/>
  <c r="G584" i="12"/>
  <c r="I584" i="12"/>
  <c r="I583" i="12" s="1"/>
  <c r="K584" i="12"/>
  <c r="M584" i="12"/>
  <c r="M583" i="12" s="1"/>
  <c r="O584" i="12"/>
  <c r="Q584" i="12"/>
  <c r="Q583" i="12" s="1"/>
  <c r="V584" i="12"/>
  <c r="V583" i="12" s="1"/>
  <c r="G596" i="12"/>
  <c r="I596" i="12"/>
  <c r="K596" i="12"/>
  <c r="K583" i="12" s="1"/>
  <c r="M596" i="12"/>
  <c r="O596" i="12"/>
  <c r="O583" i="12" s="1"/>
  <c r="Q596" i="12"/>
  <c r="V596" i="12"/>
  <c r="G621" i="12"/>
  <c r="I621" i="12"/>
  <c r="K621" i="12"/>
  <c r="M621" i="12"/>
  <c r="O621" i="12"/>
  <c r="Q621" i="12"/>
  <c r="V621" i="12"/>
  <c r="G671" i="12"/>
  <c r="I671" i="12"/>
  <c r="K671" i="12"/>
  <c r="M671" i="12"/>
  <c r="O671" i="12"/>
  <c r="Q671" i="12"/>
  <c r="V671" i="12"/>
  <c r="G676" i="12"/>
  <c r="I676" i="12"/>
  <c r="K676" i="12"/>
  <c r="M676" i="12"/>
  <c r="O676" i="12"/>
  <c r="Q676" i="12"/>
  <c r="V676" i="12"/>
  <c r="G681" i="12"/>
  <c r="K681" i="12"/>
  <c r="Q681" i="12"/>
  <c r="V681" i="12"/>
  <c r="G682" i="12"/>
  <c r="I682" i="12"/>
  <c r="I681" i="12" s="1"/>
  <c r="K682" i="12"/>
  <c r="M682" i="12"/>
  <c r="M681" i="12" s="1"/>
  <c r="O682" i="12"/>
  <c r="O681" i="12" s="1"/>
  <c r="Q682" i="12"/>
  <c r="V682" i="12"/>
  <c r="G687" i="12"/>
  <c r="K687" i="12"/>
  <c r="O687" i="12"/>
  <c r="G688" i="12"/>
  <c r="I688" i="12"/>
  <c r="I687" i="12" s="1"/>
  <c r="K688" i="12"/>
  <c r="M688" i="12"/>
  <c r="M687" i="12" s="1"/>
  <c r="O688" i="12"/>
  <c r="Q688" i="12"/>
  <c r="Q687" i="12" s="1"/>
  <c r="V688" i="12"/>
  <c r="V687" i="12" s="1"/>
  <c r="K731" i="12"/>
  <c r="G732" i="12"/>
  <c r="G731" i="12" s="1"/>
  <c r="I732" i="12"/>
  <c r="K732" i="12"/>
  <c r="M732" i="12"/>
  <c r="O732" i="12"/>
  <c r="Q732" i="12"/>
  <c r="Q731" i="12" s="1"/>
  <c r="V732" i="12"/>
  <c r="G733" i="12"/>
  <c r="I733" i="12"/>
  <c r="K733" i="12"/>
  <c r="M733" i="12"/>
  <c r="O733" i="12"/>
  <c r="O731" i="12" s="1"/>
  <c r="Q733" i="12"/>
  <c r="V733" i="12"/>
  <c r="V731" i="12" s="1"/>
  <c r="G735" i="12"/>
  <c r="I735" i="12"/>
  <c r="I731" i="12" s="1"/>
  <c r="K735" i="12"/>
  <c r="M735" i="12"/>
  <c r="O735" i="12"/>
  <c r="Q735" i="12"/>
  <c r="V735" i="12"/>
  <c r="G736" i="12"/>
  <c r="M736" i="12" s="1"/>
  <c r="I736" i="12"/>
  <c r="K736" i="12"/>
  <c r="O736" i="12"/>
  <c r="Q736" i="12"/>
  <c r="V736" i="12"/>
  <c r="G738" i="12"/>
  <c r="I738" i="12"/>
  <c r="K738" i="12"/>
  <c r="M738" i="12"/>
  <c r="O738" i="12"/>
  <c r="Q738" i="12"/>
  <c r="V738" i="12"/>
  <c r="G739" i="12"/>
  <c r="M739" i="12" s="1"/>
  <c r="I739" i="12"/>
  <c r="K739" i="12"/>
  <c r="O739" i="12"/>
  <c r="Q739" i="12"/>
  <c r="V739" i="12"/>
  <c r="G740" i="12"/>
  <c r="I740" i="12"/>
  <c r="G741" i="12"/>
  <c r="I741" i="12"/>
  <c r="K741" i="12"/>
  <c r="K740" i="12" s="1"/>
  <c r="M741" i="12"/>
  <c r="O741" i="12"/>
  <c r="O740" i="12" s="1"/>
  <c r="Q741" i="12"/>
  <c r="V741" i="12"/>
  <c r="V740" i="12" s="1"/>
  <c r="G745" i="12"/>
  <c r="I745" i="12"/>
  <c r="K745" i="12"/>
  <c r="M745" i="12"/>
  <c r="M740" i="12" s="1"/>
  <c r="O745" i="12"/>
  <c r="Q745" i="12"/>
  <c r="Q740" i="12" s="1"/>
  <c r="V745" i="12"/>
  <c r="G747" i="12"/>
  <c r="M747" i="12" s="1"/>
  <c r="I747" i="12"/>
  <c r="K747" i="12"/>
  <c r="O747" i="12"/>
  <c r="Q747" i="12"/>
  <c r="V747" i="12"/>
  <c r="AE750" i="12"/>
  <c r="AF750" i="12"/>
  <c r="I20" i="1"/>
  <c r="I19" i="1"/>
  <c r="I18" i="1"/>
  <c r="I17" i="1"/>
  <c r="I16" i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85" i="1" l="1"/>
  <c r="J84" i="1" s="1"/>
  <c r="G26" i="1"/>
  <c r="A26" i="1"/>
  <c r="G28" i="1"/>
  <c r="A23" i="1"/>
  <c r="M180" i="12"/>
  <c r="M366" i="12"/>
  <c r="M289" i="12"/>
  <c r="M731" i="12"/>
  <c r="G511" i="12"/>
  <c r="M458" i="12"/>
  <c r="M453" i="12" s="1"/>
  <c r="M427" i="12"/>
  <c r="M426" i="12" s="1"/>
  <c r="G289" i="12"/>
  <c r="G272" i="12"/>
  <c r="M249" i="12"/>
  <c r="M236" i="12" s="1"/>
  <c r="M108" i="12"/>
  <c r="M15" i="12" s="1"/>
  <c r="I21" i="1"/>
  <c r="H42" i="1"/>
  <c r="J40" i="1"/>
  <c r="J39" i="1"/>
  <c r="J42" i="1" s="1"/>
  <c r="J41" i="1"/>
  <c r="J65" i="1" l="1"/>
  <c r="J71" i="1"/>
  <c r="J77" i="1"/>
  <c r="J75" i="1"/>
  <c r="J78" i="1"/>
  <c r="J83" i="1"/>
  <c r="J79" i="1"/>
  <c r="J80" i="1"/>
  <c r="J72" i="1"/>
  <c r="J81" i="1"/>
  <c r="J69" i="1"/>
  <c r="J66" i="1"/>
  <c r="J73" i="1"/>
  <c r="J64" i="1"/>
  <c r="J70" i="1"/>
  <c r="J63" i="1"/>
  <c r="J76" i="1"/>
  <c r="J60" i="1"/>
  <c r="J82" i="1"/>
  <c r="J68" i="1"/>
  <c r="J62" i="1"/>
  <c r="J74" i="1"/>
  <c r="J67" i="1"/>
  <c r="J61" i="1"/>
  <c r="A24" i="1"/>
  <c r="G24" i="1"/>
  <c r="A27" i="1" s="1"/>
  <c r="J85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37E13773-03BA-40EE-9374-E3C8BB6D27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737DC3-62AB-479E-BE79-4DECF58B74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<sst xmlns="http://schemas.openxmlformats.org/spreadsheetml/2006/main" count="2305" uniqueCount="619">
  <si>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</si>
  <si>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</si>
  <si>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</si>
  <si>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</si>
  <si>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</si>
  <si>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</si>
  <si>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</si>
  <si>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</si>
  <si>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</si>
  <si>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</si>
  <si>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</si>
  <si>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</si>
  <si>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</si>
  <si>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</si>
  <si>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</si>
  <si>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</si>
  <si>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</si>
  <si>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</si>
  <si>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</si>
  <si>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</si>
  <si>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</si>
  <si>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</si>
  <si>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</si>
  <si>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</si>
  <si>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</si>
  <si>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</si>
  <si>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</si>
  <si>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</si>
  <si>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</si>
  <si>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</si>
  <si>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</si>
  <si>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</si>
  <si>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</si>
  <si>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</si>
  <si>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</si>
  <si>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</si>
  <si>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</si>
  <si>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</si>
  <si>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</si>
  <si>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</si>
  <si>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</si>
  <si>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</si>
  <si>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</si>
  <si>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22.33</t>
  </si>
  <si>
    <t>Stavební úpravy</t>
  </si>
  <si>
    <t>Špitálka 39, byt č. 3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</si>
  <si>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</si>
  <si>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</si>
  <si>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</si>
  <si>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</si>
  <si>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</si>
  <si>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</si>
  <si>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</si>
  <si>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</si>
  <si>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</si>
  <si>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</si>
  <si>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</si>
  <si>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</si>
  <si>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</si>
  <si>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</si>
  <si>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</si>
  <si>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22.33 - Špitálka 39, byt č. 3</t>
  </si>
  <si>
    <t>#POPR</t>
  </si>
  <si>
    <t>Popis rozpočtu: 22.33 -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</si>
  <si>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</si>
  <si>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</si>
  <si>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</si>
  <si>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</si>
  <si>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</si>
  <si>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</si>
  <si>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</si>
  <si>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</si>
  <si>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</si>
  <si>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</si>
  <si>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</si>
  <si>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</si>
  <si>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</si>
  <si>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</si>
  <si>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</si>
  <si>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</si>
  <si>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</si>
  <si>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</si>
  <si>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</si>
  <si>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</si>
  <si>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</si>
  <si>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</si>
  <si>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</si>
  <si>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</si>
  <si>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</si>
  <si>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</si>
  <si>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</si>
  <si>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</si>
  <si>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</si>
  <si>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</si>
  <si>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</si>
  <si>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</si>
  <si>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</si>
  <si>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</si>
  <si>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</si>
  <si>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</si>
  <si>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</si>
  <si>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</si>
  <si>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</si>
  <si>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</si>
  <si>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</si>
  <si>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</si>
  <si>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</si>
  <si>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</si>
  <si>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</si>
  <si>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</si>
  <si>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</si>
  <si>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</si>
  <si>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</si>
  <si>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</si>
  <si>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</si>
  <si>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</si>
  <si>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</si>
  <si>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</si>
  <si>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</si>
  <si>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</si>
  <si>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</si>
  <si>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</si>
  <si>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</si>
  <si>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</si>
  <si>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</si>
  <si>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</si>
  <si>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</si>
  <si>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</si>
  <si>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</si>
  <si>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</si>
  <si>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</si>
  <si>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</si>
  <si>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</si>
  <si>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</si>
  <si>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</si>
  <si>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</si>
  <si>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</si>
  <si>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</si>
  <si>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</si>
  <si>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</si>
  <si>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</si>
  <si>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</si>
  <si>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</si>
  <si>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</si>
  <si>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3000000000x</t>
  </si>
  <si>
    <t xml:space="preserve">D+M: osazení revizních dvířek, vč. dodávky dvířek </t>
  </si>
  <si>
    <t>soubor</t>
  </si>
  <si>
    <t>Vlastní</t>
  </si>
  <si>
    <t>Indiv</t>
  </si>
  <si>
    <t>Práce</t>
  </si>
  <si>
    <t>POL1_</t>
  </si>
  <si>
    <t>Včetně dodávky revizních dvířek.</t>
  </si>
  <si>
    <t>POP</t>
  </si>
  <si>
    <t>Rozměr dle stávajícího otvoru.</t>
  </si>
  <si>
    <t xml:space="preserve">Špitálka 39, byt č. 3 : </t>
  </si>
  <si>
    <t>VV</t>
  </si>
  <si>
    <t>1.003.06 - ZÁDVEŘÍ : 1</t>
  </si>
  <si>
    <t>Mezisoučet</t>
  </si>
  <si>
    <t>610991111R00</t>
  </si>
  <si>
    <t>Zakrývání výplní vnitřních otvorů</t>
  </si>
  <si>
    <t>m2</t>
  </si>
  <si>
    <t>RTS 22/ I</t>
  </si>
  <si>
    <t>Fólií Pe 0,05-0,2 mm, které se zřizují před úpravami povrchu, a obalení osazených dveřních zárubní před znečištěním při úpravách povrchu nástřikem plastických maltovin včetně pozdějšího odkrytí.</t>
  </si>
  <si>
    <t>DVEŘE VSTUPNÍ : 2*1,35*2,30</t>
  </si>
  <si>
    <t>DVEŘE DO 1.003.02 - WC : 2*0,80*2,00</t>
  </si>
  <si>
    <t>DVEŘE DO 1.003.03 - KUCHYNĚ : 2*1,00*2,00</t>
  </si>
  <si>
    <t>DVEŘE DO 1.003.04 - SPÍŽ : 2*0,80*2,00</t>
  </si>
  <si>
    <t>DVEŘE DO 1.003.05 - POKOJ : 2*0,80*2,00</t>
  </si>
  <si>
    <t>DVEŘE DO 1.003.06 - ZÁDVEŘÍ : 2*1,00*2,00</t>
  </si>
  <si>
    <t>DVEŘE DO 1.003.07 - KOUPELNA : 2*0,70*2,00</t>
  </si>
  <si>
    <t>DVEŘE DO 1.003.08 - POKOJ : 2*1,35*2,30</t>
  </si>
  <si>
    <t>DVEŘE DO 1.003.09 - POKOJ : 2*0,90*2,00</t>
  </si>
  <si>
    <t>OKNO V 1.003.02 - WC : 0,475*1,13</t>
  </si>
  <si>
    <t>OKNO V 1.003.03 - KUCHYNĚ : 1,16*2,20</t>
  </si>
  <si>
    <t>OKNO V 1.003.04 - SPÍŽ : 0,475*1,13</t>
  </si>
  <si>
    <t>OKNO V 1.003.05 - POKOJ : 1,16*2,20</t>
  </si>
  <si>
    <t>OKNO V 1.003.08 - POKOJ : 1,05*2,05</t>
  </si>
  <si>
    <t>OKNO V 1.003.09 - POKOJ : 2*1,05*2,05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</si>
  <si>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</si>
  <si>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</si>
  <si>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</si>
  <si>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</si>
  <si>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1.003.01 - PŘEDSÍŇ : 10</t>
  </si>
  <si>
    <t>1.003.02 - WC : 5</t>
  </si>
  <si>
    <t>1.003.03 - KUCHYNĚ : 10</t>
  </si>
  <si>
    <t>1.003.04 - SPÍŽ : 10</t>
  </si>
  <si>
    <t>1.003.05 - POKOJ : 10</t>
  </si>
  <si>
    <t>1.003.06 - ZÁDVEŘÍ : 5</t>
  </si>
  <si>
    <t>1.003.07 - KOUPELNA : 5</t>
  </si>
  <si>
    <t>1.003.08 - POKOJ : 10</t>
  </si>
  <si>
    <t>1.003.09 - POKOJ : 10</t>
  </si>
  <si>
    <t>612421231R00</t>
  </si>
  <si>
    <t>Oprava vápen.omítek stěn do 10 % pl. - štukových</t>
  </si>
  <si>
    <t xml:space="preserve">1.003.02 - WC : </t>
  </si>
  <si>
    <t>Zapravení po stržených tapetách : 4,62*1,00</t>
  </si>
  <si>
    <t xml:space="preserve">- otvory : </t>
  </si>
  <si>
    <t>DVEŘE DO 1.003.02 - WC : -1*0,80*1,00</t>
  </si>
  <si>
    <t xml:space="preserve">Zapravení po dřevěném obložení linky : </t>
  </si>
  <si>
    <t>1.003.03 - KUCHYNĚ : 0,50*2,00</t>
  </si>
  <si>
    <t>612421431R00</t>
  </si>
  <si>
    <t>Oprava vápen.omítek stěn do 50 % pl. - štukových</t>
  </si>
  <si>
    <t>Včetně pomocného pracovního lešení o výšce podlahy do 1900 mm a pro zatížení do 1,5 kPa.</t>
  </si>
  <si>
    <t>1.003.04 - SPÍŽ : 4,82*3,40</t>
  </si>
  <si>
    <t>DVEŘE DO 1.003.04 - SPÍŽ : -1*0,80*2,00</t>
  </si>
  <si>
    <t>612433212R00</t>
  </si>
  <si>
    <t>Omítka sanační vnitřní, střední zasolení, tl.25 mm</t>
  </si>
  <si>
    <t>Položka je určena pro střední zasolení zdiva.</t>
  </si>
  <si>
    <t>Omítka je tvořena dvěma sanačními vrstvami na podkladním postřiku.</t>
  </si>
  <si>
    <t xml:space="preserve">Omítka do výšky 1 m : </t>
  </si>
  <si>
    <t>1.003.03 - KUCHYNĚ : 0,90*1,00</t>
  </si>
  <si>
    <t>1.003.05 - POKOJ : 3,65*1,00</t>
  </si>
  <si>
    <t>1.003.06 - ZÁDVEŘÍ : 1,85*1,00</t>
  </si>
  <si>
    <t>1.003.09 - POKOJ : 3,40*1,00</t>
  </si>
  <si>
    <t>602011141RT3</t>
  </si>
  <si>
    <t>Štuk na stěnách vnitřní, ručně , tloušťka vrstvy 4 mm</t>
  </si>
  <si>
    <t xml:space="preserve">Zapravení po tapetách : </t>
  </si>
  <si>
    <t>Odkaz na mn. položky pořadí 4 : 4,82000</t>
  </si>
  <si>
    <t xml:space="preserve">1.003.04 - SPÍŽ : </t>
  </si>
  <si>
    <t>Odkaz na mn. položky pořadí 5 : 14,78800</t>
  </si>
  <si>
    <t xml:space="preserve">Zapravení po zatečení : </t>
  </si>
  <si>
    <t xml:space="preserve">1.003.03 - KUCHYNĚ : </t>
  </si>
  <si>
    <t xml:space="preserve">1.003.05 - POKOJ : </t>
  </si>
  <si>
    <t xml:space="preserve">1.003.06 - ZÁDVEŘÍ : </t>
  </si>
  <si>
    <t xml:space="preserve">1.003.09 - POKOJ : </t>
  </si>
  <si>
    <t>Odkaz na mn. položky pořadí 6 : 9,80000</t>
  </si>
  <si>
    <t>612421626R00</t>
  </si>
  <si>
    <t>Omítka vnitřní zdiva, MVC, hladká položka obsahuje cementový postřik , jádrovou hladkou omítku</t>
  </si>
  <si>
    <t xml:space="preserve">Pod obklady : </t>
  </si>
  <si>
    <t>1.003.02 - WC : 4,62*1,50</t>
  </si>
  <si>
    <t>1.003.06 - ZÁDVEŘÍ : 0,90*1,50</t>
  </si>
  <si>
    <t>1.003.07 - KOUPELNA : 7,84*2,00</t>
  </si>
  <si>
    <t>DVEŘE DO 1.003.02 - WC : -1*0,80*2,00</t>
  </si>
  <si>
    <t>DVEŘE DO 1.003.07 - KOUPELNA : -1*0,70*2,00</t>
  </si>
  <si>
    <t xml:space="preserve">Za linkou : </t>
  </si>
  <si>
    <t>1.003.03 - KUCHYNĚ : 2,00*0,60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</si>
  <si>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</si>
  <si>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</si>
  <si>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</si>
  <si>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Zapravení po poličče : </t>
  </si>
  <si>
    <t>1.003.06 - ZÁDVEŘÍ : 0,30*0,90</t>
  </si>
  <si>
    <t xml:space="preserve">Zapravení po SDK podhledu : </t>
  </si>
  <si>
    <t>1.003.02 - WC : 0,10*4,62</t>
  </si>
  <si>
    <t>632411105R00</t>
  </si>
  <si>
    <t>Samonivelační stěrka, ruč.zpracování tl.5 mm</t>
  </si>
  <si>
    <t>1.003.02 - WC : 1,20</t>
  </si>
  <si>
    <t>1.003.07 - KOUPELNA : 3,80</t>
  </si>
  <si>
    <t>771315111R00</t>
  </si>
  <si>
    <t>Penetrace cement.a anhydrit.podkladu</t>
  </si>
  <si>
    <t>Odkaz na mn. položky pořadí 10 : 5,00000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</si>
  <si>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</si>
  <si>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</si>
  <si>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</si>
  <si>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</si>
  <si>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</si>
  <si>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žaluzie apod.</t>
  </si>
  <si>
    <t>demontáže : 7</t>
  </si>
  <si>
    <t>montáže : 7</t>
  </si>
  <si>
    <t>941955002R00</t>
  </si>
  <si>
    <t>Lešení lehké pomocné, výška podlahy do 1,9 m</t>
  </si>
  <si>
    <t>POL1_9</t>
  </si>
  <si>
    <t>1.003.01 - PŘEDSÍŇ : 7,50</t>
  </si>
  <si>
    <t>1.003.03 - KUCHYNĚ : 12,70</t>
  </si>
  <si>
    <t>1.003.04 - SPÍŽ : 1,30</t>
  </si>
  <si>
    <t>1.003.05 - POKOJ : 8,60</t>
  </si>
  <si>
    <t>1.003.06 - ZÁDVEŘÍ : 1,50</t>
  </si>
  <si>
    <t>1.003.08 - POKOJ : 18,90</t>
  </si>
  <si>
    <t>1.003.09 - POKOJ : 23,50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</si>
  <si>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</si>
  <si>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</si>
  <si>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</si>
  <si>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</si>
  <si>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</si>
  <si>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963016111R00</t>
  </si>
  <si>
    <t>DMTZ podhledu SDK, kovová kce., 1xoplášť.12,5 mm</t>
  </si>
  <si>
    <t>965048515R00</t>
  </si>
  <si>
    <t>Broušení betonových povrchů do tl. 5 mm</t>
  </si>
  <si>
    <t>965081713R00</t>
  </si>
  <si>
    <t>Bourání dlažeb keramických tl.10 mm</t>
  </si>
  <si>
    <t>968061125R00</t>
  </si>
  <si>
    <t>Vyvěšení dřevěných dveřních křídel pl. do 2 m2</t>
  </si>
  <si>
    <t>DVEŘE DO 1.003.07 - KOUPELNA : 1</t>
  </si>
  <si>
    <t>978013121R00</t>
  </si>
  <si>
    <t>Otlučení omítek vnitřních stěn v rozsahu do 10 %</t>
  </si>
  <si>
    <t>978013161R00</t>
  </si>
  <si>
    <t>Otlučení omítek vnitřních stěn v rozsahu do 50 %</t>
  </si>
  <si>
    <t>978013191R00</t>
  </si>
  <si>
    <t>Otlučení omítek vnitřních stěn v rozsahu do 100 %</t>
  </si>
  <si>
    <t>978059531R00</t>
  </si>
  <si>
    <t>Odsekání vnitřních obkladů stěn nad 2 m2</t>
  </si>
  <si>
    <t>999281145R00</t>
  </si>
  <si>
    <t>Přesun hmot pro opravy a údržbu do v. 6 m, 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</si>
  <si>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</si>
  <si>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</si>
  <si>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</si>
  <si>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</si>
  <si>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</si>
  <si>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</si>
  <si>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 xml:space="preserve">stěny : </t>
  </si>
  <si>
    <t xml:space="preserve">podlaha : </t>
  </si>
  <si>
    <t>711212000R00</t>
  </si>
  <si>
    <t>Penetrace podkladu pod hydroizolační nátěr,vč.dod.</t>
  </si>
  <si>
    <t>711212001R00</t>
  </si>
  <si>
    <t>Hydroizolační povlak - nátěr</t>
  </si>
  <si>
    <t>Odkaz na mn. položky pořadí 26 : 18,08000</t>
  </si>
  <si>
    <t>711212601R00</t>
  </si>
  <si>
    <t>Těsnicí pás do spoje podlaha - stěna</t>
  </si>
  <si>
    <t>m</t>
  </si>
  <si>
    <t>1.003.07 - KOUPELNA : 7,84</t>
  </si>
  <si>
    <t>711212611R00</t>
  </si>
  <si>
    <t>Těsnicí pás do svislých koutů</t>
  </si>
  <si>
    <t>1.003.07 - KOUPELNA : 4*2,00</t>
  </si>
  <si>
    <t>998711101R00</t>
  </si>
  <si>
    <t>Přesun hmot pro izolace proti vodě, výšky do 6 m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</si>
  <si>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</si>
  <si>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</si>
  <si>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přípomocí.</t>
  </si>
  <si>
    <t>721170000x02</t>
  </si>
  <si>
    <t>Oprava stávajících rozvodů z důvodu zatečení , s ohledem na stáří objektu a stav stávajících rozvodů</t>
  </si>
  <si>
    <t>722131000x01</t>
  </si>
  <si>
    <t>722131000x02</t>
  </si>
  <si>
    <t>723000000x01</t>
  </si>
  <si>
    <t>D+M: revize stávajících plynových topidel - WAF</t>
  </si>
  <si>
    <t>1.003.05 - POKOJ : 1</t>
  </si>
  <si>
    <t>1.003.08 - POKOJ : 1</t>
  </si>
  <si>
    <t>1.003.09 - POKOJ : 1</t>
  </si>
  <si>
    <t>725119305R00</t>
  </si>
  <si>
    <t>Montáž klozetů kombinovaných</t>
  </si>
  <si>
    <t>1.003.02 - WC : 1</t>
  </si>
  <si>
    <t>725110814R00</t>
  </si>
  <si>
    <t>Demontáž klozetů kombinovaných</t>
  </si>
  <si>
    <t>64232402R</t>
  </si>
  <si>
    <t>Klozet kombi bílý, 367x790x630 mm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</si>
  <si>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</si>
  <si>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</si>
  <si>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</si>
  <si>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</si>
  <si>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</si>
  <si>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</si>
  <si>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</si>
  <si>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1.003.07 - KOUPELNA : 1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</si>
  <si>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</si>
  <si>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</si>
  <si>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</si>
  <si>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</si>
  <si>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</si>
  <si>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</si>
  <si>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</si>
  <si>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</si>
  <si>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</si>
  <si>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55144202R</t>
  </si>
  <si>
    <t>Baterie umyvadlová směšovací, stojánková, ovládání pákové, povrch chrom, kartuše s regulací teploty , l ramínka 150 mm</t>
  </si>
  <si>
    <t>725240811R00</t>
  </si>
  <si>
    <t>Demontáž sprchových kabin bez výtokových armatur</t>
  </si>
  <si>
    <t>725249103R00</t>
  </si>
  <si>
    <t>Montáž sprchových koutů</t>
  </si>
  <si>
    <t>642938200R</t>
  </si>
  <si>
    <t>Vanička sprch. keram. 1/4 kruh 900x900 mm bílá, v. 60 mm, odpad d 90 mm</t>
  </si>
  <si>
    <t>725229107R00</t>
  </si>
  <si>
    <t>Montáž zástěn oboustranně upevněných</t>
  </si>
  <si>
    <t>55428100.AR</t>
  </si>
  <si>
    <t>Sprchová zástěna čtvrtkruhová 90x90x185 cm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</si>
  <si>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</si>
  <si>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</si>
  <si>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</si>
  <si>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</si>
  <si>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</si>
  <si>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</si>
  <si>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998725101R00</t>
  </si>
  <si>
    <t>Přesun hmot pro zařizovací předměty, výšky do 6 m</t>
  </si>
  <si>
    <t>735000000x02</t>
  </si>
  <si>
    <t>D+M dle PD: revize stávajícího kotle na teplou užitkovou vodu</t>
  </si>
  <si>
    <t>Kalkul</t>
  </si>
  <si>
    <t>766661112R00</t>
  </si>
  <si>
    <t>Montáž dveří do zárubně,otevíravých 1kř.do 0,8 m</t>
  </si>
  <si>
    <t>766661122R00</t>
  </si>
  <si>
    <t>Montáž dveří do zárubně,otevíravých 1kř.nad 0,8 m</t>
  </si>
  <si>
    <t>DVEŘE DO 1.003.03 - KUCHYNĚ : 1</t>
  </si>
  <si>
    <t>DVEŘE DO 1.003.06 - ZÁDVEŘÍ : 1</t>
  </si>
  <si>
    <t>611601211R</t>
  </si>
  <si>
    <t>Dveře vnitřní plné 1kř. 60x197 cm dle standardu investora</t>
  </si>
  <si>
    <t>611601214R</t>
  </si>
  <si>
    <t>Dveře vnitřní plné 1kř. 90x197 cm dle standardu investora</t>
  </si>
  <si>
    <t>766662811R00</t>
  </si>
  <si>
    <t>Demontáž prahů dveří 1křídlových</t>
  </si>
  <si>
    <t>771577113RT1</t>
  </si>
  <si>
    <t>Lišta hliníková přechodová, stejná výška dlaždic samolepicí, včetně dodávky</t>
  </si>
  <si>
    <t>DVEŘE DO 1.003.07 - KOUPELNA : 0,60</t>
  </si>
  <si>
    <t>766670021R00</t>
  </si>
  <si>
    <t>Montáž kliky a štítku</t>
  </si>
  <si>
    <t>DVEŘE DO 1.003.02 - WC : 1</t>
  </si>
  <si>
    <t>DVEŘE DO 1.003.04 - SPÍŽ : 1</t>
  </si>
  <si>
    <t>DVEŘE DO 1.003.05 - POKOJ : 1</t>
  </si>
  <si>
    <t>DVEŘE DO 1.003.08 - POKOJ : 1</t>
  </si>
  <si>
    <t>DVEŘE DO 1.003.09 - POKOJ : 1</t>
  </si>
  <si>
    <t>54914591R</t>
  </si>
  <si>
    <t>Kliky se štítem, dveřní kování</t>
  </si>
  <si>
    <t>Stavební kování</t>
  </si>
  <si>
    <t>klika - klika</t>
  </si>
  <si>
    <t>766812830R00</t>
  </si>
  <si>
    <t>Demontáž kuchyňských linek do 1,8 m</t>
  </si>
  <si>
    <t>1.003.03 - KUCHYNĚ : 1</t>
  </si>
  <si>
    <t>766825811R00</t>
  </si>
  <si>
    <t>Demontáž dřevěných regálů</t>
  </si>
  <si>
    <t>998766101R00</t>
  </si>
  <si>
    <t>Přesun hmot pro truhlářské konstr., výšky do 6 m</t>
  </si>
  <si>
    <t>771101101R00</t>
  </si>
  <si>
    <t>Vysávání podlah prům.vysavačem pro pokládku dlažby</t>
  </si>
  <si>
    <t>771101210R00</t>
  </si>
  <si>
    <t>Penetrace podkladu pod dlažby</t>
  </si>
  <si>
    <t>Odkaz na mn. položky pořadí 67 : 5,00000</t>
  </si>
  <si>
    <t>771575109R00</t>
  </si>
  <si>
    <t>Montáž podlah z dlaždic keramických 30x30 cm, kladených do flexibilního tmele</t>
  </si>
  <si>
    <t>597642030R</t>
  </si>
  <si>
    <t>Dlažba matná 300x300x9 mm , dle standardu investora</t>
  </si>
  <si>
    <t>Koeficient ztratné 10 %: 0,10</t>
  </si>
  <si>
    <t>771578011R00</t>
  </si>
  <si>
    <t>Spára podlaha - stěna, silikonem</t>
  </si>
  <si>
    <t>vč. dodávky a montáže silikonu.</t>
  </si>
  <si>
    <t>1.003.02 - WC : 4,62</t>
  </si>
  <si>
    <t>998771101R00</t>
  </si>
  <si>
    <t>Přesun hmot pro podlahy z dlaždic, výšky do 6 m</t>
  </si>
  <si>
    <t>775101101R00</t>
  </si>
  <si>
    <t>Příprava podkladu vysávání vlysových, parketových a lamelových podlah průmyslovým vysavačem</t>
  </si>
  <si>
    <t>Odkaz na mn. položky pořadí 74 : 8,60000</t>
  </si>
  <si>
    <t>775561805R00</t>
  </si>
  <si>
    <t>Demontáž podlah lamelových se zámk.spojem vč. lišt</t>
  </si>
  <si>
    <t>včetně soklových lišt a podkladní podložky.</t>
  </si>
  <si>
    <t>775413040R00</t>
  </si>
  <si>
    <t>Montáž podlahové lišty lepením Chemoprénem</t>
  </si>
  <si>
    <t>1.003.03 - KUCHYNĚ : 0,90</t>
  </si>
  <si>
    <t>1.003.05 - POKOJ : 11,85</t>
  </si>
  <si>
    <t>1.003.06 - ZÁDVEŘÍ : 1,85</t>
  </si>
  <si>
    <t>1.003.09 - POKOJ : 3,40</t>
  </si>
  <si>
    <t>DVEŘE DO 1.003.05 - POKOJ : -1*0,80</t>
  </si>
  <si>
    <t>611936841R</t>
  </si>
  <si>
    <t>Lišta soklová, dle standardu investora</t>
  </si>
  <si>
    <t>Odkaz na mn. položky pořadí 75 : 17,20000</t>
  </si>
  <si>
    <t>775541400R00</t>
  </si>
  <si>
    <t>Položení podlah lamelových se zámkovým spojem</t>
  </si>
  <si>
    <t>61193703Rx</t>
  </si>
  <si>
    <t>Podlaha laminát., dle standardu investora</t>
  </si>
  <si>
    <t>Koeficient ztratné 15 %: 0,15</t>
  </si>
  <si>
    <t>775542000R00</t>
  </si>
  <si>
    <t>Položení podložky pod lamelové podlahy</t>
  </si>
  <si>
    <t>61193782.AR</t>
  </si>
  <si>
    <t>Fólie podkladová PE tl. 0,22 mm š. 2000 mm</t>
  </si>
  <si>
    <t>1.003.05 - POKOJ - 3x3 m : 2*3,00</t>
  </si>
  <si>
    <t>775542022R00</t>
  </si>
  <si>
    <t>Podložka z odlehčeného pěnového polyetylenu s uzavřenou buněčnou strukturou, tl. 3 mm , pod lamelové podlahy, včetně materiálu</t>
  </si>
  <si>
    <t>998775101R00</t>
  </si>
  <si>
    <t>Přesun hmot pro podlahy vlysové, výšky do 6 m</t>
  </si>
  <si>
    <t>776401800RT1</t>
  </si>
  <si>
    <t>Demontáž soklíků nebo lišt, pryžových nebo z PVC odstranění a uložení na hromady</t>
  </si>
  <si>
    <t>776511810R00</t>
  </si>
  <si>
    <t>Odstranění PVC a koberců lepených bez podložky</t>
  </si>
  <si>
    <t>781101210R00</t>
  </si>
  <si>
    <t>Penetrace podkladu pod obklady</t>
  </si>
  <si>
    <t>Včetně dodávky materiálu.</t>
  </si>
  <si>
    <t>1.003.03 - KUCHYNĚ : 3,75*0,60</t>
  </si>
  <si>
    <t>DVEŘE DO 1.003.02 - WC : -1*0,80*1,50</t>
  </si>
  <si>
    <t>781475116R00</t>
  </si>
  <si>
    <t>Obklad vnitřní stěn keramický, do tmele</t>
  </si>
  <si>
    <t>Odkaz na mn. položky pořadí 85 : 22,26000</t>
  </si>
  <si>
    <t>597813600R</t>
  </si>
  <si>
    <t>Obkládačka 20x20 cm , dle standardu investora</t>
  </si>
  <si>
    <t>781000000Rx01</t>
  </si>
  <si>
    <t>Lišta ukončovacích k obkladům uzavřená obloučková lišta z PVC</t>
  </si>
  <si>
    <t>včetně dodávky lišty</t>
  </si>
  <si>
    <t>1.003.03 - KUCHYNĚ : 2*3,75+2*0,60</t>
  </si>
  <si>
    <t>781000000x03</t>
  </si>
  <si>
    <t>Lišta koutová k obkladům - vnitřní roh obloučková lišta z PVC</t>
  </si>
  <si>
    <t>1.003.02 - WC : 4*1,50</t>
  </si>
  <si>
    <t>1.003.03 - KUCHYNĚ : 1*0,60</t>
  </si>
  <si>
    <t>998781101R00</t>
  </si>
  <si>
    <t>Přesun hmot pro obklady keramické, výšky do 6 m</t>
  </si>
  <si>
    <t>783601815R00</t>
  </si>
  <si>
    <t>Odstranění nátěrů, truhlářské, oškrábáním</t>
  </si>
  <si>
    <t xml:space="preserve">dveře : </t>
  </si>
  <si>
    <t>DVEŘE VSTUPNÍ : 1*1,35*2,30</t>
  </si>
  <si>
    <t xml:space="preserve">zárubně : </t>
  </si>
  <si>
    <t>DVEŘE VSTUPNÍ : 2*0,50*2,30+0,50*1,25</t>
  </si>
  <si>
    <t>DVEŘE DO 1.003.02 - WC : 2*0,05*2,00+0,05*0,80</t>
  </si>
  <si>
    <t>DVEŘE DO 1.003.03 - KUCHYNĚ : 2*0,20*2,00+0,20*1,00</t>
  </si>
  <si>
    <t>DVEŘE DO 1.003.04 - SPÍŽ : 2*0,05*2,00+0,05*0,80</t>
  </si>
  <si>
    <t>DVEŘE DO 1.003.05 - POKOJ : 2*0,05*2,00+0,05*0,80</t>
  </si>
  <si>
    <t>DVEŘE DO 1.003.06 - ZÁDVEŘÍ : 2*0,34*2,00+0,34*1,00</t>
  </si>
  <si>
    <t>DVEŘE DO 1.003.07 - KOUPELNA : 2*0,05*2,00+0,05*0,70</t>
  </si>
  <si>
    <t>DVEŘE DO 1.003.08 - POKOJ : 2*0,65*2,30+0,65*1,35</t>
  </si>
  <si>
    <t>DVEŘE DO 1.003.09 - POKOJ : 2*0,65*2,00+0,65*0,90</t>
  </si>
  <si>
    <t>775592000R00x</t>
  </si>
  <si>
    <t>Broušení dveřních křídel</t>
  </si>
  <si>
    <t>Odkaz na mn. položky pořadí 91 : 36,14750</t>
  </si>
  <si>
    <t>775599130R00x</t>
  </si>
  <si>
    <t>Přetmelení otlučených míst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</si>
  <si>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</si>
  <si>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</si>
  <si>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</si>
  <si>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784011222RT2</t>
  </si>
  <si>
    <t>Zakrytí podlah včetně papírové lepenky</t>
  </si>
  <si>
    <t>784011121R00</t>
  </si>
  <si>
    <t>Broušení štuků a nových omítek</t>
  </si>
  <si>
    <t xml:space="preserve">Oprava omítek do 10 % : </t>
  </si>
  <si>
    <t xml:space="preserve">Oprava omítek do 50 % : </t>
  </si>
  <si>
    <t xml:space="preserve">Omítka sanační : </t>
  </si>
  <si>
    <t>784011111R00</t>
  </si>
  <si>
    <t>Oprášení/ometení podkladu</t>
  </si>
  <si>
    <t>1.003.01 - PŘEDSÍŇ : 12,30*3,40</t>
  </si>
  <si>
    <t>1.003.02 - WC : 4,62*3,40</t>
  </si>
  <si>
    <t>1.003.03 - KUCHYNĚ : 16,61*3,40</t>
  </si>
  <si>
    <t>1.003.05 - POKOJ : 11,85*3,40</t>
  </si>
  <si>
    <t>1.003.06 - ZÁDVEŘÍ : 5,52*3,40</t>
  </si>
  <si>
    <t>1.003.07 - KOUPELNA : 7,84*3,40</t>
  </si>
  <si>
    <t>1.003.08 - POKOJ : 17,73*3,40</t>
  </si>
  <si>
    <t>1.003.09 - POKOJ : 19,48*3,40</t>
  </si>
  <si>
    <t xml:space="preserve">+ stropy : </t>
  </si>
  <si>
    <t xml:space="preserve">+ špalety : </t>
  </si>
  <si>
    <t>OKNO V 1.003.02 - WC : 2*0,32*1,13+0,32*0,475</t>
  </si>
  <si>
    <t>OKNO V 1.003.03 - KUCHYNĚ : 2*0,32*2,20+0,32*1,16</t>
  </si>
  <si>
    <t>OKNO V 1.003.04 - SPÍŽ : 2*0,32*1,13+0,32*0,475</t>
  </si>
  <si>
    <t>OKNO V 1.003.05 - POKOJ : 2*0,32*2,20+0,32*1,16</t>
  </si>
  <si>
    <t>OKNO V 1.003.08 - POKOJ : 2*0,32*0,05+0,32*1,05</t>
  </si>
  <si>
    <t>OKNO V 1.003.09 - POKOJ : 2*0,32*0,05+0,32*2*1,05</t>
  </si>
  <si>
    <t xml:space="preserve">- dveře : </t>
  </si>
  <si>
    <t>DVEŘE VSTUPNÍ : -1*1,35*2,3</t>
  </si>
  <si>
    <t>DVEŘE DO 1.003.02 - WC : -2*0,80*2,0</t>
  </si>
  <si>
    <t>DVEŘE DO 1.003.03 - KUCHYNĚ : -2*1,00*2,0</t>
  </si>
  <si>
    <t>DVEŘE DO 1.003.04 - SPÍŽ : -2*0,80*2,0</t>
  </si>
  <si>
    <t>DVEŘE DO 1.003.05 - POKOJ : -2*0,80*2,0</t>
  </si>
  <si>
    <t>DVEŘE DO 1.003.06 - ZÁDVEŘÍ : -2*1,00*2,0</t>
  </si>
  <si>
    <t>DVEŘE DO 1.003.07 - KOUPELNA : -2*0,70*2,0</t>
  </si>
  <si>
    <t>DVEŘE DO 1.003.08 - POKOJ : -2*1,35*2,3</t>
  </si>
  <si>
    <t>DVEŘE DO 1.003.09 - POKOJ : -2*0,90*2,0</t>
  </si>
  <si>
    <t xml:space="preserve">- okna : </t>
  </si>
  <si>
    <t>OKNO V 1.003.02 - WC : -1*0,475*1,13</t>
  </si>
  <si>
    <t>OKNO V 1.003.03 - KUCHYNĚ : -1*1,16*2,20</t>
  </si>
  <si>
    <t>OKNO V 1.003.04 - SPÍŽ : -1*0,475*1,13</t>
  </si>
  <si>
    <t>OKNO V 1.003.05 - POKOJ : -1*1,16*2,20</t>
  </si>
  <si>
    <t>OKNO V 1.003.08 - POKOJ : -1*1,05*2,05</t>
  </si>
  <si>
    <t>OKNO V 1.003.09 - POKOJ : -1*2*1,05*2,05</t>
  </si>
  <si>
    <t>784191201R00</t>
  </si>
  <si>
    <t>Penetrace podkladu hloubková 1x</t>
  </si>
  <si>
    <t>Příprava povrchu Penetrace (napouštění) podkladu disperzní, jednonásobná.</t>
  </si>
  <si>
    <t>Odkaz na mn. položky pořadí 97 : 382,04880</t>
  </si>
  <si>
    <t>784114222R00</t>
  </si>
  <si>
    <t>Malba, barva, bez penetrace, 2 x</t>
  </si>
  <si>
    <t>Malby latexové  , barevné (bez ohledu na počet a odstín barev), dvojnásobné.</t>
  </si>
  <si>
    <t>785411800R00</t>
  </si>
  <si>
    <t>Odstranění tapet lepených papírových do 3,8 m</t>
  </si>
  <si>
    <t xml:space="preserve">Demontáž tapet a lepené izolace se vzorem na WC : </t>
  </si>
  <si>
    <t>1.003.02 - WC : 4,62*1,00</t>
  </si>
  <si>
    <t>210810000x05</t>
  </si>
  <si>
    <t>Demontáže svítidel, zásuvek a vypínačů, nové zásuvky a vypínače, příprava pro světla byt 3+1</t>
  </si>
  <si>
    <t>Nová svitidla do koupelny, chodby a WC - 3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</si>
  <si>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</si>
  <si>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</si>
  <si>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</si>
  <si>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</si>
  <si>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</si>
  <si>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</si>
  <si>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</si>
  <si>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</si>
  <si>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</si>
  <si>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</si>
  <si>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</si>
  <si>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</si>
  <si>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</si>
  <si>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</si>
  <si>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</si>
  <si>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</si>
  <si>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</si>
  <si>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</si>
  <si>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</si>
  <si>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</si>
  <si>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</si>
  <si>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</si>
  <si>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</si>
  <si>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</si>
  <si>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</si>
  <si>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</si>
  <si>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plynoinstalace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</si>
  <si>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</si>
  <si>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</si>
  <si>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</si>
  <si>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005240000R</t>
  </si>
  <si>
    <t>Vysušení mokrého zdiva od porušené kanalizace průmyslovým vysoušečem</t>
  </si>
  <si>
    <t>Koordinace stavebních a technologických dodávek stavby.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</si>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</sst>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8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280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SUMIF(F60:F84,A16,I60:I84)+SUMIF(F60:F84,"PSU",I60:I84)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SUMIF(F60:F84,A17,I60:I84)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SUMIF(F60:F84,A18,I60:I84)</f>
        <v>0</v>
      </c>
      <c r="J18" s="85"/>
    </row>
    <row r="19" spans="1:10" ht="23.25" customHeight="1" x14ac:dyDescent="0.25">
      <c r="A19" s="198" t="s">
        <v>116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SUMIF(F60:F84,A19,I60:I84)</f>
        <v>0</v>
      </c>
      <c r="J19" s="85"/>
    </row>
    <row r="20" spans="1:10" ht="23.25" customHeight="1" x14ac:dyDescent="0.25">
      <c r="A20" s="198" t="s">
        <v>115</v>
      </c>
      <c r="B20" s="38" t="s">
        <v>30</v>
      </c>
      <c r="C20" s="62"/>
      <c r="D20" s="63"/>
      <c r="E20" s="83"/>
      <c r="F20" s="84"/>
      <c r="G20" s="83"/>
      <c r="H20" s="84"/>
      <c r="I20" s="83">
        <f>SUMIF(F60:F84,A20,I60:I84)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'22.33 22.33 Pol'!AE750</f>
        <v>0</v>
      </c>
      <c r="G39" s="150">
        <f>'22.33 22.33 Pol'!AF750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'22.33 22.33 Pol'!AE750</f>
        <v>0</v>
      </c>
      <c r="G40" s="156">
        <f>'22.33 22.33 Pol'!AF750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'22.33 22.33 Pol'!AE750</f>
        <v>0</v>
      </c>
      <c r="G41" s="151">
        <f>'22.33 22.33 Pol'!AF750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'22.33 22.33 Pol'!G8</f>
        <v>0</v>
      </c>
      <c r="J60" s="192" t="str">
        <f>IF(I85=0,"",I60/I85*100)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'22.33 22.33 Pol'!G15</f>
        <v>0</v>
      </c>
      <c r="J61" s="192" t="str">
        <f>IF(I85=0,"",I61/I85*100)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'22.33 22.33 Pol'!G117</f>
        <v>0</v>
      </c>
      <c r="J62" s="192" t="str">
        <f>IF(I85=0,"",I62/I85*100)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'22.33 22.33 Pol'!G127</f>
        <v>0</v>
      </c>
      <c r="J63" s="192" t="str">
        <f>IF(I85=0,"",I63/I85*100)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'22.33 22.33 Pol'!G134</f>
        <v>0</v>
      </c>
      <c r="J64" s="192" t="str">
        <f>IF(I85=0,"",I64/I85*100)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'22.33 22.33 Pol'!G147</f>
        <v>0</v>
      </c>
      <c r="J65" s="192" t="str">
        <f>IF(I85=0,"",I65/I85*100)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'22.33 22.33 Pol'!G180</f>
        <v>0</v>
      </c>
      <c r="J66" s="192" t="str">
        <f>IF(I85=0,"",I66/I85*100)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26</v>
      </c>
      <c r="G67" s="195"/>
      <c r="H67" s="195"/>
      <c r="I67" s="195">
        <f>'22.33 22.33 Pol'!G234</f>
        <v>0</v>
      </c>
      <c r="J67" s="192" t="str">
        <f>IF(I85=0,"",I67/I85*100)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'22.33 22.33 Pol'!G236</f>
        <v>0</v>
      </c>
      <c r="J68" s="192" t="str">
        <f>IF(I85=0,"",I68/I85*100)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'22.33 22.33 Pol'!G272</f>
        <v>0</v>
      </c>
      <c r="J69" s="192" t="str">
        <f>IF(I85=0,"",I69/I85*100)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'22.33 22.33 Pol'!G277</f>
        <v>0</v>
      </c>
      <c r="J70" s="192" t="str">
        <f>IF(I85=0,"",I70/I85*100)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'22.33 22.33 Pol'!G282</f>
        <v>0</v>
      </c>
      <c r="J71" s="192" t="str">
        <f>IF(I85=0,"",I71/I85*100)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'22.33 22.33 Pol'!G289</f>
        <v>0</v>
      </c>
      <c r="J72" s="192" t="str">
        <f>IF(I85=0,"",I72/I85*100)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'22.33 22.33 Pol'!G364</f>
        <v>0</v>
      </c>
      <c r="J73" s="192" t="str">
        <f>IF(I85=0,"",I73/I85*100)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'22.33 22.33 Pol'!G366</f>
        <v>0</v>
      </c>
      <c r="J74" s="192" t="str">
        <f>IF(I85=0,"",I74/I85*100)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'22.33 22.33 Pol'!G426</f>
        <v>0</v>
      </c>
      <c r="J75" s="192" t="str">
        <f>IF(I85=0,"",I75/I85*100)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'22.33 22.33 Pol'!G453</f>
        <v>0</v>
      </c>
      <c r="J76" s="192" t="str">
        <f>IF(I85=0,"",I76/I85*100)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27</v>
      </c>
      <c r="G77" s="195"/>
      <c r="H77" s="195"/>
      <c r="I77" s="195">
        <f>'22.33 22.33 Pol'!G502</f>
        <v>0</v>
      </c>
      <c r="J77" s="192" t="str">
        <f>IF(I85=0,"",I77/I85*100)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27</v>
      </c>
      <c r="G78" s="195"/>
      <c r="H78" s="195"/>
      <c r="I78" s="195">
        <f>'22.33 22.33 Pol'!G511</f>
        <v>0</v>
      </c>
      <c r="J78" s="192" t="str">
        <f>IF(I85=0,"",I78/I85*100)</f>
        <v/>
      </c>
    </row>
    <row r="79" spans="1:10" ht="36.75" customHeight="1" x14ac:dyDescent="0.25">
      <c r="A79" s="181"/>
      <c r="B79" s="186" t="s">
        <v>104</v>
      </c>
      <c r="C79" s="187" t="s">
        <v>105</v>
      </c>
      <c r="D79" s="188"/>
      <c r="E79" s="188"/>
      <c r="F79" s="194" t="s">
        <v>27</v>
      </c>
      <c r="G79" s="195"/>
      <c r="H79" s="195"/>
      <c r="I79" s="195">
        <f>'22.33 22.33 Pol'!G548</f>
        <v>0</v>
      </c>
      <c r="J79" s="192" t="str">
        <f>IF(I85=0,"",I79/I85*100)</f>
        <v/>
      </c>
    </row>
    <row r="80" spans="1:10" ht="36.75" customHeight="1" x14ac:dyDescent="0.25">
      <c r="A80" s="181"/>
      <c r="B80" s="186" t="s">
        <v>106</v>
      </c>
      <c r="C80" s="187" t="s">
        <v>107</v>
      </c>
      <c r="D80" s="188"/>
      <c r="E80" s="188"/>
      <c r="F80" s="194" t="s">
        <v>27</v>
      </c>
      <c r="G80" s="195"/>
      <c r="H80" s="195"/>
      <c r="I80" s="195">
        <f>'22.33 22.33 Pol'!G583</f>
        <v>0</v>
      </c>
      <c r="J80" s="192" t="str">
        <f>IF(I85=0,"",I80/I85*100)</f>
        <v/>
      </c>
    </row>
    <row r="81" spans="1:10" ht="36.75" customHeight="1" x14ac:dyDescent="0.25">
      <c r="A81" s="181"/>
      <c r="B81" s="186" t="s">
        <v>108</v>
      </c>
      <c r="C81" s="187" t="s">
        <v>109</v>
      </c>
      <c r="D81" s="188"/>
      <c r="E81" s="188"/>
      <c r="F81" s="194" t="s">
        <v>27</v>
      </c>
      <c r="G81" s="195"/>
      <c r="H81" s="195"/>
      <c r="I81" s="195">
        <f>'22.33 22.33 Pol'!G681</f>
        <v>0</v>
      </c>
      <c r="J81" s="192" t="str">
        <f>IF(I85=0,"",I81/I85*100)</f>
        <v/>
      </c>
    </row>
    <row r="82" spans="1:10" ht="36.75" customHeight="1" x14ac:dyDescent="0.25">
      <c r="A82" s="181"/>
      <c r="B82" s="186" t="s">
        <v>110</v>
      </c>
      <c r="C82" s="187" t="s">
        <v>111</v>
      </c>
      <c r="D82" s="188"/>
      <c r="E82" s="188"/>
      <c r="F82" s="194" t="s">
        <v>28</v>
      </c>
      <c r="G82" s="195"/>
      <c r="H82" s="195"/>
      <c r="I82" s="195">
        <f>'22.33 22.33 Pol'!G687</f>
        <v>0</v>
      </c>
      <c r="J82" s="192" t="str">
        <f>IF(I85=0,"",I82/I85*100)</f>
        <v/>
      </c>
    </row>
    <row r="83" spans="1:10" ht="36.75" customHeight="1" x14ac:dyDescent="0.25">
      <c r="A83" s="181"/>
      <c r="B83" s="186" t="s">
        <v>112</v>
      </c>
      <c r="C83" s="187" t="s">
        <v>113</v>
      </c>
      <c r="D83" s="188"/>
      <c r="E83" s="188"/>
      <c r="F83" s="194" t="s">
        <v>114</v>
      </c>
      <c r="G83" s="195"/>
      <c r="H83" s="195"/>
      <c r="I83" s="195">
        <f>'22.33 22.33 Pol'!G731</f>
        <v>0</v>
      </c>
      <c r="J83" s="192" t="str">
        <f>IF(I85=0,"",I83/I85*100)</f>
        <v/>
      </c>
    </row>
    <row r="84" spans="1:10" ht="36.75" customHeight="1" x14ac:dyDescent="0.25">
      <c r="A84" s="181"/>
      <c r="B84" s="186" t="s">
        <v>115</v>
      </c>
      <c r="C84" s="187" t="s">
        <v>30</v>
      </c>
      <c r="D84" s="188"/>
      <c r="E84" s="188"/>
      <c r="F84" s="194" t="s">
        <v>115</v>
      </c>
      <c r="G84" s="195"/>
      <c r="H84" s="195"/>
      <c r="I84" s="195">
        <f>'22.33 22.33 Pol'!G740</f>
        <v>0</v>
      </c>
      <c r="J84" s="192" t="str">
        <f>IF(I85=0,"",I84/I85*100)</f>
        <v/>
      </c>
    </row>
    <row r="85" spans="1:10" ht="25.5" customHeight="1" x14ac:dyDescent="0.25">
      <c r="A85" s="182"/>
      <c r="B85" s="189" t="s">
        <v>1</v>
      </c>
      <c r="C85" s="190"/>
      <c r="D85" s="191"/>
      <c r="E85" s="191"/>
      <c r="F85" s="196"/>
      <c r="G85" s="197"/>
      <c r="H85" s="197"/>
      <c r="I85" s="197">
        <f>SUM(I60:I84)</f>
        <v>0</v>
      </c>
      <c r="J85" s="193">
        <f>SUM(J60:J84)</f>
        <v>0</v>
      </c>
    </row>
    <row r="86" spans="1:10" x14ac:dyDescent="0.25">
      <c r="F86" s="135"/>
      <c r="G86" s="135"/>
      <c r="H86" s="135"/>
      <c r="I86" s="135"/>
      <c r="J86" s="136"/>
    </row>
    <row r="87" spans="1:10" x14ac:dyDescent="0.25">
      <c r="F87" s="135"/>
      <c r="G87" s="135"/>
      <c r="H87" s="135"/>
      <c r="I87" s="135"/>
      <c r="J87" s="136"/>
    </row>
    <row r="88" spans="1:10" x14ac:dyDescent="0.25">
      <c r="F88" s="135"/>
      <c r="G88" s="135"/>
      <c r="H88" s="135"/>
      <c r="I88" s="135"/>
      <c r="J8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1:E81"/>
    <mergeCell ref="C82:E82"/>
    <mergeCell ref="C83:E83"/>
    <mergeCell ref="C84:E84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9DA3-5562-4A79-A20B-26AD34FECDD1}">
  <sheetPr>
    <outlinePr summaryBelow="0"/>
  </sheetPr>
  <dimension ref="A1:BH5000"/>
  <sheetViews>
    <sheetView tabSelected="1" workbookViewId="0">
      <pane ySplit="7" topLeftCell="A359" activePane="bottomLeft" state="frozen"/>
      <selection pane="bottomLeft" activeCell="C363" sqref="C363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117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118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118</v>
      </c>
      <c r="AG3" t="s">
        <v>119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120</v>
      </c>
    </row>
    <row r="5" spans="1:60" x14ac:dyDescent="0.25">
      <c r="D5" s="10"/>
    </row>
    <row r="6" spans="1:60" ht="37.5" x14ac:dyDescent="0.25">
      <c r="A6" s="210" t="s">
        <v>121</v>
      </c>
      <c r="B6" s="212" t="s">
        <v>122</v>
      </c>
      <c r="C6" s="212" t="s">
        <v>123</v>
      </c>
      <c r="D6" s="211" t="s">
        <v>124</v>
      </c>
      <c r="E6" s="210" t="s">
        <v>125</v>
      </c>
      <c r="F6" s="209" t="s">
        <v>126</v>
      </c>
      <c r="G6" s="210" t="s">
        <v>31</v>
      </c>
      <c r="H6" s="213" t="s">
        <v>32</v>
      </c>
      <c r="I6" s="213" t="s">
        <v>127</v>
      </c>
      <c r="J6" s="213" t="s">
        <v>33</v>
      </c>
      <c r="K6" s="213" t="s">
        <v>128</v>
      </c>
      <c r="L6" s="213" t="s">
        <v>129</v>
      </c>
      <c r="M6" s="213" t="s">
        <v>130</v>
      </c>
      <c r="N6" s="213" t="s">
        <v>131</v>
      </c>
      <c r="O6" s="213" t="s">
        <v>132</v>
      </c>
      <c r="P6" s="213" t="s">
        <v>133</v>
      </c>
      <c r="Q6" s="213" t="s">
        <v>134</v>
      </c>
      <c r="R6" s="213" t="s">
        <v>135</v>
      </c>
      <c r="S6" s="213" t="s">
        <v>136</v>
      </c>
      <c r="T6" s="213" t="s">
        <v>137</v>
      </c>
      <c r="U6" s="213" t="s">
        <v>138</v>
      </c>
      <c r="V6" s="213" t="s">
        <v>139</v>
      </c>
      <c r="W6" s="213" t="s">
        <v>140</v>
      </c>
      <c r="X6" s="213" t="s">
        <v>141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142</v>
      </c>
      <c r="B8" s="246" t="s">
        <v>66</v>
      </c>
      <c r="C8" s="269" t="s">
        <v>67</v>
      </c>
      <c r="D8" s="247"/>
      <c r="E8" s="248"/>
      <c r="F8" s="249"/>
      <c r="G8" s="249">
        <f>SUMIF(AG9:AG14,"&lt;&gt;NOR",G9:G14)</f>
        <v>0</v>
      </c>
      <c r="H8" s="249"/>
      <c r="I8" s="249">
        <f>SUM(I9:I14)</f>
        <v>0</v>
      </c>
      <c r="J8" s="249"/>
      <c r="K8" s="249">
        <f>SUM(K9:K14)</f>
        <v>0</v>
      </c>
      <c r="L8" s="249"/>
      <c r="M8" s="249">
        <f>SUM(M9:M14)</f>
        <v>0</v>
      </c>
      <c r="N8" s="248"/>
      <c r="O8" s="248">
        <f>SUM(O9:O14)</f>
        <v>0</v>
      </c>
      <c r="P8" s="248"/>
      <c r="Q8" s="248">
        <f>SUM(Q9:Q14)</f>
        <v>0</v>
      </c>
      <c r="R8" s="249"/>
      <c r="S8" s="249"/>
      <c r="T8" s="250"/>
      <c r="U8" s="244"/>
      <c r="V8" s="244">
        <f>SUM(V9:V14)</f>
        <v>0</v>
      </c>
      <c r="W8" s="244"/>
      <c r="X8" s="244"/>
      <c r="AG8" t="s">
        <v>143</v>
      </c>
    </row>
    <row r="9" spans="1:60" outlineLevel="1" x14ac:dyDescent="0.25">
      <c r="A9" s="252">
        <v>1</v>
      </c>
      <c r="B9" s="253" t="s">
        <v>144</v>
      </c>
      <c r="C9" s="270" t="s">
        <v>145</v>
      </c>
      <c r="D9" s="254" t="s">
        <v>146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147</v>
      </c>
      <c r="T9" s="258" t="s">
        <v>148</v>
      </c>
      <c r="U9" s="234">
        <v>0</v>
      </c>
      <c r="V9" s="234">
        <f>ROUND(E9*U9,2)</f>
        <v>0</v>
      </c>
      <c r="W9" s="234"/>
      <c r="X9" s="234" t="s">
        <v>149</v>
      </c>
      <c r="Y9" s="214"/>
      <c r="Z9" s="214"/>
      <c r="AA9" s="214"/>
      <c r="AB9" s="214"/>
      <c r="AC9" s="214"/>
      <c r="AD9" s="214"/>
      <c r="AE9" s="214"/>
      <c r="AF9" s="214"/>
      <c r="AG9" s="214" t="s">
        <v>150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151</v>
      </c>
      <c r="D10" s="259"/>
      <c r="E10" s="259"/>
      <c r="F10" s="259"/>
      <c r="G10" s="259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152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2" t="s">
        <v>153</v>
      </c>
      <c r="D11" s="260"/>
      <c r="E11" s="260"/>
      <c r="F11" s="260"/>
      <c r="G11" s="260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152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3" t="s">
        <v>154</v>
      </c>
      <c r="D12" s="238"/>
      <c r="E12" s="239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155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3" t="s">
        <v>156</v>
      </c>
      <c r="D13" s="238"/>
      <c r="E13" s="239">
        <v>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155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4" t="s">
        <v>157</v>
      </c>
      <c r="D14" s="240"/>
      <c r="E14" s="241">
        <v>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155</v>
      </c>
      <c r="AH14" s="214">
        <v>1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13" x14ac:dyDescent="0.25">
      <c r="A15" s="245" t="s">
        <v>142</v>
      </c>
      <c r="B15" s="246" t="s">
        <v>68</v>
      </c>
      <c r="C15" s="269" t="s">
        <v>69</v>
      </c>
      <c r="D15" s="247"/>
      <c r="E15" s="248"/>
      <c r="F15" s="249"/>
      <c r="G15" s="249">
        <f>SUMIF(AG16:AG116,"&lt;&gt;NOR",G16:G116)</f>
        <v>0</v>
      </c>
      <c r="H15" s="249"/>
      <c r="I15" s="249">
        <f>SUM(I16:I116)</f>
        <v>0</v>
      </c>
      <c r="J15" s="249"/>
      <c r="K15" s="249">
        <f>SUM(K16:K116)</f>
        <v>0</v>
      </c>
      <c r="L15" s="249"/>
      <c r="M15" s="249">
        <f>SUM(M16:M116)</f>
        <v>0</v>
      </c>
      <c r="N15" s="248"/>
      <c r="O15" s="248">
        <f>SUM(O16:O116)</f>
        <v>2.2799999999999998</v>
      </c>
      <c r="P15" s="248"/>
      <c r="Q15" s="248">
        <f>SUM(Q16:Q116)</f>
        <v>0</v>
      </c>
      <c r="R15" s="249"/>
      <c r="S15" s="249"/>
      <c r="T15" s="250"/>
      <c r="U15" s="244"/>
      <c r="V15" s="244">
        <f>SUM(V16:V116)</f>
        <v>52.58</v>
      </c>
      <c r="W15" s="244"/>
      <c r="X15" s="244"/>
      <c r="AG15" t="s">
        <v>143</v>
      </c>
    </row>
    <row r="16" spans="1:60" outlineLevel="1" x14ac:dyDescent="0.25">
      <c r="A16" s="252">
        <v>2</v>
      </c>
      <c r="B16" s="253" t="s">
        <v>158</v>
      </c>
      <c r="C16" s="270" t="s">
        <v>159</v>
      </c>
      <c r="D16" s="254" t="s">
        <v>160</v>
      </c>
      <c r="E16" s="255">
        <v>49.055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15</v>
      </c>
      <c r="M16" s="257">
        <f>G16*(1+L16/100)</f>
        <v>0</v>
      </c>
      <c r="N16" s="255">
        <v>4.0000000000000003E-5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161</v>
      </c>
      <c r="T16" s="258" t="s">
        <v>161</v>
      </c>
      <c r="U16" s="234">
        <v>7.8E-2</v>
      </c>
      <c r="V16" s="234">
        <f>ROUND(E16*U16,2)</f>
        <v>3.83</v>
      </c>
      <c r="W16" s="234"/>
      <c r="X16" s="234" t="s">
        <v>149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150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0.5" outlineLevel="1" x14ac:dyDescent="0.25">
      <c r="A17" s="231"/>
      <c r="B17" s="232"/>
      <c r="C17" s="271" t="s">
        <v>162</v>
      </c>
      <c r="D17" s="259"/>
      <c r="E17" s="259"/>
      <c r="F17" s="259"/>
      <c r="G17" s="259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152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61" t="str">
        <f>C17</f>
        <v>Fólií Pe 0,05-0,2 mm, které se zřizují před úpravami povrchu, a obalení osazených dveřních zárubní před znečištěním při úpravách povrchu nástřikem plastických maltovin včetně pozdějšího odkrytí.</v>
      </c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3" t="s">
        <v>154</v>
      </c>
      <c r="D18" s="238"/>
      <c r="E18" s="239"/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155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3" t="s">
        <v>163</v>
      </c>
      <c r="D19" s="238"/>
      <c r="E19" s="239">
        <v>6.21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155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3" t="s">
        <v>164</v>
      </c>
      <c r="D20" s="238"/>
      <c r="E20" s="239">
        <v>3.2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155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3" t="s">
        <v>165</v>
      </c>
      <c r="D21" s="238"/>
      <c r="E21" s="239">
        <v>4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155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3" t="s">
        <v>166</v>
      </c>
      <c r="D22" s="238"/>
      <c r="E22" s="239">
        <v>3.2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155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3" t="s">
        <v>167</v>
      </c>
      <c r="D23" s="238"/>
      <c r="E23" s="239">
        <v>3.2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155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3" t="s">
        <v>168</v>
      </c>
      <c r="D24" s="238"/>
      <c r="E24" s="239">
        <v>4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155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3" t="s">
        <v>169</v>
      </c>
      <c r="D25" s="238"/>
      <c r="E25" s="239">
        <v>2.8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155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3" t="s">
        <v>170</v>
      </c>
      <c r="D26" s="238"/>
      <c r="E26" s="239">
        <v>6.21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155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3" t="s">
        <v>171</v>
      </c>
      <c r="D27" s="238"/>
      <c r="E27" s="239">
        <v>3.6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155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4" t="s">
        <v>157</v>
      </c>
      <c r="D28" s="240"/>
      <c r="E28" s="241">
        <v>36.42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155</v>
      </c>
      <c r="AH28" s="214">
        <v>1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3" t="s">
        <v>172</v>
      </c>
      <c r="D29" s="238"/>
      <c r="E29" s="239">
        <v>0.53674999999999995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155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3" t="s">
        <v>173</v>
      </c>
      <c r="D30" s="238"/>
      <c r="E30" s="239">
        <v>2.552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155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3" t="s">
        <v>174</v>
      </c>
      <c r="D31" s="238"/>
      <c r="E31" s="239">
        <v>0.53674999999999995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155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3" t="s">
        <v>175</v>
      </c>
      <c r="D32" s="238"/>
      <c r="E32" s="239">
        <v>2.552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155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3" t="s">
        <v>176</v>
      </c>
      <c r="D33" s="238"/>
      <c r="E33" s="239">
        <v>2.1524999999999999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155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3" t="s">
        <v>177</v>
      </c>
      <c r="D34" s="238"/>
      <c r="E34" s="239">
        <v>4.3049999999999997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155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4" t="s">
        <v>157</v>
      </c>
      <c r="D35" s="240"/>
      <c r="E35" s="241">
        <v>12.635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155</v>
      </c>
      <c r="AH35" s="214">
        <v>1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0" outlineLevel="1" x14ac:dyDescent="0.25">
      <c r="A36" s="252">
        <v>3</v>
      </c>
      <c r="B36" s="253" t="s">
        <v>178</v>
      </c>
      <c r="C36" s="270" t="s">
        <v>179</v>
      </c>
      <c r="D36" s="254" t="s">
        <v>180</v>
      </c>
      <c r="E36" s="255">
        <v>75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15</v>
      </c>
      <c r="M36" s="257">
        <f>G36*(1+L36/100)</f>
        <v>0</v>
      </c>
      <c r="N36" s="255">
        <v>2.49E-3</v>
      </c>
      <c r="O36" s="255">
        <f>ROUND(E36*N36,2)</f>
        <v>0.19</v>
      </c>
      <c r="P36" s="255">
        <v>0</v>
      </c>
      <c r="Q36" s="255">
        <f>ROUND(E36*P36,2)</f>
        <v>0</v>
      </c>
      <c r="R36" s="257"/>
      <c r="S36" s="257" t="s">
        <v>161</v>
      </c>
      <c r="T36" s="258" t="s">
        <v>161</v>
      </c>
      <c r="U36" s="234">
        <v>0.14499999999999999</v>
      </c>
      <c r="V36" s="234">
        <f>ROUND(E36*U36,2)</f>
        <v>10.88</v>
      </c>
      <c r="W36" s="234"/>
      <c r="X36" s="234" t="s">
        <v>149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150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0.5" outlineLevel="1" x14ac:dyDescent="0.25">
      <c r="A37" s="231"/>
      <c r="B37" s="232"/>
      <c r="C37" s="271" t="s">
        <v>181</v>
      </c>
      <c r="D37" s="259"/>
      <c r="E37" s="259"/>
      <c r="F37" s="259"/>
      <c r="G37" s="259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152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61" t="str">
        <f>C37</f>
        <v>V položce jsou zakalkulovány náklady na pomocné pracovní lešení o výšce podlahy do 1900 mm a pro zatížení do 1,5 kPa. Položka obsahuje penetraci podkladu a sádrovou omítku tl. 15 mm.</v>
      </c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3" t="s">
        <v>154</v>
      </c>
      <c r="D38" s="238"/>
      <c r="E38" s="239"/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155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3" t="s">
        <v>182</v>
      </c>
      <c r="D39" s="238"/>
      <c r="E39" s="239">
        <v>10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155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3" t="s">
        <v>183</v>
      </c>
      <c r="D40" s="238"/>
      <c r="E40" s="239">
        <v>5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155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3" t="s">
        <v>184</v>
      </c>
      <c r="D41" s="238"/>
      <c r="E41" s="239">
        <v>10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155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3" t="s">
        <v>185</v>
      </c>
      <c r="D42" s="238"/>
      <c r="E42" s="239">
        <v>10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155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3" t="s">
        <v>186</v>
      </c>
      <c r="D43" s="238"/>
      <c r="E43" s="239">
        <v>10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155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3" t="s">
        <v>187</v>
      </c>
      <c r="D44" s="238"/>
      <c r="E44" s="239">
        <v>5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155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3" t="s">
        <v>188</v>
      </c>
      <c r="D45" s="238"/>
      <c r="E45" s="239">
        <v>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155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3" t="s">
        <v>189</v>
      </c>
      <c r="D46" s="238"/>
      <c r="E46" s="239">
        <v>10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155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3" t="s">
        <v>190</v>
      </c>
      <c r="D47" s="238"/>
      <c r="E47" s="239">
        <v>10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155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4" t="s">
        <v>157</v>
      </c>
      <c r="D48" s="240"/>
      <c r="E48" s="241">
        <v>75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155</v>
      </c>
      <c r="AH48" s="214">
        <v>1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52">
        <v>4</v>
      </c>
      <c r="B49" s="253" t="s">
        <v>191</v>
      </c>
      <c r="C49" s="270" t="s">
        <v>192</v>
      </c>
      <c r="D49" s="254" t="s">
        <v>160</v>
      </c>
      <c r="E49" s="255">
        <v>4.82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15</v>
      </c>
      <c r="M49" s="257">
        <f>G49*(1+L49/100)</f>
        <v>0</v>
      </c>
      <c r="N49" s="255">
        <v>5.4299999999999999E-3</v>
      </c>
      <c r="O49" s="255">
        <f>ROUND(E49*N49,2)</f>
        <v>0.03</v>
      </c>
      <c r="P49" s="255">
        <v>0</v>
      </c>
      <c r="Q49" s="255">
        <f>ROUND(E49*P49,2)</f>
        <v>0</v>
      </c>
      <c r="R49" s="257"/>
      <c r="S49" s="257" t="s">
        <v>161</v>
      </c>
      <c r="T49" s="258" t="s">
        <v>161</v>
      </c>
      <c r="U49" s="234">
        <v>0.16941999999999999</v>
      </c>
      <c r="V49" s="234">
        <f>ROUND(E49*U49,2)</f>
        <v>0.82</v>
      </c>
      <c r="W49" s="234"/>
      <c r="X49" s="234" t="s">
        <v>149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150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3" t="s">
        <v>154</v>
      </c>
      <c r="D50" s="238"/>
      <c r="E50" s="239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155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3" t="s">
        <v>193</v>
      </c>
      <c r="D51" s="238"/>
      <c r="E51" s="239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155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3" t="s">
        <v>194</v>
      </c>
      <c r="D52" s="238"/>
      <c r="E52" s="239">
        <v>4.62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155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4" t="s">
        <v>157</v>
      </c>
      <c r="D53" s="240"/>
      <c r="E53" s="241">
        <v>4.62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155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3" t="s">
        <v>195</v>
      </c>
      <c r="D54" s="238"/>
      <c r="E54" s="239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155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3" t="s">
        <v>196</v>
      </c>
      <c r="D55" s="238"/>
      <c r="E55" s="239">
        <v>-0.8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155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4" t="s">
        <v>157</v>
      </c>
      <c r="D56" s="240"/>
      <c r="E56" s="241">
        <v>-0.8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155</v>
      </c>
      <c r="AH56" s="214">
        <v>1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3" t="s">
        <v>197</v>
      </c>
      <c r="D57" s="238"/>
      <c r="E57" s="239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155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3" t="s">
        <v>198</v>
      </c>
      <c r="D58" s="238"/>
      <c r="E58" s="239">
        <v>1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155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4" t="s">
        <v>157</v>
      </c>
      <c r="D59" s="240"/>
      <c r="E59" s="241">
        <v>1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155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52">
        <v>5</v>
      </c>
      <c r="B60" s="253" t="s">
        <v>199</v>
      </c>
      <c r="C60" s="270" t="s">
        <v>200</v>
      </c>
      <c r="D60" s="254" t="s">
        <v>160</v>
      </c>
      <c r="E60" s="255">
        <v>14.788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15</v>
      </c>
      <c r="M60" s="257">
        <f>G60*(1+L60/100)</f>
        <v>0</v>
      </c>
      <c r="N60" s="255">
        <v>2.606E-2</v>
      </c>
      <c r="O60" s="255">
        <f>ROUND(E60*N60,2)</f>
        <v>0.39</v>
      </c>
      <c r="P60" s="255">
        <v>0</v>
      </c>
      <c r="Q60" s="255">
        <f>ROUND(E60*P60,2)</f>
        <v>0</v>
      </c>
      <c r="R60" s="257"/>
      <c r="S60" s="257" t="s">
        <v>161</v>
      </c>
      <c r="T60" s="258" t="s">
        <v>161</v>
      </c>
      <c r="U60" s="234">
        <v>0.58225000000000005</v>
      </c>
      <c r="V60" s="234">
        <f>ROUND(E60*U60,2)</f>
        <v>8.61</v>
      </c>
      <c r="W60" s="234"/>
      <c r="X60" s="234" t="s">
        <v>149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150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1" t="s">
        <v>201</v>
      </c>
      <c r="D61" s="259"/>
      <c r="E61" s="259"/>
      <c r="F61" s="259"/>
      <c r="G61" s="259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152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3" t="s">
        <v>154</v>
      </c>
      <c r="D62" s="238"/>
      <c r="E62" s="239"/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155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3" t="s">
        <v>202</v>
      </c>
      <c r="D63" s="238"/>
      <c r="E63" s="239">
        <v>16.388000000000002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155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31"/>
      <c r="B64" s="232"/>
      <c r="C64" s="274" t="s">
        <v>157</v>
      </c>
      <c r="D64" s="240"/>
      <c r="E64" s="241">
        <v>16.388000000000002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155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3" t="s">
        <v>195</v>
      </c>
      <c r="D65" s="238"/>
      <c r="E65" s="239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155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3" t="s">
        <v>203</v>
      </c>
      <c r="D66" s="238"/>
      <c r="E66" s="239">
        <v>-1.6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155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4" t="s">
        <v>157</v>
      </c>
      <c r="D67" s="240"/>
      <c r="E67" s="241">
        <v>-1.6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155</v>
      </c>
      <c r="AH67" s="214">
        <v>1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52">
        <v>6</v>
      </c>
      <c r="B68" s="253" t="s">
        <v>204</v>
      </c>
      <c r="C68" s="270" t="s">
        <v>205</v>
      </c>
      <c r="D68" s="254" t="s">
        <v>160</v>
      </c>
      <c r="E68" s="255">
        <v>9.8000000000000007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5">
        <v>5.2999999999999999E-2</v>
      </c>
      <c r="O68" s="255">
        <f>ROUND(E68*N68,2)</f>
        <v>0.52</v>
      </c>
      <c r="P68" s="255">
        <v>0</v>
      </c>
      <c r="Q68" s="255">
        <f>ROUND(E68*P68,2)</f>
        <v>0</v>
      </c>
      <c r="R68" s="257"/>
      <c r="S68" s="257" t="s">
        <v>161</v>
      </c>
      <c r="T68" s="258" t="s">
        <v>161</v>
      </c>
      <c r="U68" s="234">
        <v>0.73243999999999998</v>
      </c>
      <c r="V68" s="234">
        <f>ROUND(E68*U68,2)</f>
        <v>7.18</v>
      </c>
      <c r="W68" s="234"/>
      <c r="X68" s="234" t="s">
        <v>149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150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1" t="s">
        <v>206</v>
      </c>
      <c r="D69" s="259"/>
      <c r="E69" s="259"/>
      <c r="F69" s="259"/>
      <c r="G69" s="259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152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2" t="s">
        <v>207</v>
      </c>
      <c r="D70" s="260"/>
      <c r="E70" s="260"/>
      <c r="F70" s="260"/>
      <c r="G70" s="260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152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3" t="s">
        <v>154</v>
      </c>
      <c r="D71" s="238"/>
      <c r="E71" s="239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155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3" t="s">
        <v>208</v>
      </c>
      <c r="D72" s="238"/>
      <c r="E72" s="239"/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155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3" t="s">
        <v>209</v>
      </c>
      <c r="D73" s="238"/>
      <c r="E73" s="239">
        <v>0.9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155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3" t="s">
        <v>210</v>
      </c>
      <c r="D74" s="238"/>
      <c r="E74" s="239">
        <v>3.65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155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3" t="s">
        <v>211</v>
      </c>
      <c r="D75" s="238"/>
      <c r="E75" s="239">
        <v>1.85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155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3" t="s">
        <v>212</v>
      </c>
      <c r="D76" s="238"/>
      <c r="E76" s="239">
        <v>3.4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155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31"/>
      <c r="B77" s="232"/>
      <c r="C77" s="274" t="s">
        <v>157</v>
      </c>
      <c r="D77" s="240"/>
      <c r="E77" s="241">
        <v>9.8000000000000007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155</v>
      </c>
      <c r="AH77" s="214">
        <v>1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52">
        <v>7</v>
      </c>
      <c r="B78" s="253" t="s">
        <v>213</v>
      </c>
      <c r="C78" s="270" t="s">
        <v>214</v>
      </c>
      <c r="D78" s="254" t="s">
        <v>160</v>
      </c>
      <c r="E78" s="255">
        <v>29.408000000000001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15</v>
      </c>
      <c r="M78" s="257">
        <f>G78*(1+L78/100)</f>
        <v>0</v>
      </c>
      <c r="N78" s="255">
        <v>4.8999999999999998E-3</v>
      </c>
      <c r="O78" s="255">
        <f>ROUND(E78*N78,2)</f>
        <v>0.14000000000000001</v>
      </c>
      <c r="P78" s="255">
        <v>0</v>
      </c>
      <c r="Q78" s="255">
        <f>ROUND(E78*P78,2)</f>
        <v>0</v>
      </c>
      <c r="R78" s="257"/>
      <c r="S78" s="257" t="s">
        <v>161</v>
      </c>
      <c r="T78" s="258" t="s">
        <v>161</v>
      </c>
      <c r="U78" s="234">
        <v>0.25</v>
      </c>
      <c r="V78" s="234">
        <f>ROUND(E78*U78,2)</f>
        <v>7.35</v>
      </c>
      <c r="W78" s="234"/>
      <c r="X78" s="234" t="s">
        <v>149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150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3" t="s">
        <v>154</v>
      </c>
      <c r="D79" s="238"/>
      <c r="E79" s="239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155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3" t="s">
        <v>215</v>
      </c>
      <c r="D80" s="238"/>
      <c r="E80" s="239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155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3" t="s">
        <v>193</v>
      </c>
      <c r="D81" s="238"/>
      <c r="E81" s="239"/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155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3" t="s">
        <v>216</v>
      </c>
      <c r="D82" s="238"/>
      <c r="E82" s="239">
        <v>4.82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155</v>
      </c>
      <c r="AH82" s="214">
        <v>5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4" t="s">
        <v>157</v>
      </c>
      <c r="D83" s="240"/>
      <c r="E83" s="241">
        <v>4.82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155</v>
      </c>
      <c r="AH83" s="214">
        <v>1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3" t="s">
        <v>217</v>
      </c>
      <c r="D84" s="238"/>
      <c r="E84" s="239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155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3" t="s">
        <v>218</v>
      </c>
      <c r="D85" s="238"/>
      <c r="E85" s="239">
        <v>14.788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155</v>
      </c>
      <c r="AH85" s="214">
        <v>5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4" t="s">
        <v>157</v>
      </c>
      <c r="D86" s="240"/>
      <c r="E86" s="241">
        <v>14.788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155</v>
      </c>
      <c r="AH86" s="214">
        <v>1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3" t="s">
        <v>219</v>
      </c>
      <c r="D87" s="238"/>
      <c r="E87" s="239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155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3" t="s">
        <v>220</v>
      </c>
      <c r="D88" s="238"/>
      <c r="E88" s="239"/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155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3" t="s">
        <v>221</v>
      </c>
      <c r="D89" s="238"/>
      <c r="E89" s="239"/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155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3" t="s">
        <v>222</v>
      </c>
      <c r="D90" s="238"/>
      <c r="E90" s="239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155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3" t="s">
        <v>223</v>
      </c>
      <c r="D91" s="238"/>
      <c r="E91" s="239"/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155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3" t="s">
        <v>224</v>
      </c>
      <c r="D92" s="238"/>
      <c r="E92" s="239">
        <v>9.8000000000000007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155</v>
      </c>
      <c r="AH92" s="214">
        <v>5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4" t="s">
        <v>157</v>
      </c>
      <c r="D93" s="240"/>
      <c r="E93" s="241">
        <v>9.8000000000000007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155</v>
      </c>
      <c r="AH93" s="214">
        <v>1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" outlineLevel="1" x14ac:dyDescent="0.25">
      <c r="A94" s="252">
        <v>8</v>
      </c>
      <c r="B94" s="253" t="s">
        <v>225</v>
      </c>
      <c r="C94" s="270" t="s">
        <v>226</v>
      </c>
      <c r="D94" s="254" t="s">
        <v>160</v>
      </c>
      <c r="E94" s="255">
        <v>22.16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15</v>
      </c>
      <c r="M94" s="257">
        <f>G94*(1+L94/100)</f>
        <v>0</v>
      </c>
      <c r="N94" s="255">
        <v>4.4139999999999999E-2</v>
      </c>
      <c r="O94" s="255">
        <f>ROUND(E94*N94,2)</f>
        <v>0.98</v>
      </c>
      <c r="P94" s="255">
        <v>0</v>
      </c>
      <c r="Q94" s="255">
        <f>ROUND(E94*P94,2)</f>
        <v>0</v>
      </c>
      <c r="R94" s="257"/>
      <c r="S94" s="257" t="s">
        <v>161</v>
      </c>
      <c r="T94" s="258" t="s">
        <v>161</v>
      </c>
      <c r="U94" s="234">
        <v>0.6</v>
      </c>
      <c r="V94" s="234">
        <f>ROUND(E94*U94,2)</f>
        <v>13.3</v>
      </c>
      <c r="W94" s="234"/>
      <c r="X94" s="234" t="s">
        <v>149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150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3" t="s">
        <v>154</v>
      </c>
      <c r="D95" s="238"/>
      <c r="E95" s="239"/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155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3" t="s">
        <v>227</v>
      </c>
      <c r="D96" s="238"/>
      <c r="E96" s="239"/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155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3" t="s">
        <v>228</v>
      </c>
      <c r="D97" s="238"/>
      <c r="E97" s="239">
        <v>6.93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155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3" t="s">
        <v>229</v>
      </c>
      <c r="D98" s="238"/>
      <c r="E98" s="239">
        <v>1.35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155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3" t="s">
        <v>230</v>
      </c>
      <c r="D99" s="238"/>
      <c r="E99" s="239">
        <v>15.68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155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4" t="s">
        <v>157</v>
      </c>
      <c r="D100" s="240"/>
      <c r="E100" s="241">
        <v>23.96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155</v>
      </c>
      <c r="AH100" s="214">
        <v>1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3" t="s">
        <v>195</v>
      </c>
      <c r="D101" s="238"/>
      <c r="E101" s="239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155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3" t="s">
        <v>231</v>
      </c>
      <c r="D102" s="238"/>
      <c r="E102" s="239">
        <v>-1.6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155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3" t="s">
        <v>232</v>
      </c>
      <c r="D103" s="238"/>
      <c r="E103" s="239">
        <v>-1.4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155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4" t="s">
        <v>157</v>
      </c>
      <c r="D104" s="240"/>
      <c r="E104" s="241">
        <v>-3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155</v>
      </c>
      <c r="AH104" s="214">
        <v>1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3" t="s">
        <v>233</v>
      </c>
      <c r="D105" s="238"/>
      <c r="E105" s="239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155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3" t="s">
        <v>234</v>
      </c>
      <c r="D106" s="238"/>
      <c r="E106" s="239">
        <v>1.2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155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4" t="s">
        <v>157</v>
      </c>
      <c r="D107" s="240"/>
      <c r="E107" s="241">
        <v>1.2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155</v>
      </c>
      <c r="AH107" s="214">
        <v>1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0" outlineLevel="1" x14ac:dyDescent="0.25">
      <c r="A108" s="252">
        <v>9</v>
      </c>
      <c r="B108" s="253" t="s">
        <v>235</v>
      </c>
      <c r="C108" s="270" t="s">
        <v>236</v>
      </c>
      <c r="D108" s="254" t="s">
        <v>160</v>
      </c>
      <c r="E108" s="255">
        <v>0.73199999999999998</v>
      </c>
      <c r="F108" s="256"/>
      <c r="G108" s="257">
        <f>ROUND(E108*F108,2)</f>
        <v>0</v>
      </c>
      <c r="H108" s="256"/>
      <c r="I108" s="257">
        <f>ROUND(E108*H108,2)</f>
        <v>0</v>
      </c>
      <c r="J108" s="256"/>
      <c r="K108" s="257">
        <f>ROUND(E108*J108,2)</f>
        <v>0</v>
      </c>
      <c r="L108" s="257">
        <v>15</v>
      </c>
      <c r="M108" s="257">
        <f>G108*(1+L108/100)</f>
        <v>0</v>
      </c>
      <c r="N108" s="255">
        <v>4.7660000000000001E-2</v>
      </c>
      <c r="O108" s="255">
        <f>ROUND(E108*N108,2)</f>
        <v>0.03</v>
      </c>
      <c r="P108" s="255">
        <v>0</v>
      </c>
      <c r="Q108" s="255">
        <f>ROUND(E108*P108,2)</f>
        <v>0</v>
      </c>
      <c r="R108" s="257"/>
      <c r="S108" s="257" t="s">
        <v>161</v>
      </c>
      <c r="T108" s="258" t="s">
        <v>161</v>
      </c>
      <c r="U108" s="234">
        <v>0.84</v>
      </c>
      <c r="V108" s="234">
        <f>ROUND(E108*U108,2)</f>
        <v>0.61</v>
      </c>
      <c r="W108" s="234"/>
      <c r="X108" s="234" t="s">
        <v>149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150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1" t="s">
        <v>237</v>
      </c>
      <c r="D109" s="259"/>
      <c r="E109" s="259"/>
      <c r="F109" s="259"/>
      <c r="G109" s="259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152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3" t="s">
        <v>154</v>
      </c>
      <c r="D110" s="238"/>
      <c r="E110" s="239"/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155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3" t="s">
        <v>238</v>
      </c>
      <c r="D111" s="238"/>
      <c r="E111" s="239"/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155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3" t="s">
        <v>239</v>
      </c>
      <c r="D112" s="238"/>
      <c r="E112" s="239">
        <v>0.27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155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4" t="s">
        <v>157</v>
      </c>
      <c r="D113" s="240"/>
      <c r="E113" s="241">
        <v>0.27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155</v>
      </c>
      <c r="AH113" s="214">
        <v>1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3" t="s">
        <v>240</v>
      </c>
      <c r="D114" s="238"/>
      <c r="E114" s="239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155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3" t="s">
        <v>241</v>
      </c>
      <c r="D115" s="238"/>
      <c r="E115" s="239">
        <v>0.46200000000000002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155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4" t="s">
        <v>157</v>
      </c>
      <c r="D116" s="240"/>
      <c r="E116" s="241">
        <v>0.46200000000000002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155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13" x14ac:dyDescent="0.25">
      <c r="A117" s="245" t="s">
        <v>142</v>
      </c>
      <c r="B117" s="246" t="s">
        <v>70</v>
      </c>
      <c r="C117" s="269" t="s">
        <v>71</v>
      </c>
      <c r="D117" s="247"/>
      <c r="E117" s="248"/>
      <c r="F117" s="249"/>
      <c r="G117" s="249">
        <f>SUMIF(AG118:AG126,"&lt;&gt;NOR",G118:G126)</f>
        <v>0</v>
      </c>
      <c r="H117" s="249"/>
      <c r="I117" s="249">
        <f>SUM(I118:I126)</f>
        <v>0</v>
      </c>
      <c r="J117" s="249"/>
      <c r="K117" s="249">
        <f>SUM(K118:K126)</f>
        <v>0</v>
      </c>
      <c r="L117" s="249"/>
      <c r="M117" s="249">
        <f>SUM(M118:M126)</f>
        <v>0</v>
      </c>
      <c r="N117" s="248"/>
      <c r="O117" s="248">
        <f>SUM(O118:O126)</f>
        <v>0.04</v>
      </c>
      <c r="P117" s="248"/>
      <c r="Q117" s="248">
        <f>SUM(Q118:Q126)</f>
        <v>0</v>
      </c>
      <c r="R117" s="249"/>
      <c r="S117" s="249"/>
      <c r="T117" s="250"/>
      <c r="U117" s="244"/>
      <c r="V117" s="244">
        <f>SUM(V118:V126)</f>
        <v>1.54</v>
      </c>
      <c r="W117" s="244"/>
      <c r="X117" s="244"/>
      <c r="AG117" t="s">
        <v>143</v>
      </c>
    </row>
    <row r="118" spans="1:60" outlineLevel="1" x14ac:dyDescent="0.25">
      <c r="A118" s="252">
        <v>10</v>
      </c>
      <c r="B118" s="253" t="s">
        <v>242</v>
      </c>
      <c r="C118" s="270" t="s">
        <v>243</v>
      </c>
      <c r="D118" s="254" t="s">
        <v>160</v>
      </c>
      <c r="E118" s="255">
        <v>5</v>
      </c>
      <c r="F118" s="256"/>
      <c r="G118" s="257">
        <f>ROUND(E118*F118,2)</f>
        <v>0</v>
      </c>
      <c r="H118" s="256"/>
      <c r="I118" s="257">
        <f>ROUND(E118*H118,2)</f>
        <v>0</v>
      </c>
      <c r="J118" s="256"/>
      <c r="K118" s="257">
        <f>ROUND(E118*J118,2)</f>
        <v>0</v>
      </c>
      <c r="L118" s="257">
        <v>15</v>
      </c>
      <c r="M118" s="257">
        <f>G118*(1+L118/100)</f>
        <v>0</v>
      </c>
      <c r="N118" s="255">
        <v>8.9200000000000008E-3</v>
      </c>
      <c r="O118" s="255">
        <f>ROUND(E118*N118,2)</f>
        <v>0.04</v>
      </c>
      <c r="P118" s="255">
        <v>0</v>
      </c>
      <c r="Q118" s="255">
        <f>ROUND(E118*P118,2)</f>
        <v>0</v>
      </c>
      <c r="R118" s="257"/>
      <c r="S118" s="257" t="s">
        <v>161</v>
      </c>
      <c r="T118" s="258" t="s">
        <v>161</v>
      </c>
      <c r="U118" s="234">
        <v>0.25800000000000001</v>
      </c>
      <c r="V118" s="234">
        <f>ROUND(E118*U118,2)</f>
        <v>1.29</v>
      </c>
      <c r="W118" s="234"/>
      <c r="X118" s="234" t="s">
        <v>149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150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3" t="s">
        <v>154</v>
      </c>
      <c r="D119" s="238"/>
      <c r="E119" s="239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155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3" t="s">
        <v>244</v>
      </c>
      <c r="D120" s="238"/>
      <c r="E120" s="239">
        <v>1.2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155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3" t="s">
        <v>245</v>
      </c>
      <c r="D121" s="238"/>
      <c r="E121" s="239">
        <v>3.8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155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4" t="s">
        <v>157</v>
      </c>
      <c r="D122" s="240"/>
      <c r="E122" s="241">
        <v>5</v>
      </c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155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52">
        <v>11</v>
      </c>
      <c r="B123" s="253" t="s">
        <v>246</v>
      </c>
      <c r="C123" s="270" t="s">
        <v>247</v>
      </c>
      <c r="D123" s="254" t="s">
        <v>160</v>
      </c>
      <c r="E123" s="255">
        <v>5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15</v>
      </c>
      <c r="M123" s="257">
        <f>G123*(1+L123/100)</f>
        <v>0</v>
      </c>
      <c r="N123" s="255">
        <v>2.5000000000000001E-4</v>
      </c>
      <c r="O123" s="255">
        <f>ROUND(E123*N123,2)</f>
        <v>0</v>
      </c>
      <c r="P123" s="255">
        <v>0</v>
      </c>
      <c r="Q123" s="255">
        <f>ROUND(E123*P123,2)</f>
        <v>0</v>
      </c>
      <c r="R123" s="257"/>
      <c r="S123" s="257" t="s">
        <v>161</v>
      </c>
      <c r="T123" s="258" t="s">
        <v>161</v>
      </c>
      <c r="U123" s="234">
        <v>0.05</v>
      </c>
      <c r="V123" s="234">
        <f>ROUND(E123*U123,2)</f>
        <v>0.25</v>
      </c>
      <c r="W123" s="234"/>
      <c r="X123" s="234" t="s">
        <v>149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150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3" t="s">
        <v>154</v>
      </c>
      <c r="D124" s="238"/>
      <c r="E124" s="239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155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3" t="s">
        <v>248</v>
      </c>
      <c r="D125" s="238"/>
      <c r="E125" s="239">
        <v>5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155</v>
      </c>
      <c r="AH125" s="214">
        <v>5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31"/>
      <c r="B126" s="232"/>
      <c r="C126" s="274" t="s">
        <v>157</v>
      </c>
      <c r="D126" s="240"/>
      <c r="E126" s="241">
        <v>5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155</v>
      </c>
      <c r="AH126" s="214">
        <v>1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13" x14ac:dyDescent="0.25">
      <c r="A127" s="245" t="s">
        <v>142</v>
      </c>
      <c r="B127" s="246" t="s">
        <v>72</v>
      </c>
      <c r="C127" s="269" t="s">
        <v>73</v>
      </c>
      <c r="D127" s="247"/>
      <c r="E127" s="248"/>
      <c r="F127" s="249"/>
      <c r="G127" s="249">
        <f>SUMIF(AG128:AG133,"&lt;&gt;NOR",G128:G133)</f>
        <v>0</v>
      </c>
      <c r="H127" s="249"/>
      <c r="I127" s="249">
        <f>SUM(I128:I133)</f>
        <v>0</v>
      </c>
      <c r="J127" s="249"/>
      <c r="K127" s="249">
        <f>SUM(K128:K133)</f>
        <v>0</v>
      </c>
      <c r="L127" s="249"/>
      <c r="M127" s="249">
        <f>SUM(M128:M133)</f>
        <v>0</v>
      </c>
      <c r="N127" s="248"/>
      <c r="O127" s="248">
        <f>SUM(O128:O133)</f>
        <v>0</v>
      </c>
      <c r="P127" s="248"/>
      <c r="Q127" s="248">
        <f>SUM(Q128:Q133)</f>
        <v>0</v>
      </c>
      <c r="R127" s="249"/>
      <c r="S127" s="249"/>
      <c r="T127" s="250"/>
      <c r="U127" s="244"/>
      <c r="V127" s="244">
        <f>SUM(V128:V133)</f>
        <v>14</v>
      </c>
      <c r="W127" s="244"/>
      <c r="X127" s="244"/>
      <c r="AG127" t="s">
        <v>143</v>
      </c>
    </row>
    <row r="128" spans="1:60" outlineLevel="1" x14ac:dyDescent="0.25">
      <c r="A128" s="252">
        <v>12</v>
      </c>
      <c r="B128" s="253" t="s">
        <v>249</v>
      </c>
      <c r="C128" s="270" t="s">
        <v>250</v>
      </c>
      <c r="D128" s="254" t="s">
        <v>251</v>
      </c>
      <c r="E128" s="255">
        <v>14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15</v>
      </c>
      <c r="M128" s="257">
        <f>G128*(1+L128/100)</f>
        <v>0</v>
      </c>
      <c r="N128" s="255">
        <v>0</v>
      </c>
      <c r="O128" s="255">
        <f>ROUND(E128*N128,2)</f>
        <v>0</v>
      </c>
      <c r="P128" s="255">
        <v>0</v>
      </c>
      <c r="Q128" s="255">
        <f>ROUND(E128*P128,2)</f>
        <v>0</v>
      </c>
      <c r="R128" s="257" t="s">
        <v>252</v>
      </c>
      <c r="S128" s="257" t="s">
        <v>161</v>
      </c>
      <c r="T128" s="258" t="s">
        <v>161</v>
      </c>
      <c r="U128" s="234">
        <v>1</v>
      </c>
      <c r="V128" s="234">
        <f>ROUND(E128*U128,2)</f>
        <v>14</v>
      </c>
      <c r="W128" s="234"/>
      <c r="X128" s="234" t="s">
        <v>73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253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0.5" outlineLevel="1" x14ac:dyDescent="0.25">
      <c r="A129" s="231"/>
      <c r="B129" s="232"/>
      <c r="C129" s="271" t="s">
        <v>254</v>
      </c>
      <c r="D129" s="259"/>
      <c r="E129" s="259"/>
      <c r="F129" s="259"/>
      <c r="G129" s="259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152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61" t="str">
        <f>C129</f>
        <v>Drobné montáže v rámci bytu a ostatní práce, které nejsou zahrnuty v soupisu např. zrcadla, zásuvky, světla, garnyže, záclony, žaluzie apod.</v>
      </c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3" t="s">
        <v>154</v>
      </c>
      <c r="D130" s="238"/>
      <c r="E130" s="239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155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3" t="s">
        <v>255</v>
      </c>
      <c r="D131" s="238"/>
      <c r="E131" s="239">
        <v>7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155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3" t="s">
        <v>256</v>
      </c>
      <c r="D132" s="238"/>
      <c r="E132" s="239">
        <v>7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155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4" t="s">
        <v>157</v>
      </c>
      <c r="D133" s="240"/>
      <c r="E133" s="241">
        <v>14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155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ht="13" x14ac:dyDescent="0.25">
      <c r="A134" s="245" t="s">
        <v>142</v>
      </c>
      <c r="B134" s="246" t="s">
        <v>74</v>
      </c>
      <c r="C134" s="269" t="s">
        <v>75</v>
      </c>
      <c r="D134" s="247"/>
      <c r="E134" s="248"/>
      <c r="F134" s="249"/>
      <c r="G134" s="249">
        <f>SUMIF(AG135:AG146,"&lt;&gt;NOR",G135:G146)</f>
        <v>0</v>
      </c>
      <c r="H134" s="249"/>
      <c r="I134" s="249">
        <f>SUM(I135:I146)</f>
        <v>0</v>
      </c>
      <c r="J134" s="249"/>
      <c r="K134" s="249">
        <f>SUM(K135:K146)</f>
        <v>0</v>
      </c>
      <c r="L134" s="249"/>
      <c r="M134" s="249">
        <f>SUM(M135:M146)</f>
        <v>0</v>
      </c>
      <c r="N134" s="248"/>
      <c r="O134" s="248">
        <f>SUM(O135:O146)</f>
        <v>0.12</v>
      </c>
      <c r="P134" s="248"/>
      <c r="Q134" s="248">
        <f>SUM(Q135:Q146)</f>
        <v>0</v>
      </c>
      <c r="R134" s="249"/>
      <c r="S134" s="249"/>
      <c r="T134" s="250"/>
      <c r="U134" s="244"/>
      <c r="V134" s="244">
        <f>SUM(V135:V146)</f>
        <v>16.91</v>
      </c>
      <c r="W134" s="244"/>
      <c r="X134" s="244"/>
      <c r="AG134" t="s">
        <v>143</v>
      </c>
    </row>
    <row r="135" spans="1:60" outlineLevel="1" x14ac:dyDescent="0.25">
      <c r="A135" s="252">
        <v>13</v>
      </c>
      <c r="B135" s="253" t="s">
        <v>257</v>
      </c>
      <c r="C135" s="270" t="s">
        <v>258</v>
      </c>
      <c r="D135" s="254" t="s">
        <v>160</v>
      </c>
      <c r="E135" s="255">
        <v>79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15</v>
      </c>
      <c r="M135" s="257">
        <f>G135*(1+L135/100)</f>
        <v>0</v>
      </c>
      <c r="N135" s="255">
        <v>1.58E-3</v>
      </c>
      <c r="O135" s="255">
        <f>ROUND(E135*N135,2)</f>
        <v>0.12</v>
      </c>
      <c r="P135" s="255">
        <v>0</v>
      </c>
      <c r="Q135" s="255">
        <f>ROUND(E135*P135,2)</f>
        <v>0</v>
      </c>
      <c r="R135" s="257"/>
      <c r="S135" s="257" t="s">
        <v>161</v>
      </c>
      <c r="T135" s="258" t="s">
        <v>161</v>
      </c>
      <c r="U135" s="234">
        <v>0.214</v>
      </c>
      <c r="V135" s="234">
        <f>ROUND(E135*U135,2)</f>
        <v>16.91</v>
      </c>
      <c r="W135" s="234"/>
      <c r="X135" s="234" t="s">
        <v>149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259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3" t="s">
        <v>154</v>
      </c>
      <c r="D136" s="238"/>
      <c r="E136" s="239"/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155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3" t="s">
        <v>260</v>
      </c>
      <c r="D137" s="238"/>
      <c r="E137" s="239">
        <v>7.5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155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3" t="s">
        <v>244</v>
      </c>
      <c r="D138" s="238"/>
      <c r="E138" s="239">
        <v>1.2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155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3" t="s">
        <v>261</v>
      </c>
      <c r="D139" s="238"/>
      <c r="E139" s="239">
        <v>12.7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155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31"/>
      <c r="B140" s="232"/>
      <c r="C140" s="273" t="s">
        <v>262</v>
      </c>
      <c r="D140" s="238"/>
      <c r="E140" s="239">
        <v>1.3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155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3" t="s">
        <v>263</v>
      </c>
      <c r="D141" s="238"/>
      <c r="E141" s="239">
        <v>8.6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155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3" t="s">
        <v>264</v>
      </c>
      <c r="D142" s="238"/>
      <c r="E142" s="239">
        <v>1.5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155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31"/>
      <c r="B143" s="232"/>
      <c r="C143" s="273" t="s">
        <v>245</v>
      </c>
      <c r="D143" s="238"/>
      <c r="E143" s="239">
        <v>3.8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155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3" t="s">
        <v>265</v>
      </c>
      <c r="D144" s="238"/>
      <c r="E144" s="239">
        <v>18.899999999999999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155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3" t="s">
        <v>266</v>
      </c>
      <c r="D145" s="238"/>
      <c r="E145" s="239">
        <v>23.5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155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4" t="s">
        <v>157</v>
      </c>
      <c r="D146" s="240"/>
      <c r="E146" s="241">
        <v>79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155</v>
      </c>
      <c r="AH146" s="214">
        <v>1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6" x14ac:dyDescent="0.25">
      <c r="A147" s="245" t="s">
        <v>142</v>
      </c>
      <c r="B147" s="246" t="s">
        <v>76</v>
      </c>
      <c r="C147" s="269" t="s">
        <v>77</v>
      </c>
      <c r="D147" s="247"/>
      <c r="E147" s="248"/>
      <c r="F147" s="249"/>
      <c r="G147" s="249">
        <f>SUMIF(AG148:AG179,"&lt;&gt;NOR",G148:G179)</f>
        <v>0</v>
      </c>
      <c r="H147" s="249"/>
      <c r="I147" s="249">
        <f>SUM(I148:I179)</f>
        <v>0</v>
      </c>
      <c r="J147" s="249"/>
      <c r="K147" s="249">
        <f>SUM(K148:K179)</f>
        <v>0</v>
      </c>
      <c r="L147" s="249"/>
      <c r="M147" s="249">
        <f>SUM(M148:M179)</f>
        <v>0</v>
      </c>
      <c r="N147" s="248"/>
      <c r="O147" s="248">
        <f>SUM(O148:O179)</f>
        <v>0</v>
      </c>
      <c r="P147" s="248"/>
      <c r="Q147" s="248">
        <f>SUM(Q148:Q179)</f>
        <v>0</v>
      </c>
      <c r="R147" s="249"/>
      <c r="S147" s="249"/>
      <c r="T147" s="250"/>
      <c r="U147" s="244"/>
      <c r="V147" s="244">
        <f>SUM(V148:V179)</f>
        <v>30.709999999999997</v>
      </c>
      <c r="W147" s="244"/>
      <c r="X147" s="244"/>
      <c r="AG147" t="s">
        <v>143</v>
      </c>
    </row>
    <row r="148" spans="1:60" outlineLevel="1" x14ac:dyDescent="0.25">
      <c r="A148" s="252">
        <v>14</v>
      </c>
      <c r="B148" s="253" t="s">
        <v>267</v>
      </c>
      <c r="C148" s="270" t="s">
        <v>268</v>
      </c>
      <c r="D148" s="254" t="s">
        <v>160</v>
      </c>
      <c r="E148" s="255">
        <v>49.055</v>
      </c>
      <c r="F148" s="256"/>
      <c r="G148" s="257">
        <f>ROUND(E148*F148,2)</f>
        <v>0</v>
      </c>
      <c r="H148" s="256"/>
      <c r="I148" s="257">
        <f>ROUND(E148*H148,2)</f>
        <v>0</v>
      </c>
      <c r="J148" s="256"/>
      <c r="K148" s="257">
        <f>ROUND(E148*J148,2)</f>
        <v>0</v>
      </c>
      <c r="L148" s="257">
        <v>15</v>
      </c>
      <c r="M148" s="257">
        <f>G148*(1+L148/100)</f>
        <v>0</v>
      </c>
      <c r="N148" s="255">
        <v>1.0000000000000001E-5</v>
      </c>
      <c r="O148" s="255">
        <f>ROUND(E148*N148,2)</f>
        <v>0</v>
      </c>
      <c r="P148" s="255">
        <v>0</v>
      </c>
      <c r="Q148" s="255">
        <f>ROUND(E148*P148,2)</f>
        <v>0</v>
      </c>
      <c r="R148" s="257"/>
      <c r="S148" s="257" t="s">
        <v>161</v>
      </c>
      <c r="T148" s="258" t="s">
        <v>161</v>
      </c>
      <c r="U148" s="234">
        <v>0.13</v>
      </c>
      <c r="V148" s="234">
        <f>ROUND(E148*U148,2)</f>
        <v>6.38</v>
      </c>
      <c r="W148" s="234"/>
      <c r="X148" s="234" t="s">
        <v>149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150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3" t="s">
        <v>154</v>
      </c>
      <c r="D149" s="238"/>
      <c r="E149" s="239"/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155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3" t="s">
        <v>163</v>
      </c>
      <c r="D150" s="238"/>
      <c r="E150" s="239">
        <v>6.21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155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3" t="s">
        <v>164</v>
      </c>
      <c r="D151" s="238"/>
      <c r="E151" s="239">
        <v>3.2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155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3" t="s">
        <v>165</v>
      </c>
      <c r="D152" s="238"/>
      <c r="E152" s="239">
        <v>4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155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3" t="s">
        <v>166</v>
      </c>
      <c r="D153" s="238"/>
      <c r="E153" s="239">
        <v>3.2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155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3" t="s">
        <v>167</v>
      </c>
      <c r="D154" s="238"/>
      <c r="E154" s="239">
        <v>3.2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155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3" t="s">
        <v>168</v>
      </c>
      <c r="D155" s="238"/>
      <c r="E155" s="239">
        <v>4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155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3" t="s">
        <v>169</v>
      </c>
      <c r="D156" s="238"/>
      <c r="E156" s="239">
        <v>2.8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155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3" t="s">
        <v>170</v>
      </c>
      <c r="D157" s="238"/>
      <c r="E157" s="239">
        <v>6.21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155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3" t="s">
        <v>171</v>
      </c>
      <c r="D158" s="238"/>
      <c r="E158" s="239">
        <v>3.6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155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4" t="s">
        <v>157</v>
      </c>
      <c r="D159" s="240"/>
      <c r="E159" s="241">
        <v>36.42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155</v>
      </c>
      <c r="AH159" s="214">
        <v>1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3" t="s">
        <v>172</v>
      </c>
      <c r="D160" s="238"/>
      <c r="E160" s="239">
        <v>0.53674999999999995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155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3" t="s">
        <v>173</v>
      </c>
      <c r="D161" s="238"/>
      <c r="E161" s="239">
        <v>2.552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155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3" t="s">
        <v>174</v>
      </c>
      <c r="D162" s="238"/>
      <c r="E162" s="239">
        <v>0.53674999999999995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155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3" t="s">
        <v>175</v>
      </c>
      <c r="D163" s="238"/>
      <c r="E163" s="239">
        <v>2.552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155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176</v>
      </c>
      <c r="D164" s="238"/>
      <c r="E164" s="239">
        <v>2.1524999999999999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155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3" t="s">
        <v>177</v>
      </c>
      <c r="D165" s="238"/>
      <c r="E165" s="239">
        <v>4.3049999999999997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155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4" t="s">
        <v>157</v>
      </c>
      <c r="D166" s="240"/>
      <c r="E166" s="241">
        <v>12.635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155</v>
      </c>
      <c r="AH166" s="214">
        <v>1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52">
        <v>15</v>
      </c>
      <c r="B167" s="253" t="s">
        <v>269</v>
      </c>
      <c r="C167" s="270" t="s">
        <v>270</v>
      </c>
      <c r="D167" s="254" t="s">
        <v>160</v>
      </c>
      <c r="E167" s="255">
        <v>79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15</v>
      </c>
      <c r="M167" s="257">
        <f>G167*(1+L167/100)</f>
        <v>0</v>
      </c>
      <c r="N167" s="255">
        <v>4.0000000000000003E-5</v>
      </c>
      <c r="O167" s="255">
        <f>ROUND(E167*N167,2)</f>
        <v>0</v>
      </c>
      <c r="P167" s="255">
        <v>0</v>
      </c>
      <c r="Q167" s="255">
        <f>ROUND(E167*P167,2)</f>
        <v>0</v>
      </c>
      <c r="R167" s="257"/>
      <c r="S167" s="257" t="s">
        <v>161</v>
      </c>
      <c r="T167" s="258" t="s">
        <v>161</v>
      </c>
      <c r="U167" s="234">
        <v>0.308</v>
      </c>
      <c r="V167" s="234">
        <f>ROUND(E167*U167,2)</f>
        <v>24.33</v>
      </c>
      <c r="W167" s="234"/>
      <c r="X167" s="234" t="s">
        <v>149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150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0.5" outlineLevel="1" x14ac:dyDescent="0.25">
      <c r="A168" s="231"/>
      <c r="B168" s="232"/>
      <c r="C168" s="271" t="s">
        <v>271</v>
      </c>
      <c r="D168" s="259"/>
      <c r="E168" s="259"/>
      <c r="F168" s="259"/>
      <c r="G168" s="259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152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61" t="str">
        <f>C168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3" t="s">
        <v>154</v>
      </c>
      <c r="D169" s="238"/>
      <c r="E169" s="239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155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3" t="s">
        <v>260</v>
      </c>
      <c r="D170" s="238"/>
      <c r="E170" s="239">
        <v>7.5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155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3" t="s">
        <v>244</v>
      </c>
      <c r="D171" s="238"/>
      <c r="E171" s="239">
        <v>1.2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155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3" t="s">
        <v>261</v>
      </c>
      <c r="D172" s="238"/>
      <c r="E172" s="239">
        <v>12.7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155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3" t="s">
        <v>262</v>
      </c>
      <c r="D173" s="238"/>
      <c r="E173" s="239">
        <v>1.3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155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3" t="s">
        <v>263</v>
      </c>
      <c r="D174" s="238"/>
      <c r="E174" s="239">
        <v>8.6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155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3" t="s">
        <v>264</v>
      </c>
      <c r="D175" s="238"/>
      <c r="E175" s="239">
        <v>1.5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155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3" t="s">
        <v>245</v>
      </c>
      <c r="D176" s="238"/>
      <c r="E176" s="239">
        <v>3.8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155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3" t="s">
        <v>265</v>
      </c>
      <c r="D177" s="238"/>
      <c r="E177" s="239">
        <v>18.899999999999999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155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3" t="s">
        <v>266</v>
      </c>
      <c r="D178" s="238"/>
      <c r="E178" s="239">
        <v>23.5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155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4" t="s">
        <v>157</v>
      </c>
      <c r="D179" s="240"/>
      <c r="E179" s="241">
        <v>79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155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13" x14ac:dyDescent="0.25">
      <c r="A180" s="245" t="s">
        <v>142</v>
      </c>
      <c r="B180" s="246" t="s">
        <v>78</v>
      </c>
      <c r="C180" s="269" t="s">
        <v>79</v>
      </c>
      <c r="D180" s="247"/>
      <c r="E180" s="248"/>
      <c r="F180" s="249"/>
      <c r="G180" s="249">
        <f>SUMIF(AG181:AG233,"&lt;&gt;NOR",G181:G233)</f>
        <v>0</v>
      </c>
      <c r="H180" s="249"/>
      <c r="I180" s="249">
        <f>SUM(I181:I233)</f>
        <v>0</v>
      </c>
      <c r="J180" s="249"/>
      <c r="K180" s="249">
        <f>SUM(K181:K233)</f>
        <v>0</v>
      </c>
      <c r="L180" s="249"/>
      <c r="M180" s="249">
        <f>SUM(M181:M233)</f>
        <v>0</v>
      </c>
      <c r="N180" s="248"/>
      <c r="O180" s="248">
        <f>SUM(O181:O233)</f>
        <v>0</v>
      </c>
      <c r="P180" s="248"/>
      <c r="Q180" s="248">
        <f>SUM(Q181:Q233)</f>
        <v>2.3499999999999996</v>
      </c>
      <c r="R180" s="249"/>
      <c r="S180" s="249"/>
      <c r="T180" s="250"/>
      <c r="U180" s="244"/>
      <c r="V180" s="244">
        <f>SUM(V181:V233)</f>
        <v>13.58</v>
      </c>
      <c r="W180" s="244"/>
      <c r="X180" s="244"/>
      <c r="AG180" t="s">
        <v>143</v>
      </c>
    </row>
    <row r="181" spans="1:60" outlineLevel="1" x14ac:dyDescent="0.25">
      <c r="A181" s="252">
        <v>16</v>
      </c>
      <c r="B181" s="253" t="s">
        <v>272</v>
      </c>
      <c r="C181" s="270" t="s">
        <v>273</v>
      </c>
      <c r="D181" s="254" t="s">
        <v>160</v>
      </c>
      <c r="E181" s="255">
        <v>1.2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15</v>
      </c>
      <c r="M181" s="257">
        <f>G181*(1+L181/100)</f>
        <v>0</v>
      </c>
      <c r="N181" s="255">
        <v>3.3E-4</v>
      </c>
      <c r="O181" s="255">
        <f>ROUND(E181*N181,2)</f>
        <v>0</v>
      </c>
      <c r="P181" s="255">
        <v>1.183E-2</v>
      </c>
      <c r="Q181" s="255">
        <f>ROUND(E181*P181,2)</f>
        <v>0.01</v>
      </c>
      <c r="R181" s="257"/>
      <c r="S181" s="257" t="s">
        <v>161</v>
      </c>
      <c r="T181" s="258" t="s">
        <v>161</v>
      </c>
      <c r="U181" s="234">
        <v>0.34599999999999997</v>
      </c>
      <c r="V181" s="234">
        <f>ROUND(E181*U181,2)</f>
        <v>0.42</v>
      </c>
      <c r="W181" s="234"/>
      <c r="X181" s="234" t="s">
        <v>149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150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3" t="s">
        <v>154</v>
      </c>
      <c r="D182" s="238"/>
      <c r="E182" s="239"/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155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3" t="s">
        <v>244</v>
      </c>
      <c r="D183" s="238"/>
      <c r="E183" s="239">
        <v>1.2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155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4" t="s">
        <v>157</v>
      </c>
      <c r="D184" s="240"/>
      <c r="E184" s="241">
        <v>1.2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155</v>
      </c>
      <c r="AH184" s="214">
        <v>1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52">
        <v>17</v>
      </c>
      <c r="B185" s="253" t="s">
        <v>274</v>
      </c>
      <c r="C185" s="270" t="s">
        <v>275</v>
      </c>
      <c r="D185" s="254" t="s">
        <v>160</v>
      </c>
      <c r="E185" s="255">
        <v>5</v>
      </c>
      <c r="F185" s="256"/>
      <c r="G185" s="257">
        <f>ROUND(E185*F185,2)</f>
        <v>0</v>
      </c>
      <c r="H185" s="256"/>
      <c r="I185" s="257">
        <f>ROUND(E185*H185,2)</f>
        <v>0</v>
      </c>
      <c r="J185" s="256"/>
      <c r="K185" s="257">
        <f>ROUND(E185*J185,2)</f>
        <v>0</v>
      </c>
      <c r="L185" s="257">
        <v>15</v>
      </c>
      <c r="M185" s="257">
        <f>G185*(1+L185/100)</f>
        <v>0</v>
      </c>
      <c r="N185" s="255">
        <v>0</v>
      </c>
      <c r="O185" s="255">
        <f>ROUND(E185*N185,2)</f>
        <v>0</v>
      </c>
      <c r="P185" s="255">
        <v>1.26E-2</v>
      </c>
      <c r="Q185" s="255">
        <f>ROUND(E185*P185,2)</f>
        <v>0.06</v>
      </c>
      <c r="R185" s="257"/>
      <c r="S185" s="257" t="s">
        <v>161</v>
      </c>
      <c r="T185" s="258" t="s">
        <v>161</v>
      </c>
      <c r="U185" s="234">
        <v>0.33</v>
      </c>
      <c r="V185" s="234">
        <f>ROUND(E185*U185,2)</f>
        <v>1.65</v>
      </c>
      <c r="W185" s="234"/>
      <c r="X185" s="234" t="s">
        <v>149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150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3" t="s">
        <v>154</v>
      </c>
      <c r="D186" s="238"/>
      <c r="E186" s="239"/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155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3" t="s">
        <v>244</v>
      </c>
      <c r="D187" s="238"/>
      <c r="E187" s="239">
        <v>1.2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155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3" t="s">
        <v>245</v>
      </c>
      <c r="D188" s="238"/>
      <c r="E188" s="239">
        <v>3.8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155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4" t="s">
        <v>157</v>
      </c>
      <c r="D189" s="240"/>
      <c r="E189" s="241">
        <v>5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155</v>
      </c>
      <c r="AH189" s="214">
        <v>1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52">
        <v>18</v>
      </c>
      <c r="B190" s="253" t="s">
        <v>276</v>
      </c>
      <c r="C190" s="270" t="s">
        <v>277</v>
      </c>
      <c r="D190" s="254" t="s">
        <v>160</v>
      </c>
      <c r="E190" s="255">
        <v>3.8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15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0.02</v>
      </c>
      <c r="Q190" s="255">
        <f>ROUND(E190*P190,2)</f>
        <v>0.08</v>
      </c>
      <c r="R190" s="257"/>
      <c r="S190" s="257" t="s">
        <v>161</v>
      </c>
      <c r="T190" s="258" t="s">
        <v>161</v>
      </c>
      <c r="U190" s="234">
        <v>0.14699999999999999</v>
      </c>
      <c r="V190" s="234">
        <f>ROUND(E190*U190,2)</f>
        <v>0.56000000000000005</v>
      </c>
      <c r="W190" s="234"/>
      <c r="X190" s="234" t="s">
        <v>149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150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3" t="s">
        <v>154</v>
      </c>
      <c r="D191" s="238"/>
      <c r="E191" s="239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155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3" t="s">
        <v>245</v>
      </c>
      <c r="D192" s="238"/>
      <c r="E192" s="239">
        <v>3.8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155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4" t="s">
        <v>157</v>
      </c>
      <c r="D193" s="240"/>
      <c r="E193" s="241">
        <v>3.8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155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52">
        <v>19</v>
      </c>
      <c r="B194" s="253" t="s">
        <v>278</v>
      </c>
      <c r="C194" s="270" t="s">
        <v>279</v>
      </c>
      <c r="D194" s="254" t="s">
        <v>180</v>
      </c>
      <c r="E194" s="255">
        <v>1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15</v>
      </c>
      <c r="M194" s="257">
        <f>G194*(1+L194/100)</f>
        <v>0</v>
      </c>
      <c r="N194" s="255">
        <v>0</v>
      </c>
      <c r="O194" s="255">
        <f>ROUND(E194*N194,2)</f>
        <v>0</v>
      </c>
      <c r="P194" s="255">
        <v>0</v>
      </c>
      <c r="Q194" s="255">
        <f>ROUND(E194*P194,2)</f>
        <v>0</v>
      </c>
      <c r="R194" s="257"/>
      <c r="S194" s="257" t="s">
        <v>161</v>
      </c>
      <c r="T194" s="258" t="s">
        <v>161</v>
      </c>
      <c r="U194" s="234">
        <v>0.05</v>
      </c>
      <c r="V194" s="234">
        <f>ROUND(E194*U194,2)</f>
        <v>0.05</v>
      </c>
      <c r="W194" s="234"/>
      <c r="X194" s="234" t="s">
        <v>149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150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3" t="s">
        <v>154</v>
      </c>
      <c r="D195" s="238"/>
      <c r="E195" s="239"/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155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3" t="s">
        <v>280</v>
      </c>
      <c r="D196" s="238"/>
      <c r="E196" s="239">
        <v>1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155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4" t="s">
        <v>157</v>
      </c>
      <c r="D197" s="240"/>
      <c r="E197" s="241">
        <v>1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155</v>
      </c>
      <c r="AH197" s="214">
        <v>1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52">
        <v>20</v>
      </c>
      <c r="B198" s="253" t="s">
        <v>281</v>
      </c>
      <c r="C198" s="270" t="s">
        <v>282</v>
      </c>
      <c r="D198" s="254" t="s">
        <v>160</v>
      </c>
      <c r="E198" s="255">
        <v>4.82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15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4.0000000000000001E-3</v>
      </c>
      <c r="Q198" s="255">
        <f>ROUND(E198*P198,2)</f>
        <v>0.02</v>
      </c>
      <c r="R198" s="257"/>
      <c r="S198" s="257" t="s">
        <v>161</v>
      </c>
      <c r="T198" s="258" t="s">
        <v>161</v>
      </c>
      <c r="U198" s="234">
        <v>0.03</v>
      </c>
      <c r="V198" s="234">
        <f>ROUND(E198*U198,2)</f>
        <v>0.14000000000000001</v>
      </c>
      <c r="W198" s="234"/>
      <c r="X198" s="234" t="s">
        <v>149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150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3" t="s">
        <v>154</v>
      </c>
      <c r="D199" s="238"/>
      <c r="E199" s="239"/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155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3" t="s">
        <v>193</v>
      </c>
      <c r="D200" s="238"/>
      <c r="E200" s="239"/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155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3" t="s">
        <v>194</v>
      </c>
      <c r="D201" s="238"/>
      <c r="E201" s="239">
        <v>4.62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155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4" t="s">
        <v>157</v>
      </c>
      <c r="D202" s="240"/>
      <c r="E202" s="241">
        <v>4.62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155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3" t="s">
        <v>195</v>
      </c>
      <c r="D203" s="238"/>
      <c r="E203" s="239"/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155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3" t="s">
        <v>196</v>
      </c>
      <c r="D204" s="238"/>
      <c r="E204" s="239">
        <v>-0.8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155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4" t="s">
        <v>157</v>
      </c>
      <c r="D205" s="240"/>
      <c r="E205" s="241">
        <v>-0.8</v>
      </c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155</v>
      </c>
      <c r="AH205" s="214">
        <v>1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3" t="s">
        <v>197</v>
      </c>
      <c r="D206" s="238"/>
      <c r="E206" s="239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155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3" t="s">
        <v>198</v>
      </c>
      <c r="D207" s="238"/>
      <c r="E207" s="239">
        <v>1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155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4" t="s">
        <v>157</v>
      </c>
      <c r="D208" s="240"/>
      <c r="E208" s="241">
        <v>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155</v>
      </c>
      <c r="AH208" s="214">
        <v>1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52">
        <v>21</v>
      </c>
      <c r="B209" s="253" t="s">
        <v>283</v>
      </c>
      <c r="C209" s="270" t="s">
        <v>284</v>
      </c>
      <c r="D209" s="254" t="s">
        <v>160</v>
      </c>
      <c r="E209" s="255">
        <v>14.788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15</v>
      </c>
      <c r="M209" s="257">
        <f>G209*(1+L209/100)</f>
        <v>0</v>
      </c>
      <c r="N209" s="255">
        <v>0</v>
      </c>
      <c r="O209" s="255">
        <f>ROUND(E209*N209,2)</f>
        <v>0</v>
      </c>
      <c r="P209" s="255">
        <v>0.02</v>
      </c>
      <c r="Q209" s="255">
        <f>ROUND(E209*P209,2)</f>
        <v>0.3</v>
      </c>
      <c r="R209" s="257"/>
      <c r="S209" s="257" t="s">
        <v>161</v>
      </c>
      <c r="T209" s="258" t="s">
        <v>161</v>
      </c>
      <c r="U209" s="234">
        <v>0.13</v>
      </c>
      <c r="V209" s="234">
        <f>ROUND(E209*U209,2)</f>
        <v>1.92</v>
      </c>
      <c r="W209" s="234"/>
      <c r="X209" s="234" t="s">
        <v>149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150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3" t="s">
        <v>154</v>
      </c>
      <c r="D210" s="238"/>
      <c r="E210" s="239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155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3" t="s">
        <v>202</v>
      </c>
      <c r="D211" s="238"/>
      <c r="E211" s="239">
        <v>16.388000000000002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155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4" t="s">
        <v>157</v>
      </c>
      <c r="D212" s="240"/>
      <c r="E212" s="241">
        <v>16.388000000000002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155</v>
      </c>
      <c r="AH212" s="214">
        <v>1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3" t="s">
        <v>195</v>
      </c>
      <c r="D213" s="238"/>
      <c r="E213" s="239"/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155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3" t="s">
        <v>203</v>
      </c>
      <c r="D214" s="238"/>
      <c r="E214" s="239">
        <v>-1.6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155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4" t="s">
        <v>157</v>
      </c>
      <c r="D215" s="240"/>
      <c r="E215" s="241">
        <v>-1.6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155</v>
      </c>
      <c r="AH215" s="214">
        <v>1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52">
        <v>22</v>
      </c>
      <c r="B216" s="253" t="s">
        <v>285</v>
      </c>
      <c r="C216" s="270" t="s">
        <v>286</v>
      </c>
      <c r="D216" s="254" t="s">
        <v>160</v>
      </c>
      <c r="E216" s="255">
        <v>9.8000000000000007</v>
      </c>
      <c r="F216" s="256"/>
      <c r="G216" s="257">
        <f>ROUND(E216*F216,2)</f>
        <v>0</v>
      </c>
      <c r="H216" s="256"/>
      <c r="I216" s="257">
        <f>ROUND(E216*H216,2)</f>
        <v>0</v>
      </c>
      <c r="J216" s="256"/>
      <c r="K216" s="257">
        <f>ROUND(E216*J216,2)</f>
        <v>0</v>
      </c>
      <c r="L216" s="257">
        <v>15</v>
      </c>
      <c r="M216" s="257">
        <f>G216*(1+L216/100)</f>
        <v>0</v>
      </c>
      <c r="N216" s="255">
        <v>0</v>
      </c>
      <c r="O216" s="255">
        <f>ROUND(E216*N216,2)</f>
        <v>0</v>
      </c>
      <c r="P216" s="255">
        <v>4.5999999999999999E-2</v>
      </c>
      <c r="Q216" s="255">
        <f>ROUND(E216*P216,2)</f>
        <v>0.45</v>
      </c>
      <c r="R216" s="257"/>
      <c r="S216" s="257" t="s">
        <v>161</v>
      </c>
      <c r="T216" s="258" t="s">
        <v>161</v>
      </c>
      <c r="U216" s="234">
        <v>0.26</v>
      </c>
      <c r="V216" s="234">
        <f>ROUND(E216*U216,2)</f>
        <v>2.5499999999999998</v>
      </c>
      <c r="W216" s="234"/>
      <c r="X216" s="234" t="s">
        <v>149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150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3" t="s">
        <v>154</v>
      </c>
      <c r="D217" s="238"/>
      <c r="E217" s="239"/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155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3" t="s">
        <v>208</v>
      </c>
      <c r="D218" s="238"/>
      <c r="E218" s="239"/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155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3" t="s">
        <v>209</v>
      </c>
      <c r="D219" s="238"/>
      <c r="E219" s="239">
        <v>0.9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155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3" t="s">
        <v>210</v>
      </c>
      <c r="D220" s="238"/>
      <c r="E220" s="239">
        <v>3.65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155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3" t="s">
        <v>211</v>
      </c>
      <c r="D221" s="238"/>
      <c r="E221" s="239">
        <v>1.85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155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3" t="s">
        <v>212</v>
      </c>
      <c r="D222" s="238"/>
      <c r="E222" s="239">
        <v>3.4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155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4" t="s">
        <v>157</v>
      </c>
      <c r="D223" s="240"/>
      <c r="E223" s="241">
        <v>9.8000000000000007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155</v>
      </c>
      <c r="AH223" s="214">
        <v>1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52">
        <v>23</v>
      </c>
      <c r="B224" s="253" t="s">
        <v>287</v>
      </c>
      <c r="C224" s="270" t="s">
        <v>288</v>
      </c>
      <c r="D224" s="254" t="s">
        <v>160</v>
      </c>
      <c r="E224" s="255">
        <v>20.96</v>
      </c>
      <c r="F224" s="256"/>
      <c r="G224" s="257">
        <f>ROUND(E224*F224,2)</f>
        <v>0</v>
      </c>
      <c r="H224" s="256"/>
      <c r="I224" s="257">
        <f>ROUND(E224*H224,2)</f>
        <v>0</v>
      </c>
      <c r="J224" s="256"/>
      <c r="K224" s="257">
        <f>ROUND(E224*J224,2)</f>
        <v>0</v>
      </c>
      <c r="L224" s="257">
        <v>15</v>
      </c>
      <c r="M224" s="257">
        <f>G224*(1+L224/100)</f>
        <v>0</v>
      </c>
      <c r="N224" s="255">
        <v>0</v>
      </c>
      <c r="O224" s="255">
        <f>ROUND(E224*N224,2)</f>
        <v>0</v>
      </c>
      <c r="P224" s="255">
        <v>6.8000000000000005E-2</v>
      </c>
      <c r="Q224" s="255">
        <f>ROUND(E224*P224,2)</f>
        <v>1.43</v>
      </c>
      <c r="R224" s="257"/>
      <c r="S224" s="257" t="s">
        <v>161</v>
      </c>
      <c r="T224" s="258" t="s">
        <v>161</v>
      </c>
      <c r="U224" s="234">
        <v>0.3</v>
      </c>
      <c r="V224" s="234">
        <f>ROUND(E224*U224,2)</f>
        <v>6.29</v>
      </c>
      <c r="W224" s="234"/>
      <c r="X224" s="234" t="s">
        <v>149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150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3" t="s">
        <v>154</v>
      </c>
      <c r="D225" s="238"/>
      <c r="E225" s="239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155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3" t="s">
        <v>228</v>
      </c>
      <c r="D226" s="238"/>
      <c r="E226" s="239">
        <v>6.93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155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3" t="s">
        <v>229</v>
      </c>
      <c r="D227" s="238"/>
      <c r="E227" s="239">
        <v>1.35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155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3" t="s">
        <v>230</v>
      </c>
      <c r="D228" s="238"/>
      <c r="E228" s="239">
        <v>15.68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155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4" t="s">
        <v>157</v>
      </c>
      <c r="D229" s="240"/>
      <c r="E229" s="241">
        <v>23.96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155</v>
      </c>
      <c r="AH229" s="214">
        <v>1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3" t="s">
        <v>195</v>
      </c>
      <c r="D230" s="238"/>
      <c r="E230" s="239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155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3" t="s">
        <v>231</v>
      </c>
      <c r="D231" s="238"/>
      <c r="E231" s="239">
        <v>-1.6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155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3" t="s">
        <v>232</v>
      </c>
      <c r="D232" s="238"/>
      <c r="E232" s="239">
        <v>-1.4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155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4" t="s">
        <v>157</v>
      </c>
      <c r="D233" s="240"/>
      <c r="E233" s="241">
        <v>-3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155</v>
      </c>
      <c r="AH233" s="214">
        <v>1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13" x14ac:dyDescent="0.25">
      <c r="A234" s="245" t="s">
        <v>142</v>
      </c>
      <c r="B234" s="246" t="s">
        <v>80</v>
      </c>
      <c r="C234" s="269" t="s">
        <v>81</v>
      </c>
      <c r="D234" s="247"/>
      <c r="E234" s="248"/>
      <c r="F234" s="249"/>
      <c r="G234" s="249">
        <f>SUMIF(AG235:AG235,"&lt;&gt;NOR",G235:G235)</f>
        <v>0</v>
      </c>
      <c r="H234" s="249"/>
      <c r="I234" s="249">
        <f>SUM(I235:I235)</f>
        <v>0</v>
      </c>
      <c r="J234" s="249"/>
      <c r="K234" s="249">
        <f>SUM(K235:K235)</f>
        <v>0</v>
      </c>
      <c r="L234" s="249"/>
      <c r="M234" s="249">
        <f>SUM(M235:M235)</f>
        <v>0</v>
      </c>
      <c r="N234" s="248"/>
      <c r="O234" s="248">
        <f>SUM(O235:O235)</f>
        <v>0</v>
      </c>
      <c r="P234" s="248"/>
      <c r="Q234" s="248">
        <f>SUM(Q235:Q235)</f>
        <v>0</v>
      </c>
      <c r="R234" s="249"/>
      <c r="S234" s="249"/>
      <c r="T234" s="250"/>
      <c r="U234" s="244"/>
      <c r="V234" s="244">
        <f>SUM(V235:V235)</f>
        <v>5.15</v>
      </c>
      <c r="W234" s="244"/>
      <c r="X234" s="244"/>
      <c r="AG234" t="s">
        <v>143</v>
      </c>
    </row>
    <row r="235" spans="1:60" outlineLevel="1" x14ac:dyDescent="0.25">
      <c r="A235" s="262">
        <v>24</v>
      </c>
      <c r="B235" s="263" t="s">
        <v>289</v>
      </c>
      <c r="C235" s="275" t="s">
        <v>290</v>
      </c>
      <c r="D235" s="264" t="s">
        <v>291</v>
      </c>
      <c r="E235" s="265">
        <v>2.4515099999999999</v>
      </c>
      <c r="F235" s="266"/>
      <c r="G235" s="267">
        <f>ROUND(E235*F235,2)</f>
        <v>0</v>
      </c>
      <c r="H235" s="266"/>
      <c r="I235" s="267">
        <f>ROUND(E235*H235,2)</f>
        <v>0</v>
      </c>
      <c r="J235" s="266"/>
      <c r="K235" s="267">
        <f>ROUND(E235*J235,2)</f>
        <v>0</v>
      </c>
      <c r="L235" s="267">
        <v>15</v>
      </c>
      <c r="M235" s="267">
        <f>G235*(1+L235/100)</f>
        <v>0</v>
      </c>
      <c r="N235" s="265">
        <v>0</v>
      </c>
      <c r="O235" s="265">
        <f>ROUND(E235*N235,2)</f>
        <v>0</v>
      </c>
      <c r="P235" s="265">
        <v>0</v>
      </c>
      <c r="Q235" s="265">
        <f>ROUND(E235*P235,2)</f>
        <v>0</v>
      </c>
      <c r="R235" s="267"/>
      <c r="S235" s="267" t="s">
        <v>161</v>
      </c>
      <c r="T235" s="268" t="s">
        <v>161</v>
      </c>
      <c r="U235" s="234">
        <v>2.1</v>
      </c>
      <c r="V235" s="234">
        <f>ROUND(E235*U235,2)</f>
        <v>5.15</v>
      </c>
      <c r="W235" s="234"/>
      <c r="X235" s="234" t="s">
        <v>292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293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13" x14ac:dyDescent="0.25">
      <c r="A236" s="245" t="s">
        <v>142</v>
      </c>
      <c r="B236" s="246" t="s">
        <v>82</v>
      </c>
      <c r="C236" s="269" t="s">
        <v>83</v>
      </c>
      <c r="D236" s="247"/>
      <c r="E236" s="248"/>
      <c r="F236" s="249"/>
      <c r="G236" s="249">
        <f>SUMIF(AG237:AG271,"&lt;&gt;NOR",G237:G271)</f>
        <v>0</v>
      </c>
      <c r="H236" s="249"/>
      <c r="I236" s="249">
        <f>SUM(I237:I271)</f>
        <v>0</v>
      </c>
      <c r="J236" s="249"/>
      <c r="K236" s="249">
        <f>SUM(K237:K271)</f>
        <v>0</v>
      </c>
      <c r="L236" s="249"/>
      <c r="M236" s="249">
        <f>SUM(M237:M271)</f>
        <v>0</v>
      </c>
      <c r="N236" s="248"/>
      <c r="O236" s="248">
        <f>SUM(O237:O271)</f>
        <v>0.02</v>
      </c>
      <c r="P236" s="248"/>
      <c r="Q236" s="248">
        <f>SUM(Q237:Q271)</f>
        <v>0.04</v>
      </c>
      <c r="R236" s="249"/>
      <c r="S236" s="249"/>
      <c r="T236" s="250"/>
      <c r="U236" s="244"/>
      <c r="V236" s="244">
        <f>SUM(V237:V271)</f>
        <v>18.32</v>
      </c>
      <c r="W236" s="244"/>
      <c r="X236" s="244"/>
      <c r="AG236" t="s">
        <v>143</v>
      </c>
    </row>
    <row r="237" spans="1:60" outlineLevel="1" x14ac:dyDescent="0.25">
      <c r="A237" s="252">
        <v>25</v>
      </c>
      <c r="B237" s="253" t="s">
        <v>294</v>
      </c>
      <c r="C237" s="270" t="s">
        <v>295</v>
      </c>
      <c r="D237" s="254" t="s">
        <v>160</v>
      </c>
      <c r="E237" s="255">
        <v>18.079999999999998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15</v>
      </c>
      <c r="M237" s="257">
        <f>G237*(1+L237/100)</f>
        <v>0</v>
      </c>
      <c r="N237" s="255">
        <v>1.2E-4</v>
      </c>
      <c r="O237" s="255">
        <f>ROUND(E237*N237,2)</f>
        <v>0</v>
      </c>
      <c r="P237" s="255">
        <v>2E-3</v>
      </c>
      <c r="Q237" s="255">
        <f>ROUND(E237*P237,2)</f>
        <v>0.04</v>
      </c>
      <c r="R237" s="257"/>
      <c r="S237" s="257" t="s">
        <v>161</v>
      </c>
      <c r="T237" s="258" t="s">
        <v>161</v>
      </c>
      <c r="U237" s="234">
        <v>0.56599999999999995</v>
      </c>
      <c r="V237" s="234">
        <f>ROUND(E237*U237,2)</f>
        <v>10.23</v>
      </c>
      <c r="W237" s="234"/>
      <c r="X237" s="234" t="s">
        <v>149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150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1" t="s">
        <v>296</v>
      </c>
      <c r="D238" s="259"/>
      <c r="E238" s="259"/>
      <c r="F238" s="259"/>
      <c r="G238" s="259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152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3" t="s">
        <v>154</v>
      </c>
      <c r="D239" s="238"/>
      <c r="E239" s="239"/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155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3" t="s">
        <v>297</v>
      </c>
      <c r="D240" s="238"/>
      <c r="E240" s="239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155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3" t="s">
        <v>230</v>
      </c>
      <c r="D241" s="238"/>
      <c r="E241" s="239">
        <v>15.68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155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4" t="s">
        <v>157</v>
      </c>
      <c r="D242" s="240"/>
      <c r="E242" s="241">
        <v>15.68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155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3" t="s">
        <v>195</v>
      </c>
      <c r="D243" s="238"/>
      <c r="E243" s="239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155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31"/>
      <c r="B244" s="232"/>
      <c r="C244" s="273" t="s">
        <v>232</v>
      </c>
      <c r="D244" s="238"/>
      <c r="E244" s="239">
        <v>-1.4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155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4" t="s">
        <v>157</v>
      </c>
      <c r="D245" s="240"/>
      <c r="E245" s="241">
        <v>-1.4</v>
      </c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155</v>
      </c>
      <c r="AH245" s="214">
        <v>1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3" t="s">
        <v>298</v>
      </c>
      <c r="D246" s="238"/>
      <c r="E246" s="239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155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3" t="s">
        <v>245</v>
      </c>
      <c r="D247" s="238"/>
      <c r="E247" s="239">
        <v>3.8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155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4" t="s">
        <v>157</v>
      </c>
      <c r="D248" s="240"/>
      <c r="E248" s="241">
        <v>3.8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155</v>
      </c>
      <c r="AH248" s="214">
        <v>1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52">
        <v>26</v>
      </c>
      <c r="B249" s="253" t="s">
        <v>299</v>
      </c>
      <c r="C249" s="270" t="s">
        <v>300</v>
      </c>
      <c r="D249" s="254" t="s">
        <v>160</v>
      </c>
      <c r="E249" s="255">
        <v>18.079999999999998</v>
      </c>
      <c r="F249" s="256"/>
      <c r="G249" s="257">
        <f>ROUND(E249*F249,2)</f>
        <v>0</v>
      </c>
      <c r="H249" s="256"/>
      <c r="I249" s="257">
        <f>ROUND(E249*H249,2)</f>
        <v>0</v>
      </c>
      <c r="J249" s="256"/>
      <c r="K249" s="257">
        <f>ROUND(E249*J249,2)</f>
        <v>0</v>
      </c>
      <c r="L249" s="257">
        <v>15</v>
      </c>
      <c r="M249" s="257">
        <f>G249*(1+L249/100)</f>
        <v>0</v>
      </c>
      <c r="N249" s="255">
        <v>2.1000000000000001E-4</v>
      </c>
      <c r="O249" s="255">
        <f>ROUND(E249*N249,2)</f>
        <v>0</v>
      </c>
      <c r="P249" s="255">
        <v>0</v>
      </c>
      <c r="Q249" s="255">
        <f>ROUND(E249*P249,2)</f>
        <v>0</v>
      </c>
      <c r="R249" s="257"/>
      <c r="S249" s="257" t="s">
        <v>161</v>
      </c>
      <c r="T249" s="258" t="s">
        <v>161</v>
      </c>
      <c r="U249" s="234">
        <v>9.5000000000000001E-2</v>
      </c>
      <c r="V249" s="234">
        <f>ROUND(E249*U249,2)</f>
        <v>1.72</v>
      </c>
      <c r="W249" s="234"/>
      <c r="X249" s="234" t="s">
        <v>149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150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3" t="s">
        <v>154</v>
      </c>
      <c r="D250" s="238"/>
      <c r="E250" s="239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155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3" t="s">
        <v>230</v>
      </c>
      <c r="D251" s="238"/>
      <c r="E251" s="239">
        <v>15.68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155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4" t="s">
        <v>157</v>
      </c>
      <c r="D252" s="240"/>
      <c r="E252" s="241">
        <v>15.68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155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3" t="s">
        <v>195</v>
      </c>
      <c r="D253" s="238"/>
      <c r="E253" s="239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155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3" t="s">
        <v>232</v>
      </c>
      <c r="D254" s="238"/>
      <c r="E254" s="239">
        <v>-1.4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155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4" t="s">
        <v>157</v>
      </c>
      <c r="D255" s="240"/>
      <c r="E255" s="241">
        <v>-1.4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155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3" t="s">
        <v>298</v>
      </c>
      <c r="D256" s="238"/>
      <c r="E256" s="239"/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155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3" t="s">
        <v>245</v>
      </c>
      <c r="D257" s="238"/>
      <c r="E257" s="239">
        <v>3.8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155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4" t="s">
        <v>157</v>
      </c>
      <c r="D258" s="240"/>
      <c r="E258" s="241">
        <v>3.8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155</v>
      </c>
      <c r="AH258" s="214">
        <v>1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52">
        <v>27</v>
      </c>
      <c r="B259" s="253" t="s">
        <v>301</v>
      </c>
      <c r="C259" s="270" t="s">
        <v>302</v>
      </c>
      <c r="D259" s="254" t="s">
        <v>160</v>
      </c>
      <c r="E259" s="255">
        <v>18.079999999999998</v>
      </c>
      <c r="F259" s="256"/>
      <c r="G259" s="257">
        <f>ROUND(E259*F259,2)</f>
        <v>0</v>
      </c>
      <c r="H259" s="256"/>
      <c r="I259" s="257">
        <f>ROUND(E259*H259,2)</f>
        <v>0</v>
      </c>
      <c r="J259" s="256"/>
      <c r="K259" s="257">
        <f>ROUND(E259*J259,2)</f>
        <v>0</v>
      </c>
      <c r="L259" s="257">
        <v>15</v>
      </c>
      <c r="M259" s="257">
        <f>G259*(1+L259/100)</f>
        <v>0</v>
      </c>
      <c r="N259" s="255">
        <v>1.2600000000000001E-3</v>
      </c>
      <c r="O259" s="255">
        <f>ROUND(E259*N259,2)</f>
        <v>0.02</v>
      </c>
      <c r="P259" s="255">
        <v>0</v>
      </c>
      <c r="Q259" s="255">
        <f>ROUND(E259*P259,2)</f>
        <v>0</v>
      </c>
      <c r="R259" s="257"/>
      <c r="S259" s="257" t="s">
        <v>161</v>
      </c>
      <c r="T259" s="258" t="s">
        <v>161</v>
      </c>
      <c r="U259" s="234">
        <v>0.24</v>
      </c>
      <c r="V259" s="234">
        <f>ROUND(E259*U259,2)</f>
        <v>4.34</v>
      </c>
      <c r="W259" s="234"/>
      <c r="X259" s="234" t="s">
        <v>149</v>
      </c>
      <c r="Y259" s="214"/>
      <c r="Z259" s="214"/>
      <c r="AA259" s="214"/>
      <c r="AB259" s="214"/>
      <c r="AC259" s="214"/>
      <c r="AD259" s="214"/>
      <c r="AE259" s="214"/>
      <c r="AF259" s="214"/>
      <c r="AG259" s="214" t="s">
        <v>150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3" t="s">
        <v>154</v>
      </c>
      <c r="D260" s="238"/>
      <c r="E260" s="239"/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155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3" t="s">
        <v>303</v>
      </c>
      <c r="D261" s="238"/>
      <c r="E261" s="239">
        <v>18.079999999999998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155</v>
      </c>
      <c r="AH261" s="214">
        <v>5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4" t="s">
        <v>157</v>
      </c>
      <c r="D262" s="240"/>
      <c r="E262" s="241">
        <v>18.079999999999998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155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52">
        <v>28</v>
      </c>
      <c r="B263" s="253" t="s">
        <v>304</v>
      </c>
      <c r="C263" s="270" t="s">
        <v>305</v>
      </c>
      <c r="D263" s="254" t="s">
        <v>306</v>
      </c>
      <c r="E263" s="255">
        <v>7.84</v>
      </c>
      <c r="F263" s="256"/>
      <c r="G263" s="257">
        <f>ROUND(E263*F263,2)</f>
        <v>0</v>
      </c>
      <c r="H263" s="256"/>
      <c r="I263" s="257">
        <f>ROUND(E263*H263,2)</f>
        <v>0</v>
      </c>
      <c r="J263" s="256"/>
      <c r="K263" s="257">
        <f>ROUND(E263*J263,2)</f>
        <v>0</v>
      </c>
      <c r="L263" s="257">
        <v>15</v>
      </c>
      <c r="M263" s="257">
        <f>G263*(1+L263/100)</f>
        <v>0</v>
      </c>
      <c r="N263" s="255">
        <v>3.2000000000000003E-4</v>
      </c>
      <c r="O263" s="255">
        <f>ROUND(E263*N263,2)</f>
        <v>0</v>
      </c>
      <c r="P263" s="255">
        <v>0</v>
      </c>
      <c r="Q263" s="255">
        <f>ROUND(E263*P263,2)</f>
        <v>0</v>
      </c>
      <c r="R263" s="257"/>
      <c r="S263" s="257" t="s">
        <v>161</v>
      </c>
      <c r="T263" s="258" t="s">
        <v>161</v>
      </c>
      <c r="U263" s="234">
        <v>0.11</v>
      </c>
      <c r="V263" s="234">
        <f>ROUND(E263*U263,2)</f>
        <v>0.86</v>
      </c>
      <c r="W263" s="234"/>
      <c r="X263" s="234" t="s">
        <v>149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150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3" t="s">
        <v>154</v>
      </c>
      <c r="D264" s="238"/>
      <c r="E264" s="239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155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307</v>
      </c>
      <c r="D265" s="238"/>
      <c r="E265" s="239">
        <v>7.84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155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4" t="s">
        <v>157</v>
      </c>
      <c r="D266" s="240"/>
      <c r="E266" s="241">
        <v>7.84</v>
      </c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155</v>
      </c>
      <c r="AH266" s="214">
        <v>1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52">
        <v>29</v>
      </c>
      <c r="B267" s="253" t="s">
        <v>308</v>
      </c>
      <c r="C267" s="270" t="s">
        <v>309</v>
      </c>
      <c r="D267" s="254" t="s">
        <v>306</v>
      </c>
      <c r="E267" s="255">
        <v>8</v>
      </c>
      <c r="F267" s="256"/>
      <c r="G267" s="257">
        <f>ROUND(E267*F267,2)</f>
        <v>0</v>
      </c>
      <c r="H267" s="256"/>
      <c r="I267" s="257">
        <f>ROUND(E267*H267,2)</f>
        <v>0</v>
      </c>
      <c r="J267" s="256"/>
      <c r="K267" s="257">
        <f>ROUND(E267*J267,2)</f>
        <v>0</v>
      </c>
      <c r="L267" s="257">
        <v>15</v>
      </c>
      <c r="M267" s="257">
        <f>G267*(1+L267/100)</f>
        <v>0</v>
      </c>
      <c r="N267" s="255">
        <v>3.2000000000000003E-4</v>
      </c>
      <c r="O267" s="255">
        <f>ROUND(E267*N267,2)</f>
        <v>0</v>
      </c>
      <c r="P267" s="255">
        <v>0</v>
      </c>
      <c r="Q267" s="255">
        <f>ROUND(E267*P267,2)</f>
        <v>0</v>
      </c>
      <c r="R267" s="257"/>
      <c r="S267" s="257" t="s">
        <v>161</v>
      </c>
      <c r="T267" s="258" t="s">
        <v>161</v>
      </c>
      <c r="U267" s="234">
        <v>0.14000000000000001</v>
      </c>
      <c r="V267" s="234">
        <f>ROUND(E267*U267,2)</f>
        <v>1.1200000000000001</v>
      </c>
      <c r="W267" s="234"/>
      <c r="X267" s="234" t="s">
        <v>149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150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3" t="s">
        <v>154</v>
      </c>
      <c r="D268" s="238"/>
      <c r="E268" s="239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155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3" t="s">
        <v>310</v>
      </c>
      <c r="D269" s="238"/>
      <c r="E269" s="239">
        <v>8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155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4" t="s">
        <v>157</v>
      </c>
      <c r="D270" s="240"/>
      <c r="E270" s="241">
        <v>8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155</v>
      </c>
      <c r="AH270" s="214">
        <v>1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62">
        <v>30</v>
      </c>
      <c r="B271" s="263" t="s">
        <v>311</v>
      </c>
      <c r="C271" s="275" t="s">
        <v>312</v>
      </c>
      <c r="D271" s="264" t="s">
        <v>291</v>
      </c>
      <c r="E271" s="265">
        <v>3.3820000000000003E-2</v>
      </c>
      <c r="F271" s="266"/>
      <c r="G271" s="267">
        <f>ROUND(E271*F271,2)</f>
        <v>0</v>
      </c>
      <c r="H271" s="266"/>
      <c r="I271" s="267">
        <f>ROUND(E271*H271,2)</f>
        <v>0</v>
      </c>
      <c r="J271" s="266"/>
      <c r="K271" s="267">
        <f>ROUND(E271*J271,2)</f>
        <v>0</v>
      </c>
      <c r="L271" s="267">
        <v>15</v>
      </c>
      <c r="M271" s="267">
        <f>G271*(1+L271/100)</f>
        <v>0</v>
      </c>
      <c r="N271" s="265">
        <v>0</v>
      </c>
      <c r="O271" s="265">
        <f>ROUND(E271*N271,2)</f>
        <v>0</v>
      </c>
      <c r="P271" s="265">
        <v>0</v>
      </c>
      <c r="Q271" s="265">
        <f>ROUND(E271*P271,2)</f>
        <v>0</v>
      </c>
      <c r="R271" s="267"/>
      <c r="S271" s="267" t="s">
        <v>161</v>
      </c>
      <c r="T271" s="268" t="s">
        <v>161</v>
      </c>
      <c r="U271" s="234">
        <v>1.5669999999999999</v>
      </c>
      <c r="V271" s="234">
        <f>ROUND(E271*U271,2)</f>
        <v>0.05</v>
      </c>
      <c r="W271" s="234"/>
      <c r="X271" s="234" t="s">
        <v>292</v>
      </c>
      <c r="Y271" s="214"/>
      <c r="Z271" s="214"/>
      <c r="AA271" s="214"/>
      <c r="AB271" s="214"/>
      <c r="AC271" s="214"/>
      <c r="AD271" s="214"/>
      <c r="AE271" s="214"/>
      <c r="AF271" s="214"/>
      <c r="AG271" s="214" t="s">
        <v>293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ht="13" x14ac:dyDescent="0.25">
      <c r="A272" s="245" t="s">
        <v>142</v>
      </c>
      <c r="B272" s="246" t="s">
        <v>84</v>
      </c>
      <c r="C272" s="269" t="s">
        <v>85</v>
      </c>
      <c r="D272" s="247"/>
      <c r="E272" s="248"/>
      <c r="F272" s="249"/>
      <c r="G272" s="249">
        <f>SUMIF(AG273:AG276,"&lt;&gt;NOR",G273:G276)</f>
        <v>0</v>
      </c>
      <c r="H272" s="249"/>
      <c r="I272" s="249">
        <f>SUM(I273:I276)</f>
        <v>0</v>
      </c>
      <c r="J272" s="249"/>
      <c r="K272" s="249">
        <f>SUM(K273:K276)</f>
        <v>0</v>
      </c>
      <c r="L272" s="249"/>
      <c r="M272" s="249">
        <f>SUM(M273:M276)</f>
        <v>0</v>
      </c>
      <c r="N272" s="248"/>
      <c r="O272" s="248">
        <f>SUM(O273:O276)</f>
        <v>0.02</v>
      </c>
      <c r="P272" s="248"/>
      <c r="Q272" s="248">
        <f>SUM(Q273:Q276)</f>
        <v>0</v>
      </c>
      <c r="R272" s="249"/>
      <c r="S272" s="249"/>
      <c r="T272" s="250"/>
      <c r="U272" s="244"/>
      <c r="V272" s="244">
        <f>SUM(V273:V276)</f>
        <v>1.42</v>
      </c>
      <c r="W272" s="244"/>
      <c r="X272" s="244"/>
      <c r="AG272" t="s">
        <v>143</v>
      </c>
    </row>
    <row r="273" spans="1:60" ht="20" outlineLevel="1" x14ac:dyDescent="0.25">
      <c r="A273" s="252">
        <v>31</v>
      </c>
      <c r="B273" s="253" t="s">
        <v>313</v>
      </c>
      <c r="C273" s="270" t="s">
        <v>314</v>
      </c>
      <c r="D273" s="254" t="s">
        <v>146</v>
      </c>
      <c r="E273" s="255">
        <v>1</v>
      </c>
      <c r="F273" s="256"/>
      <c r="G273" s="257">
        <f>ROUND(E273*F273,2)</f>
        <v>0</v>
      </c>
      <c r="H273" s="256"/>
      <c r="I273" s="257">
        <f>ROUND(E273*H273,2)</f>
        <v>0</v>
      </c>
      <c r="J273" s="256"/>
      <c r="K273" s="257">
        <f>ROUND(E273*J273,2)</f>
        <v>0</v>
      </c>
      <c r="L273" s="257">
        <v>15</v>
      </c>
      <c r="M273" s="257">
        <f>G273*(1+L273/100)</f>
        <v>0</v>
      </c>
      <c r="N273" s="255">
        <v>6.7499999999999999E-3</v>
      </c>
      <c r="O273" s="255">
        <f>ROUND(E273*N273,2)</f>
        <v>0.01</v>
      </c>
      <c r="P273" s="255">
        <v>0</v>
      </c>
      <c r="Q273" s="255">
        <f>ROUND(E273*P273,2)</f>
        <v>0</v>
      </c>
      <c r="R273" s="257"/>
      <c r="S273" s="257" t="s">
        <v>147</v>
      </c>
      <c r="T273" s="258" t="s">
        <v>148</v>
      </c>
      <c r="U273" s="234">
        <v>0.71</v>
      </c>
      <c r="V273" s="234">
        <f>ROUND(E273*U273,2)</f>
        <v>0.71</v>
      </c>
      <c r="W273" s="234"/>
      <c r="X273" s="234" t="s">
        <v>149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150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ht="20.5" outlineLevel="1" x14ac:dyDescent="0.25">
      <c r="A274" s="231"/>
      <c r="B274" s="232"/>
      <c r="C274" s="271" t="s">
        <v>315</v>
      </c>
      <c r="D274" s="259"/>
      <c r="E274" s="259"/>
      <c r="F274" s="259"/>
      <c r="G274" s="259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152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61" t="str">
        <f>C274</f>
        <v>Kompletní dodávka a montáž včetně uvedení do provozu, prostupů, zaškolení, seřízení, zkoušek dle příslušných ČSN a dalších pomocných prací a zednických přípomocí.</v>
      </c>
      <c r="BB274" s="214"/>
      <c r="BC274" s="214"/>
      <c r="BD274" s="214"/>
      <c r="BE274" s="214"/>
      <c r="BF274" s="214"/>
      <c r="BG274" s="214"/>
      <c r="BH274" s="214"/>
    </row>
    <row r="275" spans="1:60" ht="20" outlineLevel="1" x14ac:dyDescent="0.25">
      <c r="A275" s="252">
        <v>32</v>
      </c>
      <c r="B275" s="253" t="s">
        <v>316</v>
      </c>
      <c r="C275" s="270" t="s">
        <v>317</v>
      </c>
      <c r="D275" s="254" t="s">
        <v>146</v>
      </c>
      <c r="E275" s="255">
        <v>1</v>
      </c>
      <c r="F275" s="256"/>
      <c r="G275" s="257">
        <f>ROUND(E275*F275,2)</f>
        <v>0</v>
      </c>
      <c r="H275" s="256"/>
      <c r="I275" s="257">
        <f>ROUND(E275*H275,2)</f>
        <v>0</v>
      </c>
      <c r="J275" s="256"/>
      <c r="K275" s="257">
        <f>ROUND(E275*J275,2)</f>
        <v>0</v>
      </c>
      <c r="L275" s="257">
        <v>15</v>
      </c>
      <c r="M275" s="257">
        <f>G275*(1+L275/100)</f>
        <v>0</v>
      </c>
      <c r="N275" s="255">
        <v>6.7499999999999999E-3</v>
      </c>
      <c r="O275" s="255">
        <f>ROUND(E275*N275,2)</f>
        <v>0.01</v>
      </c>
      <c r="P275" s="255">
        <v>0</v>
      </c>
      <c r="Q275" s="255">
        <f>ROUND(E275*P275,2)</f>
        <v>0</v>
      </c>
      <c r="R275" s="257"/>
      <c r="S275" s="257" t="s">
        <v>147</v>
      </c>
      <c r="T275" s="258" t="s">
        <v>148</v>
      </c>
      <c r="U275" s="234">
        <v>0.70899999999999996</v>
      </c>
      <c r="V275" s="234">
        <f>ROUND(E275*U275,2)</f>
        <v>0.71</v>
      </c>
      <c r="W275" s="234"/>
      <c r="X275" s="234" t="s">
        <v>149</v>
      </c>
      <c r="Y275" s="214"/>
      <c r="Z275" s="214"/>
      <c r="AA275" s="214"/>
      <c r="AB275" s="214"/>
      <c r="AC275" s="214"/>
      <c r="AD275" s="214"/>
      <c r="AE275" s="214"/>
      <c r="AF275" s="214"/>
      <c r="AG275" s="214" t="s">
        <v>150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ht="20.5" outlineLevel="1" x14ac:dyDescent="0.25">
      <c r="A276" s="231"/>
      <c r="B276" s="232"/>
      <c r="C276" s="271" t="s">
        <v>315</v>
      </c>
      <c r="D276" s="259"/>
      <c r="E276" s="259"/>
      <c r="F276" s="259"/>
      <c r="G276" s="259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152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61" t="str">
        <f>C276</f>
        <v>Kompletní dodávka a montáž včetně uvedení do provozu, prostupů, zaškolení, seřízení, zkoušek dle příslušných ČSN a dalších pomocných prací a zednických přípomocí.</v>
      </c>
      <c r="BB276" s="214"/>
      <c r="BC276" s="214"/>
      <c r="BD276" s="214"/>
      <c r="BE276" s="214"/>
      <c r="BF276" s="214"/>
      <c r="BG276" s="214"/>
      <c r="BH276" s="214"/>
    </row>
    <row r="277" spans="1:60" ht="13" x14ac:dyDescent="0.25">
      <c r="A277" s="245" t="s">
        <v>142</v>
      </c>
      <c r="B277" s="246" t="s">
        <v>86</v>
      </c>
      <c r="C277" s="269" t="s">
        <v>87</v>
      </c>
      <c r="D277" s="247"/>
      <c r="E277" s="248"/>
      <c r="F277" s="249"/>
      <c r="G277" s="249">
        <f>SUMIF(AG278:AG281,"&lt;&gt;NOR",G278:G281)</f>
        <v>0</v>
      </c>
      <c r="H277" s="249"/>
      <c r="I277" s="249">
        <f>SUM(I278:I281)</f>
        <v>0</v>
      </c>
      <c r="J277" s="249"/>
      <c r="K277" s="249">
        <f>SUM(K278:K281)</f>
        <v>0</v>
      </c>
      <c r="L277" s="249"/>
      <c r="M277" s="249">
        <f>SUM(M278:M281)</f>
        <v>0</v>
      </c>
      <c r="N277" s="248"/>
      <c r="O277" s="248">
        <f>SUM(O278:O281)</f>
        <v>0</v>
      </c>
      <c r="P277" s="248"/>
      <c r="Q277" s="248">
        <f>SUM(Q278:Q281)</f>
        <v>0</v>
      </c>
      <c r="R277" s="249"/>
      <c r="S277" s="249"/>
      <c r="T277" s="250"/>
      <c r="U277" s="244"/>
      <c r="V277" s="244">
        <f>SUM(V278:V281)</f>
        <v>1.18</v>
      </c>
      <c r="W277" s="244"/>
      <c r="X277" s="244"/>
      <c r="AG277" t="s">
        <v>143</v>
      </c>
    </row>
    <row r="278" spans="1:60" ht="20" outlineLevel="1" x14ac:dyDescent="0.25">
      <c r="A278" s="252">
        <v>33</v>
      </c>
      <c r="B278" s="253" t="s">
        <v>318</v>
      </c>
      <c r="C278" s="270" t="s">
        <v>314</v>
      </c>
      <c r="D278" s="254" t="s">
        <v>146</v>
      </c>
      <c r="E278" s="255">
        <v>1</v>
      </c>
      <c r="F278" s="256"/>
      <c r="G278" s="257">
        <f>ROUND(E278*F278,2)</f>
        <v>0</v>
      </c>
      <c r="H278" s="256"/>
      <c r="I278" s="257">
        <f>ROUND(E278*H278,2)</f>
        <v>0</v>
      </c>
      <c r="J278" s="256"/>
      <c r="K278" s="257">
        <f>ROUND(E278*J278,2)</f>
        <v>0</v>
      </c>
      <c r="L278" s="257">
        <v>15</v>
      </c>
      <c r="M278" s="257">
        <f>G278*(1+L278/100)</f>
        <v>0</v>
      </c>
      <c r="N278" s="255">
        <v>8.0000000000000004E-4</v>
      </c>
      <c r="O278" s="255">
        <f>ROUND(E278*N278,2)</f>
        <v>0</v>
      </c>
      <c r="P278" s="255">
        <v>0</v>
      </c>
      <c r="Q278" s="255">
        <f>ROUND(E278*P278,2)</f>
        <v>0</v>
      </c>
      <c r="R278" s="257"/>
      <c r="S278" s="257" t="s">
        <v>147</v>
      </c>
      <c r="T278" s="258" t="s">
        <v>148</v>
      </c>
      <c r="U278" s="234">
        <v>0.59</v>
      </c>
      <c r="V278" s="234">
        <f>ROUND(E278*U278,2)</f>
        <v>0.59</v>
      </c>
      <c r="W278" s="234"/>
      <c r="X278" s="234" t="s">
        <v>149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150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20.5" outlineLevel="1" x14ac:dyDescent="0.25">
      <c r="A279" s="231"/>
      <c r="B279" s="232"/>
      <c r="C279" s="271" t="s">
        <v>315</v>
      </c>
      <c r="D279" s="259"/>
      <c r="E279" s="259"/>
      <c r="F279" s="259"/>
      <c r="G279" s="259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152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61" t="str">
        <f>C279</f>
        <v>Kompletní dodávka a montáž včetně uvedení do provozu, prostupů, zaškolení, seřízení, zkoušek dle příslušných ČSN a dalších pomocných prací a zednických přípomocí.</v>
      </c>
      <c r="BB279" s="214"/>
      <c r="BC279" s="214"/>
      <c r="BD279" s="214"/>
      <c r="BE279" s="214"/>
      <c r="BF279" s="214"/>
      <c r="BG279" s="214"/>
      <c r="BH279" s="214"/>
    </row>
    <row r="280" spans="1:60" ht="20" outlineLevel="1" x14ac:dyDescent="0.25">
      <c r="A280" s="252">
        <v>34</v>
      </c>
      <c r="B280" s="253" t="s">
        <v>319</v>
      </c>
      <c r="C280" s="270" t="s">
        <v>317</v>
      </c>
      <c r="D280" s="254" t="s">
        <v>146</v>
      </c>
      <c r="E280" s="255">
        <v>1</v>
      </c>
      <c r="F280" s="256"/>
      <c r="G280" s="257">
        <f>ROUND(E280*F280,2)</f>
        <v>0</v>
      </c>
      <c r="H280" s="256"/>
      <c r="I280" s="257">
        <f>ROUND(E280*H280,2)</f>
        <v>0</v>
      </c>
      <c r="J280" s="256"/>
      <c r="K280" s="257">
        <f>ROUND(E280*J280,2)</f>
        <v>0</v>
      </c>
      <c r="L280" s="257">
        <v>15</v>
      </c>
      <c r="M280" s="257">
        <f>G280*(1+L280/100)</f>
        <v>0</v>
      </c>
      <c r="N280" s="255">
        <v>8.0000000000000004E-4</v>
      </c>
      <c r="O280" s="255">
        <f>ROUND(E280*N280,2)</f>
        <v>0</v>
      </c>
      <c r="P280" s="255">
        <v>0</v>
      </c>
      <c r="Q280" s="255">
        <f>ROUND(E280*P280,2)</f>
        <v>0</v>
      </c>
      <c r="R280" s="257"/>
      <c r="S280" s="257" t="s">
        <v>147</v>
      </c>
      <c r="T280" s="258" t="s">
        <v>148</v>
      </c>
      <c r="U280" s="234">
        <v>0.59399999999999997</v>
      </c>
      <c r="V280" s="234">
        <f>ROUND(E280*U280,2)</f>
        <v>0.59</v>
      </c>
      <c r="W280" s="234"/>
      <c r="X280" s="234" t="s">
        <v>149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150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20.5" outlineLevel="1" x14ac:dyDescent="0.25">
      <c r="A281" s="231"/>
      <c r="B281" s="232"/>
      <c r="C281" s="271" t="s">
        <v>315</v>
      </c>
      <c r="D281" s="259"/>
      <c r="E281" s="259"/>
      <c r="F281" s="259"/>
      <c r="G281" s="259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152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61" t="str">
        <f>C281</f>
        <v>Kompletní dodávka a montáž včetně uvedení do provozu, prostupů, zaškolení, seřízení, zkoušek dle příslušných ČSN a dalších pomocných prací a zednických přípomocí.</v>
      </c>
      <c r="BB281" s="214"/>
      <c r="BC281" s="214"/>
      <c r="BD281" s="214"/>
      <c r="BE281" s="214"/>
      <c r="BF281" s="214"/>
      <c r="BG281" s="214"/>
      <c r="BH281" s="214"/>
    </row>
    <row r="282" spans="1:60" ht="13" x14ac:dyDescent="0.25">
      <c r="A282" s="245" t="s">
        <v>142</v>
      </c>
      <c r="B282" s="246" t="s">
        <v>88</v>
      </c>
      <c r="C282" s="269" t="s">
        <v>89</v>
      </c>
      <c r="D282" s="247"/>
      <c r="E282" s="248"/>
      <c r="F282" s="249"/>
      <c r="G282" s="249">
        <f>SUMIF(AG283:AG288,"&lt;&gt;NOR",G283:G288)</f>
        <v>0</v>
      </c>
      <c r="H282" s="249"/>
      <c r="I282" s="249">
        <f>SUM(I283:I288)</f>
        <v>0</v>
      </c>
      <c r="J282" s="249"/>
      <c r="K282" s="249">
        <f>SUM(K283:K288)</f>
        <v>0</v>
      </c>
      <c r="L282" s="249"/>
      <c r="M282" s="249">
        <f>SUM(M283:M288)</f>
        <v>0</v>
      </c>
      <c r="N282" s="248"/>
      <c r="O282" s="248">
        <f>SUM(O283:O288)</f>
        <v>0</v>
      </c>
      <c r="P282" s="248"/>
      <c r="Q282" s="248">
        <f>SUM(Q283:Q288)</f>
        <v>0</v>
      </c>
      <c r="R282" s="249"/>
      <c r="S282" s="249"/>
      <c r="T282" s="250"/>
      <c r="U282" s="244"/>
      <c r="V282" s="244">
        <f>SUM(V283:V288)</f>
        <v>0</v>
      </c>
      <c r="W282" s="244"/>
      <c r="X282" s="244"/>
      <c r="AG282" t="s">
        <v>143</v>
      </c>
    </row>
    <row r="283" spans="1:60" outlineLevel="1" x14ac:dyDescent="0.25">
      <c r="A283" s="252">
        <v>35</v>
      </c>
      <c r="B283" s="253" t="s">
        <v>320</v>
      </c>
      <c r="C283" s="270" t="s">
        <v>321</v>
      </c>
      <c r="D283" s="254" t="s">
        <v>146</v>
      </c>
      <c r="E283" s="255">
        <v>3</v>
      </c>
      <c r="F283" s="256"/>
      <c r="G283" s="257">
        <f>ROUND(E283*F283,2)</f>
        <v>0</v>
      </c>
      <c r="H283" s="256"/>
      <c r="I283" s="257">
        <f>ROUND(E283*H283,2)</f>
        <v>0</v>
      </c>
      <c r="J283" s="256"/>
      <c r="K283" s="257">
        <f>ROUND(E283*J283,2)</f>
        <v>0</v>
      </c>
      <c r="L283" s="257">
        <v>15</v>
      </c>
      <c r="M283" s="257">
        <f>G283*(1+L283/100)</f>
        <v>0</v>
      </c>
      <c r="N283" s="255">
        <v>0</v>
      </c>
      <c r="O283" s="255">
        <f>ROUND(E283*N283,2)</f>
        <v>0</v>
      </c>
      <c r="P283" s="255">
        <v>0</v>
      </c>
      <c r="Q283" s="255">
        <f>ROUND(E283*P283,2)</f>
        <v>0</v>
      </c>
      <c r="R283" s="257"/>
      <c r="S283" s="257" t="s">
        <v>147</v>
      </c>
      <c r="T283" s="258" t="s">
        <v>148</v>
      </c>
      <c r="U283" s="234">
        <v>0</v>
      </c>
      <c r="V283" s="234">
        <f>ROUND(E283*U283,2)</f>
        <v>0</v>
      </c>
      <c r="W283" s="234"/>
      <c r="X283" s="234" t="s">
        <v>149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150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3" t="s">
        <v>154</v>
      </c>
      <c r="D284" s="238"/>
      <c r="E284" s="239"/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155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3" t="s">
        <v>322</v>
      </c>
      <c r="D285" s="238"/>
      <c r="E285" s="239">
        <v>1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155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3" t="s">
        <v>323</v>
      </c>
      <c r="D286" s="238"/>
      <c r="E286" s="239">
        <v>1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155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3" t="s">
        <v>324</v>
      </c>
      <c r="D287" s="238"/>
      <c r="E287" s="239">
        <v>1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155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4" t="s">
        <v>157</v>
      </c>
      <c r="D288" s="240"/>
      <c r="E288" s="241">
        <v>3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155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13" x14ac:dyDescent="0.25">
      <c r="A289" s="245" t="s">
        <v>142</v>
      </c>
      <c r="B289" s="246" t="s">
        <v>90</v>
      </c>
      <c r="C289" s="269" t="s">
        <v>91</v>
      </c>
      <c r="D289" s="247"/>
      <c r="E289" s="248"/>
      <c r="F289" s="249"/>
      <c r="G289" s="249">
        <f>SUMIF(AG290:AG363,"&lt;&gt;NOR",G290:G363)</f>
        <v>0</v>
      </c>
      <c r="H289" s="249"/>
      <c r="I289" s="249">
        <f>SUM(I290:I363)</f>
        <v>0</v>
      </c>
      <c r="J289" s="249"/>
      <c r="K289" s="249">
        <f>SUM(K290:K363)</f>
        <v>0</v>
      </c>
      <c r="L289" s="249"/>
      <c r="M289" s="249">
        <f>SUM(M290:M363)</f>
        <v>0</v>
      </c>
      <c r="N289" s="248"/>
      <c r="O289" s="248">
        <f>SUM(O290:O363)</f>
        <v>0.11</v>
      </c>
      <c r="P289" s="248"/>
      <c r="Q289" s="248">
        <f>SUM(Q290:Q363)</f>
        <v>0.14000000000000001</v>
      </c>
      <c r="R289" s="249"/>
      <c r="S289" s="249"/>
      <c r="T289" s="250"/>
      <c r="U289" s="244"/>
      <c r="V289" s="244">
        <f>SUM(V290:V363)</f>
        <v>13.260000000000002</v>
      </c>
      <c r="W289" s="244"/>
      <c r="X289" s="244"/>
      <c r="AG289" t="s">
        <v>143</v>
      </c>
    </row>
    <row r="290" spans="1:60" outlineLevel="1" x14ac:dyDescent="0.25">
      <c r="A290" s="252">
        <v>36</v>
      </c>
      <c r="B290" s="253" t="s">
        <v>325</v>
      </c>
      <c r="C290" s="270" t="s">
        <v>326</v>
      </c>
      <c r="D290" s="254" t="s">
        <v>146</v>
      </c>
      <c r="E290" s="255">
        <v>1</v>
      </c>
      <c r="F290" s="256"/>
      <c r="G290" s="257">
        <f>ROUND(E290*F290,2)</f>
        <v>0</v>
      </c>
      <c r="H290" s="256"/>
      <c r="I290" s="257">
        <f>ROUND(E290*H290,2)</f>
        <v>0</v>
      </c>
      <c r="J290" s="256"/>
      <c r="K290" s="257">
        <f>ROUND(E290*J290,2)</f>
        <v>0</v>
      </c>
      <c r="L290" s="257">
        <v>15</v>
      </c>
      <c r="M290" s="257">
        <f>G290*(1+L290/100)</f>
        <v>0</v>
      </c>
      <c r="N290" s="255">
        <v>1.8600000000000001E-3</v>
      </c>
      <c r="O290" s="255">
        <f>ROUND(E290*N290,2)</f>
        <v>0</v>
      </c>
      <c r="P290" s="255">
        <v>0</v>
      </c>
      <c r="Q290" s="255">
        <f>ROUND(E290*P290,2)</f>
        <v>0</v>
      </c>
      <c r="R290" s="257"/>
      <c r="S290" s="257" t="s">
        <v>161</v>
      </c>
      <c r="T290" s="258" t="s">
        <v>161</v>
      </c>
      <c r="U290" s="234">
        <v>1.3340000000000001</v>
      </c>
      <c r="V290" s="234">
        <f>ROUND(E290*U290,2)</f>
        <v>1.33</v>
      </c>
      <c r="W290" s="234"/>
      <c r="X290" s="234" t="s">
        <v>149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150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3" t="s">
        <v>154</v>
      </c>
      <c r="D291" s="238"/>
      <c r="E291" s="239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155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3" t="s">
        <v>327</v>
      </c>
      <c r="D292" s="238"/>
      <c r="E292" s="239">
        <v>1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155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4" t="s">
        <v>157</v>
      </c>
      <c r="D293" s="240"/>
      <c r="E293" s="241">
        <v>1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155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52">
        <v>37</v>
      </c>
      <c r="B294" s="253" t="s">
        <v>328</v>
      </c>
      <c r="C294" s="270" t="s">
        <v>329</v>
      </c>
      <c r="D294" s="254" t="s">
        <v>146</v>
      </c>
      <c r="E294" s="255">
        <v>1</v>
      </c>
      <c r="F294" s="256"/>
      <c r="G294" s="257">
        <f>ROUND(E294*F294,2)</f>
        <v>0</v>
      </c>
      <c r="H294" s="256"/>
      <c r="I294" s="257">
        <f>ROUND(E294*H294,2)</f>
        <v>0</v>
      </c>
      <c r="J294" s="256"/>
      <c r="K294" s="257">
        <f>ROUND(E294*J294,2)</f>
        <v>0</v>
      </c>
      <c r="L294" s="257">
        <v>15</v>
      </c>
      <c r="M294" s="257">
        <f>G294*(1+L294/100)</f>
        <v>0</v>
      </c>
      <c r="N294" s="255">
        <v>0</v>
      </c>
      <c r="O294" s="255">
        <f>ROUND(E294*N294,2)</f>
        <v>0</v>
      </c>
      <c r="P294" s="255">
        <v>3.4200000000000001E-2</v>
      </c>
      <c r="Q294" s="255">
        <f>ROUND(E294*P294,2)</f>
        <v>0.03</v>
      </c>
      <c r="R294" s="257"/>
      <c r="S294" s="257" t="s">
        <v>161</v>
      </c>
      <c r="T294" s="258" t="s">
        <v>161</v>
      </c>
      <c r="U294" s="234">
        <v>0.46500000000000002</v>
      </c>
      <c r="V294" s="234">
        <f>ROUND(E294*U294,2)</f>
        <v>0.47</v>
      </c>
      <c r="W294" s="234"/>
      <c r="X294" s="234" t="s">
        <v>149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150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3" t="s">
        <v>154</v>
      </c>
      <c r="D295" s="238"/>
      <c r="E295" s="239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155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3" t="s">
        <v>327</v>
      </c>
      <c r="D296" s="238"/>
      <c r="E296" s="239">
        <v>1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155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4" t="s">
        <v>157</v>
      </c>
      <c r="D297" s="240"/>
      <c r="E297" s="241">
        <v>1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155</v>
      </c>
      <c r="AH297" s="214">
        <v>1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52">
        <v>38</v>
      </c>
      <c r="B298" s="253" t="s">
        <v>330</v>
      </c>
      <c r="C298" s="270" t="s">
        <v>331</v>
      </c>
      <c r="D298" s="254" t="s">
        <v>180</v>
      </c>
      <c r="E298" s="255">
        <v>1</v>
      </c>
      <c r="F298" s="256"/>
      <c r="G298" s="257">
        <f>ROUND(E298*F298,2)</f>
        <v>0</v>
      </c>
      <c r="H298" s="256"/>
      <c r="I298" s="257">
        <f>ROUND(E298*H298,2)</f>
        <v>0</v>
      </c>
      <c r="J298" s="256"/>
      <c r="K298" s="257">
        <f>ROUND(E298*J298,2)</f>
        <v>0</v>
      </c>
      <c r="L298" s="257">
        <v>15</v>
      </c>
      <c r="M298" s="257">
        <f>G298*(1+L298/100)</f>
        <v>0</v>
      </c>
      <c r="N298" s="255">
        <v>2.5499999999999998E-2</v>
      </c>
      <c r="O298" s="255">
        <f>ROUND(E298*N298,2)</f>
        <v>0.03</v>
      </c>
      <c r="P298" s="255">
        <v>0</v>
      </c>
      <c r="Q298" s="255">
        <f>ROUND(E298*P298,2)</f>
        <v>0</v>
      </c>
      <c r="R298" s="257" t="s">
        <v>332</v>
      </c>
      <c r="S298" s="257" t="s">
        <v>161</v>
      </c>
      <c r="T298" s="258" t="s">
        <v>161</v>
      </c>
      <c r="U298" s="234">
        <v>0</v>
      </c>
      <c r="V298" s="234">
        <f>ROUND(E298*U298,2)</f>
        <v>0</v>
      </c>
      <c r="W298" s="234"/>
      <c r="X298" s="234" t="s">
        <v>333</v>
      </c>
      <c r="Y298" s="214"/>
      <c r="Z298" s="214"/>
      <c r="AA298" s="214"/>
      <c r="AB298" s="214"/>
      <c r="AC298" s="214"/>
      <c r="AD298" s="214"/>
      <c r="AE298" s="214"/>
      <c r="AF298" s="214"/>
      <c r="AG298" s="214" t="s">
        <v>334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3" t="s">
        <v>154</v>
      </c>
      <c r="D299" s="238"/>
      <c r="E299" s="239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155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3" t="s">
        <v>327</v>
      </c>
      <c r="D300" s="238"/>
      <c r="E300" s="239">
        <v>1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155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4" t="s">
        <v>157</v>
      </c>
      <c r="D301" s="240"/>
      <c r="E301" s="241">
        <v>1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155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ht="20" outlineLevel="1" x14ac:dyDescent="0.25">
      <c r="A302" s="252">
        <v>39</v>
      </c>
      <c r="B302" s="253" t="s">
        <v>335</v>
      </c>
      <c r="C302" s="270" t="s">
        <v>336</v>
      </c>
      <c r="D302" s="254" t="s">
        <v>180</v>
      </c>
      <c r="E302" s="255">
        <v>1</v>
      </c>
      <c r="F302" s="256"/>
      <c r="G302" s="257">
        <f>ROUND(E302*F302,2)</f>
        <v>0</v>
      </c>
      <c r="H302" s="256"/>
      <c r="I302" s="257">
        <f>ROUND(E302*H302,2)</f>
        <v>0</v>
      </c>
      <c r="J302" s="256"/>
      <c r="K302" s="257">
        <f>ROUND(E302*J302,2)</f>
        <v>0</v>
      </c>
      <c r="L302" s="257">
        <v>15</v>
      </c>
      <c r="M302" s="257">
        <f>G302*(1+L302/100)</f>
        <v>0</v>
      </c>
      <c r="N302" s="255">
        <v>2.5000000000000001E-3</v>
      </c>
      <c r="O302" s="255">
        <f>ROUND(E302*N302,2)</f>
        <v>0</v>
      </c>
      <c r="P302" s="255">
        <v>0</v>
      </c>
      <c r="Q302" s="255">
        <f>ROUND(E302*P302,2)</f>
        <v>0</v>
      </c>
      <c r="R302" s="257" t="s">
        <v>332</v>
      </c>
      <c r="S302" s="257" t="s">
        <v>161</v>
      </c>
      <c r="T302" s="258" t="s">
        <v>161</v>
      </c>
      <c r="U302" s="234">
        <v>0</v>
      </c>
      <c r="V302" s="234">
        <f>ROUND(E302*U302,2)</f>
        <v>0</v>
      </c>
      <c r="W302" s="234"/>
      <c r="X302" s="234" t="s">
        <v>333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334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3" t="s">
        <v>154</v>
      </c>
      <c r="D303" s="238"/>
      <c r="E303" s="239"/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155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3" t="s">
        <v>327</v>
      </c>
      <c r="D304" s="238"/>
      <c r="E304" s="239">
        <v>1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155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74" t="s">
        <v>157</v>
      </c>
      <c r="D305" s="240"/>
      <c r="E305" s="241">
        <v>1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155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52">
        <v>40</v>
      </c>
      <c r="B306" s="253" t="s">
        <v>337</v>
      </c>
      <c r="C306" s="270" t="s">
        <v>338</v>
      </c>
      <c r="D306" s="254" t="s">
        <v>146</v>
      </c>
      <c r="E306" s="255">
        <v>1</v>
      </c>
      <c r="F306" s="256"/>
      <c r="G306" s="257">
        <f>ROUND(E306*F306,2)</f>
        <v>0</v>
      </c>
      <c r="H306" s="256"/>
      <c r="I306" s="257">
        <f>ROUND(E306*H306,2)</f>
        <v>0</v>
      </c>
      <c r="J306" s="256"/>
      <c r="K306" s="257">
        <f>ROUND(E306*J306,2)</f>
        <v>0</v>
      </c>
      <c r="L306" s="257">
        <v>15</v>
      </c>
      <c r="M306" s="257">
        <f>G306*(1+L306/100)</f>
        <v>0</v>
      </c>
      <c r="N306" s="255">
        <v>0</v>
      </c>
      <c r="O306" s="255">
        <f>ROUND(E306*N306,2)</f>
        <v>0</v>
      </c>
      <c r="P306" s="255">
        <v>1.9460000000000002E-2</v>
      </c>
      <c r="Q306" s="255">
        <f>ROUND(E306*P306,2)</f>
        <v>0.02</v>
      </c>
      <c r="R306" s="257"/>
      <c r="S306" s="257" t="s">
        <v>161</v>
      </c>
      <c r="T306" s="258" t="s">
        <v>161</v>
      </c>
      <c r="U306" s="234">
        <v>0.38200000000000001</v>
      </c>
      <c r="V306" s="234">
        <f>ROUND(E306*U306,2)</f>
        <v>0.38</v>
      </c>
      <c r="W306" s="234"/>
      <c r="X306" s="234" t="s">
        <v>149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150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3" t="s">
        <v>154</v>
      </c>
      <c r="D307" s="238"/>
      <c r="E307" s="239"/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155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3" t="s">
        <v>339</v>
      </c>
      <c r="D308" s="238"/>
      <c r="E308" s="239">
        <v>1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155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4" t="s">
        <v>157</v>
      </c>
      <c r="D309" s="240"/>
      <c r="E309" s="241">
        <v>1</v>
      </c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155</v>
      </c>
      <c r="AH309" s="214">
        <v>1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52">
        <v>41</v>
      </c>
      <c r="B310" s="253" t="s">
        <v>340</v>
      </c>
      <c r="C310" s="270" t="s">
        <v>341</v>
      </c>
      <c r="D310" s="254" t="s">
        <v>146</v>
      </c>
      <c r="E310" s="255">
        <v>1</v>
      </c>
      <c r="F310" s="256"/>
      <c r="G310" s="257">
        <f>ROUND(E310*F310,2)</f>
        <v>0</v>
      </c>
      <c r="H310" s="256"/>
      <c r="I310" s="257">
        <f>ROUND(E310*H310,2)</f>
        <v>0</v>
      </c>
      <c r="J310" s="256"/>
      <c r="K310" s="257">
        <f>ROUND(E310*J310,2)</f>
        <v>0</v>
      </c>
      <c r="L310" s="257">
        <v>15</v>
      </c>
      <c r="M310" s="257">
        <f>G310*(1+L310/100)</f>
        <v>0</v>
      </c>
      <c r="N310" s="255">
        <v>1.41E-3</v>
      </c>
      <c r="O310" s="255">
        <f>ROUND(E310*N310,2)</f>
        <v>0</v>
      </c>
      <c r="P310" s="255">
        <v>0</v>
      </c>
      <c r="Q310" s="255">
        <f>ROUND(E310*P310,2)</f>
        <v>0</v>
      </c>
      <c r="R310" s="257"/>
      <c r="S310" s="257" t="s">
        <v>161</v>
      </c>
      <c r="T310" s="258" t="s">
        <v>161</v>
      </c>
      <c r="U310" s="234">
        <v>1.575</v>
      </c>
      <c r="V310" s="234">
        <f>ROUND(E310*U310,2)</f>
        <v>1.58</v>
      </c>
      <c r="W310" s="234"/>
      <c r="X310" s="234" t="s">
        <v>149</v>
      </c>
      <c r="Y310" s="214"/>
      <c r="Z310" s="214"/>
      <c r="AA310" s="214"/>
      <c r="AB310" s="214"/>
      <c r="AC310" s="214"/>
      <c r="AD310" s="214"/>
      <c r="AE310" s="214"/>
      <c r="AF310" s="214"/>
      <c r="AG310" s="214" t="s">
        <v>150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1" t="s">
        <v>342</v>
      </c>
      <c r="D311" s="259"/>
      <c r="E311" s="259"/>
      <c r="F311" s="259"/>
      <c r="G311" s="259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152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3" t="s">
        <v>154</v>
      </c>
      <c r="D312" s="238"/>
      <c r="E312" s="239"/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155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3" t="s">
        <v>339</v>
      </c>
      <c r="D313" s="238"/>
      <c r="E313" s="239">
        <v>1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155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4" t="s">
        <v>157</v>
      </c>
      <c r="D314" s="240"/>
      <c r="E314" s="241">
        <v>1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155</v>
      </c>
      <c r="AH314" s="214">
        <v>1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52">
        <v>42</v>
      </c>
      <c r="B315" s="253" t="s">
        <v>343</v>
      </c>
      <c r="C315" s="270" t="s">
        <v>344</v>
      </c>
      <c r="D315" s="254" t="s">
        <v>180</v>
      </c>
      <c r="E315" s="255">
        <v>1</v>
      </c>
      <c r="F315" s="256"/>
      <c r="G315" s="257">
        <f>ROUND(E315*F315,2)</f>
        <v>0</v>
      </c>
      <c r="H315" s="256"/>
      <c r="I315" s="257">
        <f>ROUND(E315*H315,2)</f>
        <v>0</v>
      </c>
      <c r="J315" s="256"/>
      <c r="K315" s="257">
        <f>ROUND(E315*J315,2)</f>
        <v>0</v>
      </c>
      <c r="L315" s="257">
        <v>15</v>
      </c>
      <c r="M315" s="257">
        <f>G315*(1+L315/100)</f>
        <v>0</v>
      </c>
      <c r="N315" s="255">
        <v>0.02</v>
      </c>
      <c r="O315" s="255">
        <f>ROUND(E315*N315,2)</f>
        <v>0.02</v>
      </c>
      <c r="P315" s="255">
        <v>0</v>
      </c>
      <c r="Q315" s="255">
        <f>ROUND(E315*P315,2)</f>
        <v>0</v>
      </c>
      <c r="R315" s="257" t="s">
        <v>332</v>
      </c>
      <c r="S315" s="257" t="s">
        <v>161</v>
      </c>
      <c r="T315" s="258" t="s">
        <v>161</v>
      </c>
      <c r="U315" s="234">
        <v>0</v>
      </c>
      <c r="V315" s="234">
        <f>ROUND(E315*U315,2)</f>
        <v>0</v>
      </c>
      <c r="W315" s="234"/>
      <c r="X315" s="234" t="s">
        <v>333</v>
      </c>
      <c r="Y315" s="214"/>
      <c r="Z315" s="214"/>
      <c r="AA315" s="214"/>
      <c r="AB315" s="214"/>
      <c r="AC315" s="214"/>
      <c r="AD315" s="214"/>
      <c r="AE315" s="214"/>
      <c r="AF315" s="214"/>
      <c r="AG315" s="214" t="s">
        <v>334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3" t="s">
        <v>154</v>
      </c>
      <c r="D316" s="238"/>
      <c r="E316" s="239"/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155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3" t="s">
        <v>339</v>
      </c>
      <c r="D317" s="238"/>
      <c r="E317" s="239">
        <v>1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155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4" t="s">
        <v>157</v>
      </c>
      <c r="D318" s="240"/>
      <c r="E318" s="241">
        <v>1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155</v>
      </c>
      <c r="AH318" s="214">
        <v>1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52">
        <v>43</v>
      </c>
      <c r="B319" s="253" t="s">
        <v>345</v>
      </c>
      <c r="C319" s="270" t="s">
        <v>346</v>
      </c>
      <c r="D319" s="254" t="s">
        <v>146</v>
      </c>
      <c r="E319" s="255">
        <v>1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15</v>
      </c>
      <c r="M319" s="257">
        <f>G319*(1+L319/100)</f>
        <v>0</v>
      </c>
      <c r="N319" s="255">
        <v>0</v>
      </c>
      <c r="O319" s="255">
        <f>ROUND(E319*N319,2)</f>
        <v>0</v>
      </c>
      <c r="P319" s="255">
        <v>8.5999999999999998E-4</v>
      </c>
      <c r="Q319" s="255">
        <f>ROUND(E319*P319,2)</f>
        <v>0</v>
      </c>
      <c r="R319" s="257"/>
      <c r="S319" s="257" t="s">
        <v>161</v>
      </c>
      <c r="T319" s="258" t="s">
        <v>161</v>
      </c>
      <c r="U319" s="234">
        <v>0.222</v>
      </c>
      <c r="V319" s="234">
        <f>ROUND(E319*U319,2)</f>
        <v>0.22</v>
      </c>
      <c r="W319" s="234"/>
      <c r="X319" s="234" t="s">
        <v>149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150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31"/>
      <c r="B320" s="232"/>
      <c r="C320" s="273" t="s">
        <v>154</v>
      </c>
      <c r="D320" s="238"/>
      <c r="E320" s="239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155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3" t="s">
        <v>339</v>
      </c>
      <c r="D321" s="238"/>
      <c r="E321" s="239">
        <v>1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155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4" t="s">
        <v>157</v>
      </c>
      <c r="D322" s="240"/>
      <c r="E322" s="241">
        <v>1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155</v>
      </c>
      <c r="AH322" s="214">
        <v>1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52">
        <v>44</v>
      </c>
      <c r="B323" s="253" t="s">
        <v>347</v>
      </c>
      <c r="C323" s="270" t="s">
        <v>348</v>
      </c>
      <c r="D323" s="254" t="s">
        <v>180</v>
      </c>
      <c r="E323" s="255">
        <v>1</v>
      </c>
      <c r="F323" s="256"/>
      <c r="G323" s="257">
        <f>ROUND(E323*F323,2)</f>
        <v>0</v>
      </c>
      <c r="H323" s="256"/>
      <c r="I323" s="257">
        <f>ROUND(E323*H323,2)</f>
        <v>0</v>
      </c>
      <c r="J323" s="256"/>
      <c r="K323" s="257">
        <f>ROUND(E323*J323,2)</f>
        <v>0</v>
      </c>
      <c r="L323" s="257">
        <v>15</v>
      </c>
      <c r="M323" s="257">
        <f>G323*(1+L323/100)</f>
        <v>0</v>
      </c>
      <c r="N323" s="255">
        <v>4.0000000000000003E-5</v>
      </c>
      <c r="O323" s="255">
        <f>ROUND(E323*N323,2)</f>
        <v>0</v>
      </c>
      <c r="P323" s="255">
        <v>0</v>
      </c>
      <c r="Q323" s="255">
        <f>ROUND(E323*P323,2)</f>
        <v>0</v>
      </c>
      <c r="R323" s="257"/>
      <c r="S323" s="257" t="s">
        <v>161</v>
      </c>
      <c r="T323" s="258" t="s">
        <v>161</v>
      </c>
      <c r="U323" s="234">
        <v>0.44500000000000001</v>
      </c>
      <c r="V323" s="234">
        <f>ROUND(E323*U323,2)</f>
        <v>0.45</v>
      </c>
      <c r="W323" s="234"/>
      <c r="X323" s="234" t="s">
        <v>149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150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3" t="s">
        <v>154</v>
      </c>
      <c r="D324" s="238"/>
      <c r="E324" s="239"/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155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3" t="s">
        <v>339</v>
      </c>
      <c r="D325" s="238"/>
      <c r="E325" s="239">
        <v>1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155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4" t="s">
        <v>157</v>
      </c>
      <c r="D326" s="240"/>
      <c r="E326" s="241">
        <v>1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155</v>
      </c>
      <c r="AH326" s="214">
        <v>1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ht="30" outlineLevel="1" x14ac:dyDescent="0.25">
      <c r="A327" s="252">
        <v>45</v>
      </c>
      <c r="B327" s="253" t="s">
        <v>349</v>
      </c>
      <c r="C327" s="270" t="s">
        <v>350</v>
      </c>
      <c r="D327" s="254" t="s">
        <v>180</v>
      </c>
      <c r="E327" s="255">
        <v>1</v>
      </c>
      <c r="F327" s="256"/>
      <c r="G327" s="257">
        <f>ROUND(E327*F327,2)</f>
        <v>0</v>
      </c>
      <c r="H327" s="256"/>
      <c r="I327" s="257">
        <f>ROUND(E327*H327,2)</f>
        <v>0</v>
      </c>
      <c r="J327" s="256"/>
      <c r="K327" s="257">
        <f>ROUND(E327*J327,2)</f>
        <v>0</v>
      </c>
      <c r="L327" s="257">
        <v>15</v>
      </c>
      <c r="M327" s="257">
        <f>G327*(1+L327/100)</f>
        <v>0</v>
      </c>
      <c r="N327" s="255">
        <v>1E-3</v>
      </c>
      <c r="O327" s="255">
        <f>ROUND(E327*N327,2)</f>
        <v>0</v>
      </c>
      <c r="P327" s="255">
        <v>0</v>
      </c>
      <c r="Q327" s="255">
        <f>ROUND(E327*P327,2)</f>
        <v>0</v>
      </c>
      <c r="R327" s="257" t="s">
        <v>332</v>
      </c>
      <c r="S327" s="257" t="s">
        <v>161</v>
      </c>
      <c r="T327" s="258" t="s">
        <v>161</v>
      </c>
      <c r="U327" s="234">
        <v>0</v>
      </c>
      <c r="V327" s="234">
        <f>ROUND(E327*U327,2)</f>
        <v>0</v>
      </c>
      <c r="W327" s="234"/>
      <c r="X327" s="234" t="s">
        <v>333</v>
      </c>
      <c r="Y327" s="214"/>
      <c r="Z327" s="214"/>
      <c r="AA327" s="214"/>
      <c r="AB327" s="214"/>
      <c r="AC327" s="214"/>
      <c r="AD327" s="214"/>
      <c r="AE327" s="214"/>
      <c r="AF327" s="214"/>
      <c r="AG327" s="214" t="s">
        <v>334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3" t="s">
        <v>154</v>
      </c>
      <c r="D328" s="238"/>
      <c r="E328" s="239"/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155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3" t="s">
        <v>339</v>
      </c>
      <c r="D329" s="238"/>
      <c r="E329" s="239">
        <v>1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155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4" t="s">
        <v>157</v>
      </c>
      <c r="D330" s="240"/>
      <c r="E330" s="241">
        <v>1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155</v>
      </c>
      <c r="AH330" s="214">
        <v>1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52">
        <v>46</v>
      </c>
      <c r="B331" s="253" t="s">
        <v>351</v>
      </c>
      <c r="C331" s="270" t="s">
        <v>352</v>
      </c>
      <c r="D331" s="254" t="s">
        <v>146</v>
      </c>
      <c r="E331" s="255">
        <v>1</v>
      </c>
      <c r="F331" s="256"/>
      <c r="G331" s="257">
        <f>ROUND(E331*F331,2)</f>
        <v>0</v>
      </c>
      <c r="H331" s="256"/>
      <c r="I331" s="257">
        <f>ROUND(E331*H331,2)</f>
        <v>0</v>
      </c>
      <c r="J331" s="256"/>
      <c r="K331" s="257">
        <f>ROUND(E331*J331,2)</f>
        <v>0</v>
      </c>
      <c r="L331" s="257">
        <v>15</v>
      </c>
      <c r="M331" s="257">
        <f>G331*(1+L331/100)</f>
        <v>0</v>
      </c>
      <c r="N331" s="255">
        <v>0</v>
      </c>
      <c r="O331" s="255">
        <f>ROUND(E331*N331,2)</f>
        <v>0</v>
      </c>
      <c r="P331" s="255">
        <v>8.7999999999999995E-2</v>
      </c>
      <c r="Q331" s="255">
        <f>ROUND(E331*P331,2)</f>
        <v>0.09</v>
      </c>
      <c r="R331" s="257"/>
      <c r="S331" s="257" t="s">
        <v>161</v>
      </c>
      <c r="T331" s="258" t="s">
        <v>161</v>
      </c>
      <c r="U331" s="234">
        <v>0.69299999999999995</v>
      </c>
      <c r="V331" s="234">
        <f>ROUND(E331*U331,2)</f>
        <v>0.69</v>
      </c>
      <c r="W331" s="234"/>
      <c r="X331" s="234" t="s">
        <v>149</v>
      </c>
      <c r="Y331" s="214"/>
      <c r="Z331" s="214"/>
      <c r="AA331" s="214"/>
      <c r="AB331" s="214"/>
      <c r="AC331" s="214"/>
      <c r="AD331" s="214"/>
      <c r="AE331" s="214"/>
      <c r="AF331" s="214"/>
      <c r="AG331" s="214" t="s">
        <v>150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3" t="s">
        <v>154</v>
      </c>
      <c r="D332" s="238"/>
      <c r="E332" s="239"/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155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3" t="s">
        <v>339</v>
      </c>
      <c r="D333" s="238"/>
      <c r="E333" s="239">
        <v>1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155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4" t="s">
        <v>157</v>
      </c>
      <c r="D334" s="240"/>
      <c r="E334" s="241">
        <v>1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155</v>
      </c>
      <c r="AH334" s="214">
        <v>1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52">
        <v>47</v>
      </c>
      <c r="B335" s="253" t="s">
        <v>353</v>
      </c>
      <c r="C335" s="270" t="s">
        <v>354</v>
      </c>
      <c r="D335" s="254" t="s">
        <v>146</v>
      </c>
      <c r="E335" s="255">
        <v>1</v>
      </c>
      <c r="F335" s="256"/>
      <c r="G335" s="257">
        <f>ROUND(E335*F335,2)</f>
        <v>0</v>
      </c>
      <c r="H335" s="256"/>
      <c r="I335" s="257">
        <f>ROUND(E335*H335,2)</f>
        <v>0</v>
      </c>
      <c r="J335" s="256"/>
      <c r="K335" s="257">
        <f>ROUND(E335*J335,2)</f>
        <v>0</v>
      </c>
      <c r="L335" s="257">
        <v>15</v>
      </c>
      <c r="M335" s="257">
        <f>G335*(1+L335/100)</f>
        <v>0</v>
      </c>
      <c r="N335" s="255">
        <v>1.7000000000000001E-4</v>
      </c>
      <c r="O335" s="255">
        <f>ROUND(E335*N335,2)</f>
        <v>0</v>
      </c>
      <c r="P335" s="255">
        <v>0</v>
      </c>
      <c r="Q335" s="255">
        <f>ROUND(E335*P335,2)</f>
        <v>0</v>
      </c>
      <c r="R335" s="257"/>
      <c r="S335" s="257" t="s">
        <v>161</v>
      </c>
      <c r="T335" s="258" t="s">
        <v>161</v>
      </c>
      <c r="U335" s="234">
        <v>2.9</v>
      </c>
      <c r="V335" s="234">
        <f>ROUND(E335*U335,2)</f>
        <v>2.9</v>
      </c>
      <c r="W335" s="234"/>
      <c r="X335" s="234" t="s">
        <v>149</v>
      </c>
      <c r="Y335" s="214"/>
      <c r="Z335" s="214"/>
      <c r="AA335" s="214"/>
      <c r="AB335" s="214"/>
      <c r="AC335" s="214"/>
      <c r="AD335" s="214"/>
      <c r="AE335" s="214"/>
      <c r="AF335" s="214"/>
      <c r="AG335" s="214" t="s">
        <v>150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3" t="s">
        <v>154</v>
      </c>
      <c r="D336" s="238"/>
      <c r="E336" s="239"/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155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3" t="s">
        <v>339</v>
      </c>
      <c r="D337" s="238"/>
      <c r="E337" s="239">
        <v>1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155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4" t="s">
        <v>157</v>
      </c>
      <c r="D338" s="240"/>
      <c r="E338" s="241">
        <v>1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155</v>
      </c>
      <c r="AH338" s="214">
        <v>1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0" outlineLevel="1" x14ac:dyDescent="0.25">
      <c r="A339" s="252">
        <v>48</v>
      </c>
      <c r="B339" s="253" t="s">
        <v>355</v>
      </c>
      <c r="C339" s="270" t="s">
        <v>356</v>
      </c>
      <c r="D339" s="254" t="s">
        <v>180</v>
      </c>
      <c r="E339" s="255">
        <v>1</v>
      </c>
      <c r="F339" s="256"/>
      <c r="G339" s="257">
        <f>ROUND(E339*F339,2)</f>
        <v>0</v>
      </c>
      <c r="H339" s="256"/>
      <c r="I339" s="257">
        <f>ROUND(E339*H339,2)</f>
        <v>0</v>
      </c>
      <c r="J339" s="256"/>
      <c r="K339" s="257">
        <f>ROUND(E339*J339,2)</f>
        <v>0</v>
      </c>
      <c r="L339" s="257">
        <v>15</v>
      </c>
      <c r="M339" s="257">
        <f>G339*(1+L339/100)</f>
        <v>0</v>
      </c>
      <c r="N339" s="255">
        <v>3.5999999999999997E-2</v>
      </c>
      <c r="O339" s="255">
        <f>ROUND(E339*N339,2)</f>
        <v>0.04</v>
      </c>
      <c r="P339" s="255">
        <v>0</v>
      </c>
      <c r="Q339" s="255">
        <f>ROUND(E339*P339,2)</f>
        <v>0</v>
      </c>
      <c r="R339" s="257" t="s">
        <v>332</v>
      </c>
      <c r="S339" s="257" t="s">
        <v>161</v>
      </c>
      <c r="T339" s="258" t="s">
        <v>161</v>
      </c>
      <c r="U339" s="234">
        <v>0</v>
      </c>
      <c r="V339" s="234">
        <f>ROUND(E339*U339,2)</f>
        <v>0</v>
      </c>
      <c r="W339" s="234"/>
      <c r="X339" s="234" t="s">
        <v>333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334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3" t="s">
        <v>154</v>
      </c>
      <c r="D340" s="238"/>
      <c r="E340" s="239"/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155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3" t="s">
        <v>339</v>
      </c>
      <c r="D341" s="238"/>
      <c r="E341" s="239">
        <v>1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155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4" t="s">
        <v>157</v>
      </c>
      <c r="D342" s="240"/>
      <c r="E342" s="241">
        <v>1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155</v>
      </c>
      <c r="AH342" s="214">
        <v>1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52">
        <v>49</v>
      </c>
      <c r="B343" s="253" t="s">
        <v>357</v>
      </c>
      <c r="C343" s="270" t="s">
        <v>358</v>
      </c>
      <c r="D343" s="254" t="s">
        <v>146</v>
      </c>
      <c r="E343" s="255">
        <v>1</v>
      </c>
      <c r="F343" s="256"/>
      <c r="G343" s="257">
        <f>ROUND(E343*F343,2)</f>
        <v>0</v>
      </c>
      <c r="H343" s="256"/>
      <c r="I343" s="257">
        <f>ROUND(E343*H343,2)</f>
        <v>0</v>
      </c>
      <c r="J343" s="256"/>
      <c r="K343" s="257">
        <f>ROUND(E343*J343,2)</f>
        <v>0</v>
      </c>
      <c r="L343" s="257">
        <v>15</v>
      </c>
      <c r="M343" s="257">
        <f>G343*(1+L343/100)</f>
        <v>0</v>
      </c>
      <c r="N343" s="255">
        <v>2.0000000000000001E-4</v>
      </c>
      <c r="O343" s="255">
        <f>ROUND(E343*N343,2)</f>
        <v>0</v>
      </c>
      <c r="P343" s="255">
        <v>0</v>
      </c>
      <c r="Q343" s="255">
        <f>ROUND(E343*P343,2)</f>
        <v>0</v>
      </c>
      <c r="R343" s="257"/>
      <c r="S343" s="257" t="s">
        <v>161</v>
      </c>
      <c r="T343" s="258" t="s">
        <v>161</v>
      </c>
      <c r="U343" s="234">
        <v>4.5</v>
      </c>
      <c r="V343" s="234">
        <f>ROUND(E343*U343,2)</f>
        <v>4.5</v>
      </c>
      <c r="W343" s="234"/>
      <c r="X343" s="234" t="s">
        <v>149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150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31"/>
      <c r="B344" s="232"/>
      <c r="C344" s="273" t="s">
        <v>154</v>
      </c>
      <c r="D344" s="238"/>
      <c r="E344" s="239"/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155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3" t="s">
        <v>339</v>
      </c>
      <c r="D345" s="238"/>
      <c r="E345" s="239">
        <v>1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155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4" t="s">
        <v>157</v>
      </c>
      <c r="D346" s="240"/>
      <c r="E346" s="241">
        <v>1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155</v>
      </c>
      <c r="AH346" s="214">
        <v>1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52">
        <v>50</v>
      </c>
      <c r="B347" s="253" t="s">
        <v>359</v>
      </c>
      <c r="C347" s="270" t="s">
        <v>360</v>
      </c>
      <c r="D347" s="254" t="s">
        <v>180</v>
      </c>
      <c r="E347" s="255">
        <v>1</v>
      </c>
      <c r="F347" s="256"/>
      <c r="G347" s="257">
        <f>ROUND(E347*F347,2)</f>
        <v>0</v>
      </c>
      <c r="H347" s="256"/>
      <c r="I347" s="257">
        <f>ROUND(E347*H347,2)</f>
        <v>0</v>
      </c>
      <c r="J347" s="256"/>
      <c r="K347" s="257">
        <f>ROUND(E347*J347,2)</f>
        <v>0</v>
      </c>
      <c r="L347" s="257">
        <v>15</v>
      </c>
      <c r="M347" s="257">
        <f>G347*(1+L347/100)</f>
        <v>0</v>
      </c>
      <c r="N347" s="255">
        <v>1.6E-2</v>
      </c>
      <c r="O347" s="255">
        <f>ROUND(E347*N347,2)</f>
        <v>0.02</v>
      </c>
      <c r="P347" s="255">
        <v>0</v>
      </c>
      <c r="Q347" s="255">
        <f>ROUND(E347*P347,2)</f>
        <v>0</v>
      </c>
      <c r="R347" s="257" t="s">
        <v>332</v>
      </c>
      <c r="S347" s="257" t="s">
        <v>161</v>
      </c>
      <c r="T347" s="258" t="s">
        <v>161</v>
      </c>
      <c r="U347" s="234">
        <v>0</v>
      </c>
      <c r="V347" s="234">
        <f>ROUND(E347*U347,2)</f>
        <v>0</v>
      </c>
      <c r="W347" s="234"/>
      <c r="X347" s="234" t="s">
        <v>333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334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3" t="s">
        <v>154</v>
      </c>
      <c r="D348" s="238"/>
      <c r="E348" s="239"/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155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3" t="s">
        <v>339</v>
      </c>
      <c r="D349" s="238"/>
      <c r="E349" s="239">
        <v>1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155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4" t="s">
        <v>157</v>
      </c>
      <c r="D350" s="240"/>
      <c r="E350" s="241">
        <v>1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155</v>
      </c>
      <c r="AH350" s="214">
        <v>1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52">
        <v>51</v>
      </c>
      <c r="B351" s="253" t="s">
        <v>361</v>
      </c>
      <c r="C351" s="270" t="s">
        <v>362</v>
      </c>
      <c r="D351" s="254" t="s">
        <v>180</v>
      </c>
      <c r="E351" s="255">
        <v>1</v>
      </c>
      <c r="F351" s="256"/>
      <c r="G351" s="257">
        <f>ROUND(E351*F351,2)</f>
        <v>0</v>
      </c>
      <c r="H351" s="256"/>
      <c r="I351" s="257">
        <f>ROUND(E351*H351,2)</f>
        <v>0</v>
      </c>
      <c r="J351" s="256"/>
      <c r="K351" s="257">
        <f>ROUND(E351*J351,2)</f>
        <v>0</v>
      </c>
      <c r="L351" s="257">
        <v>15</v>
      </c>
      <c r="M351" s="257">
        <f>G351*(1+L351/100)</f>
        <v>0</v>
      </c>
      <c r="N351" s="255">
        <v>0</v>
      </c>
      <c r="O351" s="255">
        <f>ROUND(E351*N351,2)</f>
        <v>0</v>
      </c>
      <c r="P351" s="255">
        <v>2.2499999999999998E-3</v>
      </c>
      <c r="Q351" s="255">
        <f>ROUND(E351*P351,2)</f>
        <v>0</v>
      </c>
      <c r="R351" s="257"/>
      <c r="S351" s="257" t="s">
        <v>161</v>
      </c>
      <c r="T351" s="258" t="s">
        <v>161</v>
      </c>
      <c r="U351" s="234">
        <v>0.40699999999999997</v>
      </c>
      <c r="V351" s="234">
        <f>ROUND(E351*U351,2)</f>
        <v>0.41</v>
      </c>
      <c r="W351" s="234"/>
      <c r="X351" s="234" t="s">
        <v>149</v>
      </c>
      <c r="Y351" s="214"/>
      <c r="Z351" s="214"/>
      <c r="AA351" s="214"/>
      <c r="AB351" s="214"/>
      <c r="AC351" s="214"/>
      <c r="AD351" s="214"/>
      <c r="AE351" s="214"/>
      <c r="AF351" s="214"/>
      <c r="AG351" s="214" t="s">
        <v>150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3" t="s">
        <v>154</v>
      </c>
      <c r="D352" s="238"/>
      <c r="E352" s="239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155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3" t="s">
        <v>339</v>
      </c>
      <c r="D353" s="238"/>
      <c r="E353" s="239">
        <v>1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155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4" t="s">
        <v>157</v>
      </c>
      <c r="D354" s="240"/>
      <c r="E354" s="241">
        <v>1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155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52">
        <v>52</v>
      </c>
      <c r="B355" s="253" t="s">
        <v>363</v>
      </c>
      <c r="C355" s="270" t="s">
        <v>364</v>
      </c>
      <c r="D355" s="254" t="s">
        <v>180</v>
      </c>
      <c r="E355" s="255">
        <v>1</v>
      </c>
      <c r="F355" s="256"/>
      <c r="G355" s="257">
        <f>ROUND(E355*F355,2)</f>
        <v>0</v>
      </c>
      <c r="H355" s="256"/>
      <c r="I355" s="257">
        <f>ROUND(E355*H355,2)</f>
        <v>0</v>
      </c>
      <c r="J355" s="256"/>
      <c r="K355" s="257">
        <f>ROUND(E355*J355,2)</f>
        <v>0</v>
      </c>
      <c r="L355" s="257">
        <v>15</v>
      </c>
      <c r="M355" s="257">
        <f>G355*(1+L355/100)</f>
        <v>0</v>
      </c>
      <c r="N355" s="255">
        <v>2.0000000000000002E-5</v>
      </c>
      <c r="O355" s="255">
        <f>ROUND(E355*N355,2)</f>
        <v>0</v>
      </c>
      <c r="P355" s="255">
        <v>0</v>
      </c>
      <c r="Q355" s="255">
        <f>ROUND(E355*P355,2)</f>
        <v>0</v>
      </c>
      <c r="R355" s="257"/>
      <c r="S355" s="257" t="s">
        <v>161</v>
      </c>
      <c r="T355" s="258" t="s">
        <v>161</v>
      </c>
      <c r="U355" s="234">
        <v>0.16800000000000001</v>
      </c>
      <c r="V355" s="234">
        <f>ROUND(E355*U355,2)</f>
        <v>0.17</v>
      </c>
      <c r="W355" s="234"/>
      <c r="X355" s="234" t="s">
        <v>149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150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3" t="s">
        <v>154</v>
      </c>
      <c r="D356" s="238"/>
      <c r="E356" s="239"/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155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3" t="s">
        <v>339</v>
      </c>
      <c r="D357" s="238"/>
      <c r="E357" s="239">
        <v>1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155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4" t="s">
        <v>157</v>
      </c>
      <c r="D358" s="240"/>
      <c r="E358" s="241">
        <v>1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155</v>
      </c>
      <c r="AH358" s="214">
        <v>1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52">
        <v>53</v>
      </c>
      <c r="B359" s="253" t="s">
        <v>365</v>
      </c>
      <c r="C359" s="270" t="s">
        <v>366</v>
      </c>
      <c r="D359" s="254" t="s">
        <v>180</v>
      </c>
      <c r="E359" s="255">
        <v>1</v>
      </c>
      <c r="F359" s="256"/>
      <c r="G359" s="257">
        <f>ROUND(E359*F359,2)</f>
        <v>0</v>
      </c>
      <c r="H359" s="256"/>
      <c r="I359" s="257">
        <f>ROUND(E359*H359,2)</f>
        <v>0</v>
      </c>
      <c r="J359" s="256"/>
      <c r="K359" s="257">
        <f>ROUND(E359*J359,2)</f>
        <v>0</v>
      </c>
      <c r="L359" s="257">
        <v>15</v>
      </c>
      <c r="M359" s="257">
        <f>G359*(1+L359/100)</f>
        <v>0</v>
      </c>
      <c r="N359" s="255">
        <v>8.0000000000000004E-4</v>
      </c>
      <c r="O359" s="255">
        <f>ROUND(E359*N359,2)</f>
        <v>0</v>
      </c>
      <c r="P359" s="255">
        <v>0</v>
      </c>
      <c r="Q359" s="255">
        <f>ROUND(E359*P359,2)</f>
        <v>0</v>
      </c>
      <c r="R359" s="257" t="s">
        <v>332</v>
      </c>
      <c r="S359" s="257" t="s">
        <v>161</v>
      </c>
      <c r="T359" s="258" t="s">
        <v>161</v>
      </c>
      <c r="U359" s="234">
        <v>0</v>
      </c>
      <c r="V359" s="234">
        <f>ROUND(E359*U359,2)</f>
        <v>0</v>
      </c>
      <c r="W359" s="234"/>
      <c r="X359" s="234" t="s">
        <v>333</v>
      </c>
      <c r="Y359" s="214"/>
      <c r="Z359" s="214"/>
      <c r="AA359" s="214"/>
      <c r="AB359" s="214"/>
      <c r="AC359" s="214"/>
      <c r="AD359" s="214"/>
      <c r="AE359" s="214"/>
      <c r="AF359" s="214"/>
      <c r="AG359" s="214" t="s">
        <v>334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3" t="s">
        <v>154</v>
      </c>
      <c r="D360" s="238"/>
      <c r="E360" s="239"/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155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3" t="s">
        <v>339</v>
      </c>
      <c r="D361" s="238"/>
      <c r="E361" s="239">
        <v>1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155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4" t="s">
        <v>157</v>
      </c>
      <c r="D362" s="240"/>
      <c r="E362" s="241">
        <v>1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155</v>
      </c>
      <c r="AH362" s="214">
        <v>1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62">
        <v>54</v>
      </c>
      <c r="B363" s="263" t="s">
        <v>367</v>
      </c>
      <c r="C363" s="275" t="s">
        <v>368</v>
      </c>
      <c r="D363" s="264" t="s">
        <v>291</v>
      </c>
      <c r="E363" s="265">
        <v>0.1055</v>
      </c>
      <c r="F363" s="266"/>
      <c r="G363" s="267">
        <f>ROUND(E363*F363,2)</f>
        <v>0</v>
      </c>
      <c r="H363" s="266"/>
      <c r="I363" s="267">
        <f>ROUND(E363*H363,2)</f>
        <v>0</v>
      </c>
      <c r="J363" s="266"/>
      <c r="K363" s="267">
        <f>ROUND(E363*J363,2)</f>
        <v>0</v>
      </c>
      <c r="L363" s="267">
        <v>15</v>
      </c>
      <c r="M363" s="267">
        <f>G363*(1+L363/100)</f>
        <v>0</v>
      </c>
      <c r="N363" s="265">
        <v>0</v>
      </c>
      <c r="O363" s="265">
        <f>ROUND(E363*N363,2)</f>
        <v>0</v>
      </c>
      <c r="P363" s="265">
        <v>0</v>
      </c>
      <c r="Q363" s="265">
        <f>ROUND(E363*P363,2)</f>
        <v>0</v>
      </c>
      <c r="R363" s="267"/>
      <c r="S363" s="267" t="s">
        <v>161</v>
      </c>
      <c r="T363" s="268" t="s">
        <v>161</v>
      </c>
      <c r="U363" s="234">
        <v>1.5169999999999999</v>
      </c>
      <c r="V363" s="234">
        <f>ROUND(E363*U363,2)</f>
        <v>0.16</v>
      </c>
      <c r="W363" s="234"/>
      <c r="X363" s="234" t="s">
        <v>292</v>
      </c>
      <c r="Y363" s="214"/>
      <c r="Z363" s="214"/>
      <c r="AA363" s="214"/>
      <c r="AB363" s="214"/>
      <c r="AC363" s="214"/>
      <c r="AD363" s="214"/>
      <c r="AE363" s="214"/>
      <c r="AF363" s="214"/>
      <c r="AG363" s="214" t="s">
        <v>293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ht="13" x14ac:dyDescent="0.25">
      <c r="A364" s="245" t="s">
        <v>142</v>
      </c>
      <c r="B364" s="246" t="s">
        <v>92</v>
      </c>
      <c r="C364" s="269" t="s">
        <v>93</v>
      </c>
      <c r="D364" s="247"/>
      <c r="E364" s="248"/>
      <c r="F364" s="249"/>
      <c r="G364" s="249">
        <f>SUMIF(AG365:AG365,"&lt;&gt;NOR",G365:G365)</f>
        <v>0</v>
      </c>
      <c r="H364" s="249"/>
      <c r="I364" s="249">
        <f>SUM(I365:I365)</f>
        <v>0</v>
      </c>
      <c r="J364" s="249"/>
      <c r="K364" s="249">
        <f>SUM(K365:K365)</f>
        <v>0</v>
      </c>
      <c r="L364" s="249"/>
      <c r="M364" s="249">
        <f>SUM(M365:M365)</f>
        <v>0</v>
      </c>
      <c r="N364" s="248"/>
      <c r="O364" s="248">
        <f>SUM(O365:O365)</f>
        <v>0</v>
      </c>
      <c r="P364" s="248"/>
      <c r="Q364" s="248">
        <f>SUM(Q365:Q365)</f>
        <v>0</v>
      </c>
      <c r="R364" s="249"/>
      <c r="S364" s="249"/>
      <c r="T364" s="250"/>
      <c r="U364" s="244"/>
      <c r="V364" s="244">
        <f>SUM(V365:V365)</f>
        <v>0</v>
      </c>
      <c r="W364" s="244"/>
      <c r="X364" s="244"/>
      <c r="AG364" t="s">
        <v>143</v>
      </c>
    </row>
    <row r="365" spans="1:60" ht="20" outlineLevel="1" x14ac:dyDescent="0.25">
      <c r="A365" s="262">
        <v>55</v>
      </c>
      <c r="B365" s="263" t="s">
        <v>369</v>
      </c>
      <c r="C365" s="275" t="s">
        <v>370</v>
      </c>
      <c r="D365" s="264" t="s">
        <v>146</v>
      </c>
      <c r="E365" s="265">
        <v>1</v>
      </c>
      <c r="F365" s="266"/>
      <c r="G365" s="267">
        <f>ROUND(E365*F365,2)</f>
        <v>0</v>
      </c>
      <c r="H365" s="266"/>
      <c r="I365" s="267">
        <f>ROUND(E365*H365,2)</f>
        <v>0</v>
      </c>
      <c r="J365" s="266"/>
      <c r="K365" s="267">
        <f>ROUND(E365*J365,2)</f>
        <v>0</v>
      </c>
      <c r="L365" s="267">
        <v>15</v>
      </c>
      <c r="M365" s="267">
        <f>G365*(1+L365/100)</f>
        <v>0</v>
      </c>
      <c r="N365" s="265">
        <v>0</v>
      </c>
      <c r="O365" s="265">
        <f>ROUND(E365*N365,2)</f>
        <v>0</v>
      </c>
      <c r="P365" s="265">
        <v>0</v>
      </c>
      <c r="Q365" s="265">
        <f>ROUND(E365*P365,2)</f>
        <v>0</v>
      </c>
      <c r="R365" s="267"/>
      <c r="S365" s="267" t="s">
        <v>147</v>
      </c>
      <c r="T365" s="268" t="s">
        <v>371</v>
      </c>
      <c r="U365" s="234">
        <v>0</v>
      </c>
      <c r="V365" s="234">
        <f>ROUND(E365*U365,2)</f>
        <v>0</v>
      </c>
      <c r="W365" s="234"/>
      <c r="X365" s="234" t="s">
        <v>149</v>
      </c>
      <c r="Y365" s="214"/>
      <c r="Z365" s="214"/>
      <c r="AA365" s="214"/>
      <c r="AB365" s="214"/>
      <c r="AC365" s="214"/>
      <c r="AD365" s="214"/>
      <c r="AE365" s="214"/>
      <c r="AF365" s="214"/>
      <c r="AG365" s="214" t="s">
        <v>150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ht="13" x14ac:dyDescent="0.25">
      <c r="A366" s="245" t="s">
        <v>142</v>
      </c>
      <c r="B366" s="246" t="s">
        <v>94</v>
      </c>
      <c r="C366" s="269" t="s">
        <v>95</v>
      </c>
      <c r="D366" s="247"/>
      <c r="E366" s="248"/>
      <c r="F366" s="249"/>
      <c r="G366" s="249">
        <f>SUMIF(AG367:AG425,"&lt;&gt;NOR",G367:G425)</f>
        <v>0</v>
      </c>
      <c r="H366" s="249"/>
      <c r="I366" s="249">
        <f>SUM(I367:I425)</f>
        <v>0</v>
      </c>
      <c r="J366" s="249"/>
      <c r="K366" s="249">
        <f>SUM(K367:K425)</f>
        <v>0</v>
      </c>
      <c r="L366" s="249"/>
      <c r="M366" s="249">
        <f>SUM(M367:M425)</f>
        <v>0</v>
      </c>
      <c r="N366" s="248"/>
      <c r="O366" s="248">
        <f>SUM(O367:O425)</f>
        <v>6.0000000000000005E-2</v>
      </c>
      <c r="P366" s="248"/>
      <c r="Q366" s="248">
        <f>SUM(Q367:Q425)</f>
        <v>0.26</v>
      </c>
      <c r="R366" s="249"/>
      <c r="S366" s="249"/>
      <c r="T366" s="250"/>
      <c r="U366" s="244"/>
      <c r="V366" s="244">
        <f>SUM(V367:V425)</f>
        <v>12.260000000000003</v>
      </c>
      <c r="W366" s="244"/>
      <c r="X366" s="244"/>
      <c r="AG366" t="s">
        <v>143</v>
      </c>
    </row>
    <row r="367" spans="1:60" outlineLevel="1" x14ac:dyDescent="0.25">
      <c r="A367" s="252">
        <v>56</v>
      </c>
      <c r="B367" s="253" t="s">
        <v>372</v>
      </c>
      <c r="C367" s="270" t="s">
        <v>373</v>
      </c>
      <c r="D367" s="254" t="s">
        <v>180</v>
      </c>
      <c r="E367" s="255">
        <v>1</v>
      </c>
      <c r="F367" s="256"/>
      <c r="G367" s="257">
        <f>ROUND(E367*F367,2)</f>
        <v>0</v>
      </c>
      <c r="H367" s="256"/>
      <c r="I367" s="257">
        <f>ROUND(E367*H367,2)</f>
        <v>0</v>
      </c>
      <c r="J367" s="256"/>
      <c r="K367" s="257">
        <f>ROUND(E367*J367,2)</f>
        <v>0</v>
      </c>
      <c r="L367" s="257">
        <v>15</v>
      </c>
      <c r="M367" s="257">
        <f>G367*(1+L367/100)</f>
        <v>0</v>
      </c>
      <c r="N367" s="255">
        <v>0</v>
      </c>
      <c r="O367" s="255">
        <f>ROUND(E367*N367,2)</f>
        <v>0</v>
      </c>
      <c r="P367" s="255">
        <v>0</v>
      </c>
      <c r="Q367" s="255">
        <f>ROUND(E367*P367,2)</f>
        <v>0</v>
      </c>
      <c r="R367" s="257"/>
      <c r="S367" s="257" t="s">
        <v>161</v>
      </c>
      <c r="T367" s="258" t="s">
        <v>161</v>
      </c>
      <c r="U367" s="234">
        <v>1.45</v>
      </c>
      <c r="V367" s="234">
        <f>ROUND(E367*U367,2)</f>
        <v>1.45</v>
      </c>
      <c r="W367" s="234"/>
      <c r="X367" s="234" t="s">
        <v>149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150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3" t="s">
        <v>154</v>
      </c>
      <c r="D368" s="238"/>
      <c r="E368" s="239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155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3" t="s">
        <v>280</v>
      </c>
      <c r="D369" s="238"/>
      <c r="E369" s="239">
        <v>1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155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4" t="s">
        <v>157</v>
      </c>
      <c r="D370" s="240"/>
      <c r="E370" s="241">
        <v>1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155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52">
        <v>57</v>
      </c>
      <c r="B371" s="253" t="s">
        <v>374</v>
      </c>
      <c r="C371" s="270" t="s">
        <v>375</v>
      </c>
      <c r="D371" s="254" t="s">
        <v>180</v>
      </c>
      <c r="E371" s="255">
        <v>2</v>
      </c>
      <c r="F371" s="256"/>
      <c r="G371" s="257">
        <f>ROUND(E371*F371,2)</f>
        <v>0</v>
      </c>
      <c r="H371" s="256"/>
      <c r="I371" s="257">
        <f>ROUND(E371*H371,2)</f>
        <v>0</v>
      </c>
      <c r="J371" s="256"/>
      <c r="K371" s="257">
        <f>ROUND(E371*J371,2)</f>
        <v>0</v>
      </c>
      <c r="L371" s="257">
        <v>15</v>
      </c>
      <c r="M371" s="257">
        <f>G371*(1+L371/100)</f>
        <v>0</v>
      </c>
      <c r="N371" s="255">
        <v>0</v>
      </c>
      <c r="O371" s="255">
        <f>ROUND(E371*N371,2)</f>
        <v>0</v>
      </c>
      <c r="P371" s="255">
        <v>0</v>
      </c>
      <c r="Q371" s="255">
        <f>ROUND(E371*P371,2)</f>
        <v>0</v>
      </c>
      <c r="R371" s="257"/>
      <c r="S371" s="257" t="s">
        <v>161</v>
      </c>
      <c r="T371" s="258" t="s">
        <v>161</v>
      </c>
      <c r="U371" s="234">
        <v>1.5</v>
      </c>
      <c r="V371" s="234">
        <f>ROUND(E371*U371,2)</f>
        <v>3</v>
      </c>
      <c r="W371" s="234"/>
      <c r="X371" s="234" t="s">
        <v>149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150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3" t="s">
        <v>154</v>
      </c>
      <c r="D372" s="238"/>
      <c r="E372" s="239"/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155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376</v>
      </c>
      <c r="D373" s="238"/>
      <c r="E373" s="239">
        <v>1</v>
      </c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155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3" t="s">
        <v>377</v>
      </c>
      <c r="D374" s="238"/>
      <c r="E374" s="239">
        <v>1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155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4" t="s">
        <v>157</v>
      </c>
      <c r="D375" s="240"/>
      <c r="E375" s="241">
        <v>2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155</v>
      </c>
      <c r="AH375" s="214">
        <v>1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52">
        <v>58</v>
      </c>
      <c r="B376" s="253" t="s">
        <v>378</v>
      </c>
      <c r="C376" s="270" t="s">
        <v>379</v>
      </c>
      <c r="D376" s="254" t="s">
        <v>180</v>
      </c>
      <c r="E376" s="255">
        <v>1</v>
      </c>
      <c r="F376" s="256"/>
      <c r="G376" s="257">
        <f>ROUND(E376*F376,2)</f>
        <v>0</v>
      </c>
      <c r="H376" s="256"/>
      <c r="I376" s="257">
        <f>ROUND(E376*H376,2)</f>
        <v>0</v>
      </c>
      <c r="J376" s="256"/>
      <c r="K376" s="257">
        <f>ROUND(E376*J376,2)</f>
        <v>0</v>
      </c>
      <c r="L376" s="257">
        <v>15</v>
      </c>
      <c r="M376" s="257">
        <f>G376*(1+L376/100)</f>
        <v>0</v>
      </c>
      <c r="N376" s="255">
        <v>1.4E-2</v>
      </c>
      <c r="O376" s="255">
        <f>ROUND(E376*N376,2)</f>
        <v>0.01</v>
      </c>
      <c r="P376" s="255">
        <v>0</v>
      </c>
      <c r="Q376" s="255">
        <f>ROUND(E376*P376,2)</f>
        <v>0</v>
      </c>
      <c r="R376" s="257" t="s">
        <v>332</v>
      </c>
      <c r="S376" s="257" t="s">
        <v>161</v>
      </c>
      <c r="T376" s="258" t="s">
        <v>161</v>
      </c>
      <c r="U376" s="234">
        <v>0</v>
      </c>
      <c r="V376" s="234">
        <f>ROUND(E376*U376,2)</f>
        <v>0</v>
      </c>
      <c r="W376" s="234"/>
      <c r="X376" s="234" t="s">
        <v>333</v>
      </c>
      <c r="Y376" s="214"/>
      <c r="Z376" s="214"/>
      <c r="AA376" s="214"/>
      <c r="AB376" s="214"/>
      <c r="AC376" s="214"/>
      <c r="AD376" s="214"/>
      <c r="AE376" s="214"/>
      <c r="AF376" s="214"/>
      <c r="AG376" s="214" t="s">
        <v>334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3" t="s">
        <v>154</v>
      </c>
      <c r="D377" s="238"/>
      <c r="E377" s="239"/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155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3" t="s">
        <v>280</v>
      </c>
      <c r="D378" s="238"/>
      <c r="E378" s="239">
        <v>1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155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4" t="s">
        <v>157</v>
      </c>
      <c r="D379" s="240"/>
      <c r="E379" s="241">
        <v>1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155</v>
      </c>
      <c r="AH379" s="214">
        <v>1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52">
        <v>59</v>
      </c>
      <c r="B380" s="253" t="s">
        <v>380</v>
      </c>
      <c r="C380" s="270" t="s">
        <v>381</v>
      </c>
      <c r="D380" s="254" t="s">
        <v>180</v>
      </c>
      <c r="E380" s="255">
        <v>2</v>
      </c>
      <c r="F380" s="256"/>
      <c r="G380" s="257">
        <f>ROUND(E380*F380,2)</f>
        <v>0</v>
      </c>
      <c r="H380" s="256"/>
      <c r="I380" s="257">
        <f>ROUND(E380*H380,2)</f>
        <v>0</v>
      </c>
      <c r="J380" s="256"/>
      <c r="K380" s="257">
        <f>ROUND(E380*J380,2)</f>
        <v>0</v>
      </c>
      <c r="L380" s="257">
        <v>15</v>
      </c>
      <c r="M380" s="257">
        <f>G380*(1+L380/100)</f>
        <v>0</v>
      </c>
      <c r="N380" s="255">
        <v>0.02</v>
      </c>
      <c r="O380" s="255">
        <f>ROUND(E380*N380,2)</f>
        <v>0.04</v>
      </c>
      <c r="P380" s="255">
        <v>0</v>
      </c>
      <c r="Q380" s="255">
        <f>ROUND(E380*P380,2)</f>
        <v>0</v>
      </c>
      <c r="R380" s="257" t="s">
        <v>332</v>
      </c>
      <c r="S380" s="257" t="s">
        <v>161</v>
      </c>
      <c r="T380" s="258" t="s">
        <v>161</v>
      </c>
      <c r="U380" s="234">
        <v>0</v>
      </c>
      <c r="V380" s="234">
        <f>ROUND(E380*U380,2)</f>
        <v>0</v>
      </c>
      <c r="W380" s="234"/>
      <c r="X380" s="234" t="s">
        <v>333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334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3" t="s">
        <v>154</v>
      </c>
      <c r="D381" s="238"/>
      <c r="E381" s="239"/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155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3" t="s">
        <v>376</v>
      </c>
      <c r="D382" s="238"/>
      <c r="E382" s="239">
        <v>1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155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3" t="s">
        <v>377</v>
      </c>
      <c r="D383" s="238"/>
      <c r="E383" s="239">
        <v>1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155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4" t="s">
        <v>157</v>
      </c>
      <c r="D384" s="240"/>
      <c r="E384" s="241">
        <v>2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155</v>
      </c>
      <c r="AH384" s="214">
        <v>1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52">
        <v>60</v>
      </c>
      <c r="B385" s="253" t="s">
        <v>382</v>
      </c>
      <c r="C385" s="270" t="s">
        <v>383</v>
      </c>
      <c r="D385" s="254" t="s">
        <v>180</v>
      </c>
      <c r="E385" s="255">
        <v>1</v>
      </c>
      <c r="F385" s="256"/>
      <c r="G385" s="257">
        <f>ROUND(E385*F385,2)</f>
        <v>0</v>
      </c>
      <c r="H385" s="256"/>
      <c r="I385" s="257">
        <f>ROUND(E385*H385,2)</f>
        <v>0</v>
      </c>
      <c r="J385" s="256"/>
      <c r="K385" s="257">
        <f>ROUND(E385*J385,2)</f>
        <v>0</v>
      </c>
      <c r="L385" s="257">
        <v>15</v>
      </c>
      <c r="M385" s="257">
        <f>G385*(1+L385/100)</f>
        <v>0</v>
      </c>
      <c r="N385" s="255">
        <v>0</v>
      </c>
      <c r="O385" s="255">
        <f>ROUND(E385*N385,2)</f>
        <v>0</v>
      </c>
      <c r="P385" s="255">
        <v>1.8E-3</v>
      </c>
      <c r="Q385" s="255">
        <f>ROUND(E385*P385,2)</f>
        <v>0</v>
      </c>
      <c r="R385" s="257"/>
      <c r="S385" s="257" t="s">
        <v>161</v>
      </c>
      <c r="T385" s="258" t="s">
        <v>161</v>
      </c>
      <c r="U385" s="234">
        <v>0.11</v>
      </c>
      <c r="V385" s="234">
        <f>ROUND(E385*U385,2)</f>
        <v>0.11</v>
      </c>
      <c r="W385" s="234"/>
      <c r="X385" s="234" t="s">
        <v>149</v>
      </c>
      <c r="Y385" s="214"/>
      <c r="Z385" s="214"/>
      <c r="AA385" s="214"/>
      <c r="AB385" s="214"/>
      <c r="AC385" s="214"/>
      <c r="AD385" s="214"/>
      <c r="AE385" s="214"/>
      <c r="AF385" s="214"/>
      <c r="AG385" s="214" t="s">
        <v>150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3" t="s">
        <v>154</v>
      </c>
      <c r="D386" s="238"/>
      <c r="E386" s="239"/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155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3" t="s">
        <v>339</v>
      </c>
      <c r="D387" s="238"/>
      <c r="E387" s="239">
        <v>1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155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4" t="s">
        <v>157</v>
      </c>
      <c r="D388" s="240"/>
      <c r="E388" s="241">
        <v>1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155</v>
      </c>
      <c r="AH388" s="214">
        <v>1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ht="20" outlineLevel="1" x14ac:dyDescent="0.25">
      <c r="A389" s="252">
        <v>61</v>
      </c>
      <c r="B389" s="253" t="s">
        <v>384</v>
      </c>
      <c r="C389" s="270" t="s">
        <v>385</v>
      </c>
      <c r="D389" s="254" t="s">
        <v>306</v>
      </c>
      <c r="E389" s="255">
        <v>0.6</v>
      </c>
      <c r="F389" s="256"/>
      <c r="G389" s="257">
        <f>ROUND(E389*F389,2)</f>
        <v>0</v>
      </c>
      <c r="H389" s="256"/>
      <c r="I389" s="257">
        <f>ROUND(E389*H389,2)</f>
        <v>0</v>
      </c>
      <c r="J389" s="256"/>
      <c r="K389" s="257">
        <f>ROUND(E389*J389,2)</f>
        <v>0</v>
      </c>
      <c r="L389" s="257">
        <v>15</v>
      </c>
      <c r="M389" s="257">
        <f>G389*(1+L389/100)</f>
        <v>0</v>
      </c>
      <c r="N389" s="255">
        <v>1.7000000000000001E-4</v>
      </c>
      <c r="O389" s="255">
        <f>ROUND(E389*N389,2)</f>
        <v>0</v>
      </c>
      <c r="P389" s="255">
        <v>0</v>
      </c>
      <c r="Q389" s="255">
        <f>ROUND(E389*P389,2)</f>
        <v>0</v>
      </c>
      <c r="R389" s="257"/>
      <c r="S389" s="257" t="s">
        <v>161</v>
      </c>
      <c r="T389" s="258" t="s">
        <v>161</v>
      </c>
      <c r="U389" s="234">
        <v>0.15</v>
      </c>
      <c r="V389" s="234">
        <f>ROUND(E389*U389,2)</f>
        <v>0.09</v>
      </c>
      <c r="W389" s="234"/>
      <c r="X389" s="234" t="s">
        <v>149</v>
      </c>
      <c r="Y389" s="214"/>
      <c r="Z389" s="214"/>
      <c r="AA389" s="214"/>
      <c r="AB389" s="214"/>
      <c r="AC389" s="214"/>
      <c r="AD389" s="214"/>
      <c r="AE389" s="214"/>
      <c r="AF389" s="214"/>
      <c r="AG389" s="214" t="s">
        <v>150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3" t="s">
        <v>154</v>
      </c>
      <c r="D390" s="238"/>
      <c r="E390" s="239"/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155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3" t="s">
        <v>386</v>
      </c>
      <c r="D391" s="238"/>
      <c r="E391" s="239">
        <v>0.6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155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4" t="s">
        <v>157</v>
      </c>
      <c r="D392" s="240"/>
      <c r="E392" s="241">
        <v>0.6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155</v>
      </c>
      <c r="AH392" s="214">
        <v>1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52">
        <v>62</v>
      </c>
      <c r="B393" s="253" t="s">
        <v>387</v>
      </c>
      <c r="C393" s="270" t="s">
        <v>388</v>
      </c>
      <c r="D393" s="254" t="s">
        <v>180</v>
      </c>
      <c r="E393" s="255">
        <v>8</v>
      </c>
      <c r="F393" s="256"/>
      <c r="G393" s="257">
        <f>ROUND(E393*F393,2)</f>
        <v>0</v>
      </c>
      <c r="H393" s="256"/>
      <c r="I393" s="257">
        <f>ROUND(E393*H393,2)</f>
        <v>0</v>
      </c>
      <c r="J393" s="256"/>
      <c r="K393" s="257">
        <f>ROUND(E393*J393,2)</f>
        <v>0</v>
      </c>
      <c r="L393" s="257">
        <v>15</v>
      </c>
      <c r="M393" s="257">
        <f>G393*(1+L393/100)</f>
        <v>0</v>
      </c>
      <c r="N393" s="255">
        <v>0</v>
      </c>
      <c r="O393" s="255">
        <f>ROUND(E393*N393,2)</f>
        <v>0</v>
      </c>
      <c r="P393" s="255">
        <v>0</v>
      </c>
      <c r="Q393" s="255">
        <f>ROUND(E393*P393,2)</f>
        <v>0</v>
      </c>
      <c r="R393" s="257"/>
      <c r="S393" s="257" t="s">
        <v>161</v>
      </c>
      <c r="T393" s="258" t="s">
        <v>161</v>
      </c>
      <c r="U393" s="234">
        <v>0.77500000000000002</v>
      </c>
      <c r="V393" s="234">
        <f>ROUND(E393*U393,2)</f>
        <v>6.2</v>
      </c>
      <c r="W393" s="234"/>
      <c r="X393" s="234" t="s">
        <v>149</v>
      </c>
      <c r="Y393" s="214"/>
      <c r="Z393" s="214"/>
      <c r="AA393" s="214"/>
      <c r="AB393" s="214"/>
      <c r="AC393" s="214"/>
      <c r="AD393" s="214"/>
      <c r="AE393" s="214"/>
      <c r="AF393" s="214"/>
      <c r="AG393" s="214" t="s">
        <v>150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3" t="s">
        <v>154</v>
      </c>
      <c r="D394" s="238"/>
      <c r="E394" s="239"/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155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3" t="s">
        <v>389</v>
      </c>
      <c r="D395" s="238"/>
      <c r="E395" s="239">
        <v>1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155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3" t="s">
        <v>376</v>
      </c>
      <c r="D396" s="238"/>
      <c r="E396" s="239">
        <v>1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155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3" t="s">
        <v>390</v>
      </c>
      <c r="D397" s="238"/>
      <c r="E397" s="239">
        <v>1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155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3" t="s">
        <v>391</v>
      </c>
      <c r="D398" s="238"/>
      <c r="E398" s="239">
        <v>1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155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3" t="s">
        <v>377</v>
      </c>
      <c r="D399" s="238"/>
      <c r="E399" s="239">
        <v>1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155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3" t="s">
        <v>280</v>
      </c>
      <c r="D400" s="238"/>
      <c r="E400" s="239">
        <v>1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155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3" t="s">
        <v>392</v>
      </c>
      <c r="D401" s="238"/>
      <c r="E401" s="239">
        <v>1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155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3" t="s">
        <v>393</v>
      </c>
      <c r="D402" s="238"/>
      <c r="E402" s="239">
        <v>1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155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4" t="s">
        <v>157</v>
      </c>
      <c r="D403" s="240"/>
      <c r="E403" s="241">
        <v>8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155</v>
      </c>
      <c r="AH403" s="214">
        <v>1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52">
        <v>63</v>
      </c>
      <c r="B404" s="253" t="s">
        <v>394</v>
      </c>
      <c r="C404" s="270" t="s">
        <v>395</v>
      </c>
      <c r="D404" s="254" t="s">
        <v>180</v>
      </c>
      <c r="E404" s="255">
        <v>8</v>
      </c>
      <c r="F404" s="256"/>
      <c r="G404" s="257">
        <f>ROUND(E404*F404,2)</f>
        <v>0</v>
      </c>
      <c r="H404" s="256"/>
      <c r="I404" s="257">
        <f>ROUND(E404*H404,2)</f>
        <v>0</v>
      </c>
      <c r="J404" s="256"/>
      <c r="K404" s="257">
        <f>ROUND(E404*J404,2)</f>
        <v>0</v>
      </c>
      <c r="L404" s="257">
        <v>15</v>
      </c>
      <c r="M404" s="257">
        <f>G404*(1+L404/100)</f>
        <v>0</v>
      </c>
      <c r="N404" s="255">
        <v>7.5000000000000002E-4</v>
      </c>
      <c r="O404" s="255">
        <f>ROUND(E404*N404,2)</f>
        <v>0.01</v>
      </c>
      <c r="P404" s="255">
        <v>0</v>
      </c>
      <c r="Q404" s="255">
        <f>ROUND(E404*P404,2)</f>
        <v>0</v>
      </c>
      <c r="R404" s="257" t="s">
        <v>332</v>
      </c>
      <c r="S404" s="257" t="s">
        <v>161</v>
      </c>
      <c r="T404" s="258" t="s">
        <v>161</v>
      </c>
      <c r="U404" s="234">
        <v>0</v>
      </c>
      <c r="V404" s="234">
        <f>ROUND(E404*U404,2)</f>
        <v>0</v>
      </c>
      <c r="W404" s="234"/>
      <c r="X404" s="234" t="s">
        <v>333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334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1" t="s">
        <v>396</v>
      </c>
      <c r="D405" s="259"/>
      <c r="E405" s="259"/>
      <c r="F405" s="259"/>
      <c r="G405" s="259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152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2" t="s">
        <v>397</v>
      </c>
      <c r="D406" s="260"/>
      <c r="E406" s="260"/>
      <c r="F406" s="260"/>
      <c r="G406" s="260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152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3" t="s">
        <v>154</v>
      </c>
      <c r="D407" s="238"/>
      <c r="E407" s="239"/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155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3" t="s">
        <v>389</v>
      </c>
      <c r="D408" s="238"/>
      <c r="E408" s="239">
        <v>1</v>
      </c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155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3" t="s">
        <v>376</v>
      </c>
      <c r="D409" s="238"/>
      <c r="E409" s="239">
        <v>1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155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3" t="s">
        <v>390</v>
      </c>
      <c r="D410" s="238"/>
      <c r="E410" s="239">
        <v>1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155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3" t="s">
        <v>391</v>
      </c>
      <c r="D411" s="238"/>
      <c r="E411" s="239">
        <v>1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155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3" t="s">
        <v>377</v>
      </c>
      <c r="D412" s="238"/>
      <c r="E412" s="239">
        <v>1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155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3" t="s">
        <v>280</v>
      </c>
      <c r="D413" s="238"/>
      <c r="E413" s="239">
        <v>1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155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3" t="s">
        <v>392</v>
      </c>
      <c r="D414" s="238"/>
      <c r="E414" s="239">
        <v>1</v>
      </c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155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31"/>
      <c r="B415" s="232"/>
      <c r="C415" s="273" t="s">
        <v>393</v>
      </c>
      <c r="D415" s="238"/>
      <c r="E415" s="239">
        <v>1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155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4" t="s">
        <v>157</v>
      </c>
      <c r="D416" s="240"/>
      <c r="E416" s="241">
        <v>8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155</v>
      </c>
      <c r="AH416" s="214">
        <v>1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52">
        <v>64</v>
      </c>
      <c r="B417" s="253" t="s">
        <v>398</v>
      </c>
      <c r="C417" s="270" t="s">
        <v>399</v>
      </c>
      <c r="D417" s="254" t="s">
        <v>180</v>
      </c>
      <c r="E417" s="255">
        <v>1</v>
      </c>
      <c r="F417" s="256"/>
      <c r="G417" s="257">
        <f>ROUND(E417*F417,2)</f>
        <v>0</v>
      </c>
      <c r="H417" s="256"/>
      <c r="I417" s="257">
        <f>ROUND(E417*H417,2)</f>
        <v>0</v>
      </c>
      <c r="J417" s="256"/>
      <c r="K417" s="257">
        <f>ROUND(E417*J417,2)</f>
        <v>0</v>
      </c>
      <c r="L417" s="257">
        <v>15</v>
      </c>
      <c r="M417" s="257">
        <f>G417*(1+L417/100)</f>
        <v>0</v>
      </c>
      <c r="N417" s="255">
        <v>0</v>
      </c>
      <c r="O417" s="255">
        <f>ROUND(E417*N417,2)</f>
        <v>0</v>
      </c>
      <c r="P417" s="255">
        <v>0.16600000000000001</v>
      </c>
      <c r="Q417" s="255">
        <f>ROUND(E417*P417,2)</f>
        <v>0.17</v>
      </c>
      <c r="R417" s="257"/>
      <c r="S417" s="257" t="s">
        <v>161</v>
      </c>
      <c r="T417" s="258" t="s">
        <v>161</v>
      </c>
      <c r="U417" s="234">
        <v>0.88</v>
      </c>
      <c r="V417" s="234">
        <f>ROUND(E417*U417,2)</f>
        <v>0.88</v>
      </c>
      <c r="W417" s="234"/>
      <c r="X417" s="234" t="s">
        <v>149</v>
      </c>
      <c r="Y417" s="214"/>
      <c r="Z417" s="214"/>
      <c r="AA417" s="214"/>
      <c r="AB417" s="214"/>
      <c r="AC417" s="214"/>
      <c r="AD417" s="214"/>
      <c r="AE417" s="214"/>
      <c r="AF417" s="214"/>
      <c r="AG417" s="214" t="s">
        <v>150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3" t="s">
        <v>154</v>
      </c>
      <c r="D418" s="238"/>
      <c r="E418" s="239"/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155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3" t="s">
        <v>400</v>
      </c>
      <c r="D419" s="238"/>
      <c r="E419" s="239">
        <v>1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155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4" t="s">
        <v>157</v>
      </c>
      <c r="D420" s="240"/>
      <c r="E420" s="241">
        <v>1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155</v>
      </c>
      <c r="AH420" s="214">
        <v>1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52">
        <v>65</v>
      </c>
      <c r="B421" s="253" t="s">
        <v>401</v>
      </c>
      <c r="C421" s="270" t="s">
        <v>402</v>
      </c>
      <c r="D421" s="254" t="s">
        <v>180</v>
      </c>
      <c r="E421" s="255">
        <v>1</v>
      </c>
      <c r="F421" s="256"/>
      <c r="G421" s="257">
        <f>ROUND(E421*F421,2)</f>
        <v>0</v>
      </c>
      <c r="H421" s="256"/>
      <c r="I421" s="257">
        <f>ROUND(E421*H421,2)</f>
        <v>0</v>
      </c>
      <c r="J421" s="256"/>
      <c r="K421" s="257">
        <f>ROUND(E421*J421,2)</f>
        <v>0</v>
      </c>
      <c r="L421" s="257">
        <v>15</v>
      </c>
      <c r="M421" s="257">
        <f>G421*(1+L421/100)</f>
        <v>0</v>
      </c>
      <c r="N421" s="255">
        <v>0</v>
      </c>
      <c r="O421" s="255">
        <f>ROUND(E421*N421,2)</f>
        <v>0</v>
      </c>
      <c r="P421" s="255">
        <v>8.8099999999999998E-2</v>
      </c>
      <c r="Q421" s="255">
        <f>ROUND(E421*P421,2)</f>
        <v>0.09</v>
      </c>
      <c r="R421" s="257"/>
      <c r="S421" s="257" t="s">
        <v>161</v>
      </c>
      <c r="T421" s="258" t="s">
        <v>161</v>
      </c>
      <c r="U421" s="234">
        <v>0.39</v>
      </c>
      <c r="V421" s="234">
        <f>ROUND(E421*U421,2)</f>
        <v>0.39</v>
      </c>
      <c r="W421" s="234"/>
      <c r="X421" s="234" t="s">
        <v>149</v>
      </c>
      <c r="Y421" s="214"/>
      <c r="Z421" s="214"/>
      <c r="AA421" s="214"/>
      <c r="AB421" s="214"/>
      <c r="AC421" s="214"/>
      <c r="AD421" s="214"/>
      <c r="AE421" s="214"/>
      <c r="AF421" s="214"/>
      <c r="AG421" s="214" t="s">
        <v>150</v>
      </c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3" t="s">
        <v>154</v>
      </c>
      <c r="D422" s="238"/>
      <c r="E422" s="239"/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155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3" t="s">
        <v>156</v>
      </c>
      <c r="D423" s="238"/>
      <c r="E423" s="239">
        <v>1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155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4" t="s">
        <v>157</v>
      </c>
      <c r="D424" s="240"/>
      <c r="E424" s="241">
        <v>1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155</v>
      </c>
      <c r="AH424" s="214">
        <v>1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62">
        <v>66</v>
      </c>
      <c r="B425" s="263" t="s">
        <v>403</v>
      </c>
      <c r="C425" s="275" t="s">
        <v>404</v>
      </c>
      <c r="D425" s="264" t="s">
        <v>291</v>
      </c>
      <c r="E425" s="265">
        <v>6.0100000000000001E-2</v>
      </c>
      <c r="F425" s="266"/>
      <c r="G425" s="267">
        <f>ROUND(E425*F425,2)</f>
        <v>0</v>
      </c>
      <c r="H425" s="266"/>
      <c r="I425" s="267">
        <f>ROUND(E425*H425,2)</f>
        <v>0</v>
      </c>
      <c r="J425" s="266"/>
      <c r="K425" s="267">
        <f>ROUND(E425*J425,2)</f>
        <v>0</v>
      </c>
      <c r="L425" s="267">
        <v>15</v>
      </c>
      <c r="M425" s="267">
        <f>G425*(1+L425/100)</f>
        <v>0</v>
      </c>
      <c r="N425" s="265">
        <v>0</v>
      </c>
      <c r="O425" s="265">
        <f>ROUND(E425*N425,2)</f>
        <v>0</v>
      </c>
      <c r="P425" s="265">
        <v>0</v>
      </c>
      <c r="Q425" s="265">
        <f>ROUND(E425*P425,2)</f>
        <v>0</v>
      </c>
      <c r="R425" s="267"/>
      <c r="S425" s="267" t="s">
        <v>161</v>
      </c>
      <c r="T425" s="268" t="s">
        <v>161</v>
      </c>
      <c r="U425" s="234">
        <v>2.2549999999999999</v>
      </c>
      <c r="V425" s="234">
        <f>ROUND(E425*U425,2)</f>
        <v>0.14000000000000001</v>
      </c>
      <c r="W425" s="234"/>
      <c r="X425" s="234" t="s">
        <v>292</v>
      </c>
      <c r="Y425" s="214"/>
      <c r="Z425" s="214"/>
      <c r="AA425" s="214"/>
      <c r="AB425" s="214"/>
      <c r="AC425" s="214"/>
      <c r="AD425" s="214"/>
      <c r="AE425" s="214"/>
      <c r="AF425" s="214"/>
      <c r="AG425" s="214" t="s">
        <v>293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ht="13" x14ac:dyDescent="0.25">
      <c r="A426" s="245" t="s">
        <v>142</v>
      </c>
      <c r="B426" s="246" t="s">
        <v>96</v>
      </c>
      <c r="C426" s="269" t="s">
        <v>97</v>
      </c>
      <c r="D426" s="247"/>
      <c r="E426" s="248"/>
      <c r="F426" s="249"/>
      <c r="G426" s="249">
        <f>SUMIF(AG427:AG452,"&lt;&gt;NOR",G427:G452)</f>
        <v>0</v>
      </c>
      <c r="H426" s="249"/>
      <c r="I426" s="249">
        <f>SUM(I427:I452)</f>
        <v>0</v>
      </c>
      <c r="J426" s="249"/>
      <c r="K426" s="249">
        <f>SUM(K427:K452)</f>
        <v>0</v>
      </c>
      <c r="L426" s="249"/>
      <c r="M426" s="249">
        <f>SUM(M427:M452)</f>
        <v>0</v>
      </c>
      <c r="N426" s="248"/>
      <c r="O426" s="248">
        <f>SUM(O427:O452)</f>
        <v>0.14000000000000001</v>
      </c>
      <c r="P426" s="248"/>
      <c r="Q426" s="248">
        <f>SUM(Q427:Q452)</f>
        <v>0</v>
      </c>
      <c r="R426" s="249"/>
      <c r="S426" s="249"/>
      <c r="T426" s="250"/>
      <c r="U426" s="244"/>
      <c r="V426" s="244">
        <f>SUM(V427:V452)</f>
        <v>6.3100000000000005</v>
      </c>
      <c r="W426" s="244"/>
      <c r="X426" s="244"/>
      <c r="AG426" t="s">
        <v>143</v>
      </c>
    </row>
    <row r="427" spans="1:60" outlineLevel="1" x14ac:dyDescent="0.25">
      <c r="A427" s="252">
        <v>67</v>
      </c>
      <c r="B427" s="253" t="s">
        <v>405</v>
      </c>
      <c r="C427" s="270" t="s">
        <v>406</v>
      </c>
      <c r="D427" s="254" t="s">
        <v>160</v>
      </c>
      <c r="E427" s="255">
        <v>5</v>
      </c>
      <c r="F427" s="256"/>
      <c r="G427" s="257">
        <f>ROUND(E427*F427,2)</f>
        <v>0</v>
      </c>
      <c r="H427" s="256"/>
      <c r="I427" s="257">
        <f>ROUND(E427*H427,2)</f>
        <v>0</v>
      </c>
      <c r="J427" s="256"/>
      <c r="K427" s="257">
        <f>ROUND(E427*J427,2)</f>
        <v>0</v>
      </c>
      <c r="L427" s="257">
        <v>15</v>
      </c>
      <c r="M427" s="257">
        <f>G427*(1+L427/100)</f>
        <v>0</v>
      </c>
      <c r="N427" s="255">
        <v>0</v>
      </c>
      <c r="O427" s="255">
        <f>ROUND(E427*N427,2)</f>
        <v>0</v>
      </c>
      <c r="P427" s="255">
        <v>0</v>
      </c>
      <c r="Q427" s="255">
        <f>ROUND(E427*P427,2)</f>
        <v>0</v>
      </c>
      <c r="R427" s="257"/>
      <c r="S427" s="257" t="s">
        <v>161</v>
      </c>
      <c r="T427" s="258" t="s">
        <v>161</v>
      </c>
      <c r="U427" s="234">
        <v>1.6E-2</v>
      </c>
      <c r="V427" s="234">
        <f>ROUND(E427*U427,2)</f>
        <v>0.08</v>
      </c>
      <c r="W427" s="234"/>
      <c r="X427" s="234" t="s">
        <v>149</v>
      </c>
      <c r="Y427" s="214"/>
      <c r="Z427" s="214"/>
      <c r="AA427" s="214"/>
      <c r="AB427" s="214"/>
      <c r="AC427" s="214"/>
      <c r="AD427" s="214"/>
      <c r="AE427" s="214"/>
      <c r="AF427" s="214"/>
      <c r="AG427" s="214" t="s">
        <v>150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3" t="s">
        <v>154</v>
      </c>
      <c r="D428" s="238"/>
      <c r="E428" s="239"/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155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3" t="s">
        <v>244</v>
      </c>
      <c r="D429" s="238"/>
      <c r="E429" s="239">
        <v>1.2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155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3" t="s">
        <v>245</v>
      </c>
      <c r="D430" s="238"/>
      <c r="E430" s="239">
        <v>3.8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155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4" t="s">
        <v>157</v>
      </c>
      <c r="D431" s="240"/>
      <c r="E431" s="241">
        <v>5</v>
      </c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155</v>
      </c>
      <c r="AH431" s="214">
        <v>1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52">
        <v>68</v>
      </c>
      <c r="B432" s="253" t="s">
        <v>407</v>
      </c>
      <c r="C432" s="270" t="s">
        <v>408</v>
      </c>
      <c r="D432" s="254" t="s">
        <v>160</v>
      </c>
      <c r="E432" s="255">
        <v>5</v>
      </c>
      <c r="F432" s="256"/>
      <c r="G432" s="257">
        <f>ROUND(E432*F432,2)</f>
        <v>0</v>
      </c>
      <c r="H432" s="256"/>
      <c r="I432" s="257">
        <f>ROUND(E432*H432,2)</f>
        <v>0</v>
      </c>
      <c r="J432" s="256"/>
      <c r="K432" s="257">
        <f>ROUND(E432*J432,2)</f>
        <v>0</v>
      </c>
      <c r="L432" s="257">
        <v>15</v>
      </c>
      <c r="M432" s="257">
        <f>G432*(1+L432/100)</f>
        <v>0</v>
      </c>
      <c r="N432" s="255">
        <v>2.1000000000000001E-4</v>
      </c>
      <c r="O432" s="255">
        <f>ROUND(E432*N432,2)</f>
        <v>0</v>
      </c>
      <c r="P432" s="255">
        <v>0</v>
      </c>
      <c r="Q432" s="255">
        <f>ROUND(E432*P432,2)</f>
        <v>0</v>
      </c>
      <c r="R432" s="257"/>
      <c r="S432" s="257" t="s">
        <v>161</v>
      </c>
      <c r="T432" s="258" t="s">
        <v>161</v>
      </c>
      <c r="U432" s="234">
        <v>0.05</v>
      </c>
      <c r="V432" s="234">
        <f>ROUND(E432*U432,2)</f>
        <v>0.25</v>
      </c>
      <c r="W432" s="234"/>
      <c r="X432" s="234" t="s">
        <v>149</v>
      </c>
      <c r="Y432" s="214"/>
      <c r="Z432" s="214"/>
      <c r="AA432" s="214"/>
      <c r="AB432" s="214"/>
      <c r="AC432" s="214"/>
      <c r="AD432" s="214"/>
      <c r="AE432" s="214"/>
      <c r="AF432" s="214"/>
      <c r="AG432" s="214" t="s">
        <v>150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3" t="s">
        <v>154</v>
      </c>
      <c r="D433" s="238"/>
      <c r="E433" s="239"/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155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3" t="s">
        <v>409</v>
      </c>
      <c r="D434" s="238"/>
      <c r="E434" s="239">
        <v>5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155</v>
      </c>
      <c r="AH434" s="214">
        <v>5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4" t="s">
        <v>157</v>
      </c>
      <c r="D435" s="240"/>
      <c r="E435" s="241">
        <v>5</v>
      </c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155</v>
      </c>
      <c r="AH435" s="214">
        <v>1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20" outlineLevel="1" x14ac:dyDescent="0.25">
      <c r="A436" s="252">
        <v>69</v>
      </c>
      <c r="B436" s="253" t="s">
        <v>410</v>
      </c>
      <c r="C436" s="270" t="s">
        <v>411</v>
      </c>
      <c r="D436" s="254" t="s">
        <v>160</v>
      </c>
      <c r="E436" s="255">
        <v>5</v>
      </c>
      <c r="F436" s="256"/>
      <c r="G436" s="257">
        <f>ROUND(E436*F436,2)</f>
        <v>0</v>
      </c>
      <c r="H436" s="256"/>
      <c r="I436" s="257">
        <f>ROUND(E436*H436,2)</f>
        <v>0</v>
      </c>
      <c r="J436" s="256"/>
      <c r="K436" s="257">
        <f>ROUND(E436*J436,2)</f>
        <v>0</v>
      </c>
      <c r="L436" s="257">
        <v>15</v>
      </c>
      <c r="M436" s="257">
        <f>G436*(1+L436/100)</f>
        <v>0</v>
      </c>
      <c r="N436" s="255">
        <v>5.0400000000000002E-3</v>
      </c>
      <c r="O436" s="255">
        <f>ROUND(E436*N436,2)</f>
        <v>0.03</v>
      </c>
      <c r="P436" s="255">
        <v>0</v>
      </c>
      <c r="Q436" s="255">
        <f>ROUND(E436*P436,2)</f>
        <v>0</v>
      </c>
      <c r="R436" s="257"/>
      <c r="S436" s="257" t="s">
        <v>161</v>
      </c>
      <c r="T436" s="258" t="s">
        <v>161</v>
      </c>
      <c r="U436" s="234">
        <v>0.98</v>
      </c>
      <c r="V436" s="234">
        <f>ROUND(E436*U436,2)</f>
        <v>4.9000000000000004</v>
      </c>
      <c r="W436" s="234"/>
      <c r="X436" s="234" t="s">
        <v>149</v>
      </c>
      <c r="Y436" s="214"/>
      <c r="Z436" s="214"/>
      <c r="AA436" s="214"/>
      <c r="AB436" s="214"/>
      <c r="AC436" s="214"/>
      <c r="AD436" s="214"/>
      <c r="AE436" s="214"/>
      <c r="AF436" s="214"/>
      <c r="AG436" s="214" t="s">
        <v>150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3" t="s">
        <v>154</v>
      </c>
      <c r="D437" s="238"/>
      <c r="E437" s="239"/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155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3" t="s">
        <v>409</v>
      </c>
      <c r="D438" s="238"/>
      <c r="E438" s="239">
        <v>5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155</v>
      </c>
      <c r="AH438" s="214">
        <v>5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4" t="s">
        <v>157</v>
      </c>
      <c r="D439" s="240"/>
      <c r="E439" s="241">
        <v>5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155</v>
      </c>
      <c r="AH439" s="214">
        <v>1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52">
        <v>70</v>
      </c>
      <c r="B440" s="253" t="s">
        <v>412</v>
      </c>
      <c r="C440" s="270" t="s">
        <v>413</v>
      </c>
      <c r="D440" s="254" t="s">
        <v>160</v>
      </c>
      <c r="E440" s="255">
        <v>5.5</v>
      </c>
      <c r="F440" s="256"/>
      <c r="G440" s="257">
        <f>ROUND(E440*F440,2)</f>
        <v>0</v>
      </c>
      <c r="H440" s="256"/>
      <c r="I440" s="257">
        <f>ROUND(E440*H440,2)</f>
        <v>0</v>
      </c>
      <c r="J440" s="256"/>
      <c r="K440" s="257">
        <f>ROUND(E440*J440,2)</f>
        <v>0</v>
      </c>
      <c r="L440" s="257">
        <v>15</v>
      </c>
      <c r="M440" s="257">
        <f>G440*(1+L440/100)</f>
        <v>0</v>
      </c>
      <c r="N440" s="255">
        <v>1.9199999999999998E-2</v>
      </c>
      <c r="O440" s="255">
        <f>ROUND(E440*N440,2)</f>
        <v>0.11</v>
      </c>
      <c r="P440" s="255">
        <v>0</v>
      </c>
      <c r="Q440" s="255">
        <f>ROUND(E440*P440,2)</f>
        <v>0</v>
      </c>
      <c r="R440" s="257" t="s">
        <v>332</v>
      </c>
      <c r="S440" s="257" t="s">
        <v>161</v>
      </c>
      <c r="T440" s="258" t="s">
        <v>161</v>
      </c>
      <c r="U440" s="234">
        <v>0</v>
      </c>
      <c r="V440" s="234">
        <f>ROUND(E440*U440,2)</f>
        <v>0</v>
      </c>
      <c r="W440" s="234"/>
      <c r="X440" s="234" t="s">
        <v>333</v>
      </c>
      <c r="Y440" s="214"/>
      <c r="Z440" s="214"/>
      <c r="AA440" s="214"/>
      <c r="AB440" s="214"/>
      <c r="AC440" s="214"/>
      <c r="AD440" s="214"/>
      <c r="AE440" s="214"/>
      <c r="AF440" s="214"/>
      <c r="AG440" s="214" t="s">
        <v>334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3" t="s">
        <v>154</v>
      </c>
      <c r="D441" s="238"/>
      <c r="E441" s="239"/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155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3" t="s">
        <v>409</v>
      </c>
      <c r="D442" s="238"/>
      <c r="E442" s="239">
        <v>5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155</v>
      </c>
      <c r="AH442" s="214">
        <v>5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4" t="s">
        <v>157</v>
      </c>
      <c r="D443" s="240"/>
      <c r="E443" s="241">
        <v>5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155</v>
      </c>
      <c r="AH443" s="214">
        <v>1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6" t="s">
        <v>414</v>
      </c>
      <c r="D444" s="242"/>
      <c r="E444" s="243">
        <v>0.5</v>
      </c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155</v>
      </c>
      <c r="AH444" s="214">
        <v>4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4" t="s">
        <v>157</v>
      </c>
      <c r="D445" s="240"/>
      <c r="E445" s="241">
        <v>0.5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155</v>
      </c>
      <c r="AH445" s="214">
        <v>1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52">
        <v>71</v>
      </c>
      <c r="B446" s="253" t="s">
        <v>415</v>
      </c>
      <c r="C446" s="270" t="s">
        <v>416</v>
      </c>
      <c r="D446" s="254" t="s">
        <v>306</v>
      </c>
      <c r="E446" s="255">
        <v>12.46</v>
      </c>
      <c r="F446" s="256"/>
      <c r="G446" s="257">
        <f>ROUND(E446*F446,2)</f>
        <v>0</v>
      </c>
      <c r="H446" s="256"/>
      <c r="I446" s="257">
        <f>ROUND(E446*H446,2)</f>
        <v>0</v>
      </c>
      <c r="J446" s="256"/>
      <c r="K446" s="257">
        <f>ROUND(E446*J446,2)</f>
        <v>0</v>
      </c>
      <c r="L446" s="257">
        <v>15</v>
      </c>
      <c r="M446" s="257">
        <f>G446*(1+L446/100)</f>
        <v>0</v>
      </c>
      <c r="N446" s="255">
        <v>4.0000000000000003E-5</v>
      </c>
      <c r="O446" s="255">
        <f>ROUND(E446*N446,2)</f>
        <v>0</v>
      </c>
      <c r="P446" s="255">
        <v>0</v>
      </c>
      <c r="Q446" s="255">
        <f>ROUND(E446*P446,2)</f>
        <v>0</v>
      </c>
      <c r="R446" s="257"/>
      <c r="S446" s="257" t="s">
        <v>161</v>
      </c>
      <c r="T446" s="258" t="s">
        <v>161</v>
      </c>
      <c r="U446" s="234">
        <v>7.0000000000000007E-2</v>
      </c>
      <c r="V446" s="234">
        <f>ROUND(E446*U446,2)</f>
        <v>0.87</v>
      </c>
      <c r="W446" s="234"/>
      <c r="X446" s="234" t="s">
        <v>149</v>
      </c>
      <c r="Y446" s="214"/>
      <c r="Z446" s="214"/>
      <c r="AA446" s="214"/>
      <c r="AB446" s="214"/>
      <c r="AC446" s="214"/>
      <c r="AD446" s="214"/>
      <c r="AE446" s="214"/>
      <c r="AF446" s="214"/>
      <c r="AG446" s="214" t="s">
        <v>150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1" t="s">
        <v>417</v>
      </c>
      <c r="D447" s="259"/>
      <c r="E447" s="259"/>
      <c r="F447" s="259"/>
      <c r="G447" s="259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152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3" t="s">
        <v>154</v>
      </c>
      <c r="D448" s="238"/>
      <c r="E448" s="239"/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155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3" t="s">
        <v>418</v>
      </c>
      <c r="D449" s="238"/>
      <c r="E449" s="239">
        <v>4.62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155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3" t="s">
        <v>307</v>
      </c>
      <c r="D450" s="238"/>
      <c r="E450" s="239">
        <v>7.84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155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4" t="s">
        <v>157</v>
      </c>
      <c r="D451" s="240"/>
      <c r="E451" s="241">
        <v>12.46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155</v>
      </c>
      <c r="AH451" s="214">
        <v>1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62">
        <v>72</v>
      </c>
      <c r="B452" s="263" t="s">
        <v>419</v>
      </c>
      <c r="C452" s="275" t="s">
        <v>420</v>
      </c>
      <c r="D452" s="264" t="s">
        <v>291</v>
      </c>
      <c r="E452" s="265">
        <v>0.13235</v>
      </c>
      <c r="F452" s="266"/>
      <c r="G452" s="267">
        <f>ROUND(E452*F452,2)</f>
        <v>0</v>
      </c>
      <c r="H452" s="266"/>
      <c r="I452" s="267">
        <f>ROUND(E452*H452,2)</f>
        <v>0</v>
      </c>
      <c r="J452" s="266"/>
      <c r="K452" s="267">
        <f>ROUND(E452*J452,2)</f>
        <v>0</v>
      </c>
      <c r="L452" s="267">
        <v>15</v>
      </c>
      <c r="M452" s="267">
        <f>G452*(1+L452/100)</f>
        <v>0</v>
      </c>
      <c r="N452" s="265">
        <v>0</v>
      </c>
      <c r="O452" s="265">
        <f>ROUND(E452*N452,2)</f>
        <v>0</v>
      </c>
      <c r="P452" s="265">
        <v>0</v>
      </c>
      <c r="Q452" s="265">
        <f>ROUND(E452*P452,2)</f>
        <v>0</v>
      </c>
      <c r="R452" s="267"/>
      <c r="S452" s="267" t="s">
        <v>161</v>
      </c>
      <c r="T452" s="268" t="s">
        <v>161</v>
      </c>
      <c r="U452" s="234">
        <v>1.5980000000000001</v>
      </c>
      <c r="V452" s="234">
        <f>ROUND(E452*U452,2)</f>
        <v>0.21</v>
      </c>
      <c r="W452" s="234"/>
      <c r="X452" s="234" t="s">
        <v>292</v>
      </c>
      <c r="Y452" s="214"/>
      <c r="Z452" s="214"/>
      <c r="AA452" s="214"/>
      <c r="AB452" s="214"/>
      <c r="AC452" s="214"/>
      <c r="AD452" s="214"/>
      <c r="AE452" s="214"/>
      <c r="AF452" s="214"/>
      <c r="AG452" s="214" t="s">
        <v>293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ht="13" x14ac:dyDescent="0.25">
      <c r="A453" s="245" t="s">
        <v>142</v>
      </c>
      <c r="B453" s="246" t="s">
        <v>98</v>
      </c>
      <c r="C453" s="269" t="s">
        <v>99</v>
      </c>
      <c r="D453" s="247"/>
      <c r="E453" s="248"/>
      <c r="F453" s="249"/>
      <c r="G453" s="249">
        <f>SUMIF(AG454:AG501,"&lt;&gt;NOR",G454:G501)</f>
        <v>0</v>
      </c>
      <c r="H453" s="249"/>
      <c r="I453" s="249">
        <f>SUM(I454:I501)</f>
        <v>0</v>
      </c>
      <c r="J453" s="249"/>
      <c r="K453" s="249">
        <f>SUM(K454:K501)</f>
        <v>0</v>
      </c>
      <c r="L453" s="249"/>
      <c r="M453" s="249">
        <f>SUM(M454:M501)</f>
        <v>0</v>
      </c>
      <c r="N453" s="248"/>
      <c r="O453" s="248">
        <f>SUM(O454:O501)</f>
        <v>0.08</v>
      </c>
      <c r="P453" s="248"/>
      <c r="Q453" s="248">
        <f>SUM(Q454:Q501)</f>
        <v>0.08</v>
      </c>
      <c r="R453" s="249"/>
      <c r="S453" s="249"/>
      <c r="T453" s="250"/>
      <c r="U453" s="244"/>
      <c r="V453" s="244">
        <f>SUM(V454:V501)</f>
        <v>9.9899999999999984</v>
      </c>
      <c r="W453" s="244"/>
      <c r="X453" s="244"/>
      <c r="AG453" t="s">
        <v>143</v>
      </c>
    </row>
    <row r="454" spans="1:60" ht="20" outlineLevel="1" x14ac:dyDescent="0.25">
      <c r="A454" s="252">
        <v>73</v>
      </c>
      <c r="B454" s="253" t="s">
        <v>421</v>
      </c>
      <c r="C454" s="270" t="s">
        <v>422</v>
      </c>
      <c r="D454" s="254" t="s">
        <v>160</v>
      </c>
      <c r="E454" s="255">
        <v>8.6</v>
      </c>
      <c r="F454" s="256"/>
      <c r="G454" s="257">
        <f>ROUND(E454*F454,2)</f>
        <v>0</v>
      </c>
      <c r="H454" s="256"/>
      <c r="I454" s="257">
        <f>ROUND(E454*H454,2)</f>
        <v>0</v>
      </c>
      <c r="J454" s="256"/>
      <c r="K454" s="257">
        <f>ROUND(E454*J454,2)</f>
        <v>0</v>
      </c>
      <c r="L454" s="257">
        <v>15</v>
      </c>
      <c r="M454" s="257">
        <f>G454*(1+L454/100)</f>
        <v>0</v>
      </c>
      <c r="N454" s="255">
        <v>0</v>
      </c>
      <c r="O454" s="255">
        <f>ROUND(E454*N454,2)</f>
        <v>0</v>
      </c>
      <c r="P454" s="255">
        <v>0</v>
      </c>
      <c r="Q454" s="255">
        <f>ROUND(E454*P454,2)</f>
        <v>0</v>
      </c>
      <c r="R454" s="257"/>
      <c r="S454" s="257" t="s">
        <v>161</v>
      </c>
      <c r="T454" s="258" t="s">
        <v>161</v>
      </c>
      <c r="U454" s="234">
        <v>1.6E-2</v>
      </c>
      <c r="V454" s="234">
        <f>ROUND(E454*U454,2)</f>
        <v>0.14000000000000001</v>
      </c>
      <c r="W454" s="234"/>
      <c r="X454" s="234" t="s">
        <v>149</v>
      </c>
      <c r="Y454" s="214"/>
      <c r="Z454" s="214"/>
      <c r="AA454" s="214"/>
      <c r="AB454" s="214"/>
      <c r="AC454" s="214"/>
      <c r="AD454" s="214"/>
      <c r="AE454" s="214"/>
      <c r="AF454" s="214"/>
      <c r="AG454" s="214" t="s">
        <v>150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3" t="s">
        <v>154</v>
      </c>
      <c r="D455" s="238"/>
      <c r="E455" s="239"/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155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3" t="s">
        <v>423</v>
      </c>
      <c r="D456" s="238"/>
      <c r="E456" s="239">
        <v>8.6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155</v>
      </c>
      <c r="AH456" s="214">
        <v>5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31"/>
      <c r="B457" s="232"/>
      <c r="C457" s="274" t="s">
        <v>157</v>
      </c>
      <c r="D457" s="240"/>
      <c r="E457" s="241">
        <v>8.6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155</v>
      </c>
      <c r="AH457" s="214">
        <v>1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52">
        <v>74</v>
      </c>
      <c r="B458" s="253" t="s">
        <v>424</v>
      </c>
      <c r="C458" s="270" t="s">
        <v>425</v>
      </c>
      <c r="D458" s="254" t="s">
        <v>160</v>
      </c>
      <c r="E458" s="255">
        <v>8.6</v>
      </c>
      <c r="F458" s="256"/>
      <c r="G458" s="257">
        <f>ROUND(E458*F458,2)</f>
        <v>0</v>
      </c>
      <c r="H458" s="256"/>
      <c r="I458" s="257">
        <f>ROUND(E458*H458,2)</f>
        <v>0</v>
      </c>
      <c r="J458" s="256"/>
      <c r="K458" s="257">
        <f>ROUND(E458*J458,2)</f>
        <v>0</v>
      </c>
      <c r="L458" s="257">
        <v>15</v>
      </c>
      <c r="M458" s="257">
        <f>G458*(1+L458/100)</f>
        <v>0</v>
      </c>
      <c r="N458" s="255">
        <v>0</v>
      </c>
      <c r="O458" s="255">
        <f>ROUND(E458*N458,2)</f>
        <v>0</v>
      </c>
      <c r="P458" s="255">
        <v>8.9099999999999995E-3</v>
      </c>
      <c r="Q458" s="255">
        <f>ROUND(E458*P458,2)</f>
        <v>0.08</v>
      </c>
      <c r="R458" s="257"/>
      <c r="S458" s="257" t="s">
        <v>161</v>
      </c>
      <c r="T458" s="258" t="s">
        <v>161</v>
      </c>
      <c r="U458" s="234">
        <v>0.15</v>
      </c>
      <c r="V458" s="234">
        <f>ROUND(E458*U458,2)</f>
        <v>1.29</v>
      </c>
      <c r="W458" s="234"/>
      <c r="X458" s="234" t="s">
        <v>149</v>
      </c>
      <c r="Y458" s="214"/>
      <c r="Z458" s="214"/>
      <c r="AA458" s="214"/>
      <c r="AB458" s="214"/>
      <c r="AC458" s="214"/>
      <c r="AD458" s="214"/>
      <c r="AE458" s="214"/>
      <c r="AF458" s="214"/>
      <c r="AG458" s="214" t="s">
        <v>150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1" t="s">
        <v>426</v>
      </c>
      <c r="D459" s="259"/>
      <c r="E459" s="259"/>
      <c r="F459" s="259"/>
      <c r="G459" s="259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152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3" t="s">
        <v>154</v>
      </c>
      <c r="D460" s="238"/>
      <c r="E460" s="239"/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155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3" t="s">
        <v>263</v>
      </c>
      <c r="D461" s="238"/>
      <c r="E461" s="239">
        <v>8.6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155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4" t="s">
        <v>157</v>
      </c>
      <c r="D462" s="240"/>
      <c r="E462" s="241">
        <v>8.6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155</v>
      </c>
      <c r="AH462" s="214">
        <v>1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52">
        <v>75</v>
      </c>
      <c r="B463" s="253" t="s">
        <v>427</v>
      </c>
      <c r="C463" s="270" t="s">
        <v>428</v>
      </c>
      <c r="D463" s="254" t="s">
        <v>306</v>
      </c>
      <c r="E463" s="255">
        <v>17.2</v>
      </c>
      <c r="F463" s="256"/>
      <c r="G463" s="257">
        <f>ROUND(E463*F463,2)</f>
        <v>0</v>
      </c>
      <c r="H463" s="256"/>
      <c r="I463" s="257">
        <f>ROUND(E463*H463,2)</f>
        <v>0</v>
      </c>
      <c r="J463" s="256"/>
      <c r="K463" s="257">
        <f>ROUND(E463*J463,2)</f>
        <v>0</v>
      </c>
      <c r="L463" s="257">
        <v>15</v>
      </c>
      <c r="M463" s="257">
        <f>G463*(1+L463/100)</f>
        <v>0</v>
      </c>
      <c r="N463" s="255">
        <v>6.0000000000000002E-5</v>
      </c>
      <c r="O463" s="255">
        <f>ROUND(E463*N463,2)</f>
        <v>0</v>
      </c>
      <c r="P463" s="255">
        <v>0</v>
      </c>
      <c r="Q463" s="255">
        <f>ROUND(E463*P463,2)</f>
        <v>0</v>
      </c>
      <c r="R463" s="257"/>
      <c r="S463" s="257" t="s">
        <v>161</v>
      </c>
      <c r="T463" s="258" t="s">
        <v>161</v>
      </c>
      <c r="U463" s="234">
        <v>0.152</v>
      </c>
      <c r="V463" s="234">
        <f>ROUND(E463*U463,2)</f>
        <v>2.61</v>
      </c>
      <c r="W463" s="234"/>
      <c r="X463" s="234" t="s">
        <v>149</v>
      </c>
      <c r="Y463" s="214"/>
      <c r="Z463" s="214"/>
      <c r="AA463" s="214"/>
      <c r="AB463" s="214"/>
      <c r="AC463" s="214"/>
      <c r="AD463" s="214"/>
      <c r="AE463" s="214"/>
      <c r="AF463" s="214"/>
      <c r="AG463" s="214" t="s">
        <v>150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3" t="s">
        <v>154</v>
      </c>
      <c r="D464" s="238"/>
      <c r="E464" s="239"/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155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3" t="s">
        <v>429</v>
      </c>
      <c r="D465" s="238"/>
      <c r="E465" s="239">
        <v>0.9</v>
      </c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155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31"/>
      <c r="B466" s="232"/>
      <c r="C466" s="273" t="s">
        <v>430</v>
      </c>
      <c r="D466" s="238"/>
      <c r="E466" s="239">
        <v>11.85</v>
      </c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155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3" t="s">
        <v>431</v>
      </c>
      <c r="D467" s="238"/>
      <c r="E467" s="239">
        <v>1.85</v>
      </c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155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3" t="s">
        <v>432</v>
      </c>
      <c r="D468" s="238"/>
      <c r="E468" s="239">
        <v>3.4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155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4" t="s">
        <v>157</v>
      </c>
      <c r="D469" s="240"/>
      <c r="E469" s="241">
        <v>18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155</v>
      </c>
      <c r="AH469" s="214">
        <v>1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3" t="s">
        <v>195</v>
      </c>
      <c r="D470" s="238"/>
      <c r="E470" s="239"/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155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3" t="s">
        <v>433</v>
      </c>
      <c r="D471" s="238"/>
      <c r="E471" s="239">
        <v>-0.8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155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4" t="s">
        <v>157</v>
      </c>
      <c r="D472" s="240"/>
      <c r="E472" s="241">
        <v>-0.8</v>
      </c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155</v>
      </c>
      <c r="AH472" s="214">
        <v>1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52">
        <v>76</v>
      </c>
      <c r="B473" s="253" t="s">
        <v>434</v>
      </c>
      <c r="C473" s="270" t="s">
        <v>435</v>
      </c>
      <c r="D473" s="254" t="s">
        <v>306</v>
      </c>
      <c r="E473" s="255">
        <v>18.920000000000002</v>
      </c>
      <c r="F473" s="256"/>
      <c r="G473" s="257">
        <f>ROUND(E473*F473,2)</f>
        <v>0</v>
      </c>
      <c r="H473" s="256"/>
      <c r="I473" s="257">
        <f>ROUND(E473*H473,2)</f>
        <v>0</v>
      </c>
      <c r="J473" s="256"/>
      <c r="K473" s="257">
        <f>ROUND(E473*J473,2)</f>
        <v>0</v>
      </c>
      <c r="L473" s="257">
        <v>15</v>
      </c>
      <c r="M473" s="257">
        <f>G473*(1+L473/100)</f>
        <v>0</v>
      </c>
      <c r="N473" s="255">
        <v>3.5E-4</v>
      </c>
      <c r="O473" s="255">
        <f>ROUND(E473*N473,2)</f>
        <v>0.01</v>
      </c>
      <c r="P473" s="255">
        <v>0</v>
      </c>
      <c r="Q473" s="255">
        <f>ROUND(E473*P473,2)</f>
        <v>0</v>
      </c>
      <c r="R473" s="257" t="s">
        <v>332</v>
      </c>
      <c r="S473" s="257" t="s">
        <v>161</v>
      </c>
      <c r="T473" s="258" t="s">
        <v>161</v>
      </c>
      <c r="U473" s="234">
        <v>0</v>
      </c>
      <c r="V473" s="234">
        <f>ROUND(E473*U473,2)</f>
        <v>0</v>
      </c>
      <c r="W473" s="234"/>
      <c r="X473" s="234" t="s">
        <v>333</v>
      </c>
      <c r="Y473" s="214"/>
      <c r="Z473" s="214"/>
      <c r="AA473" s="214"/>
      <c r="AB473" s="214"/>
      <c r="AC473" s="214"/>
      <c r="AD473" s="214"/>
      <c r="AE473" s="214"/>
      <c r="AF473" s="214"/>
      <c r="AG473" s="214" t="s">
        <v>334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3" t="s">
        <v>154</v>
      </c>
      <c r="D474" s="238"/>
      <c r="E474" s="239"/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155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3" t="s">
        <v>436</v>
      </c>
      <c r="D475" s="238"/>
      <c r="E475" s="239">
        <v>17.2</v>
      </c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155</v>
      </c>
      <c r="AH475" s="214">
        <v>5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4" t="s">
        <v>157</v>
      </c>
      <c r="D476" s="240"/>
      <c r="E476" s="241">
        <v>17.2</v>
      </c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155</v>
      </c>
      <c r="AH476" s="214">
        <v>1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6" t="s">
        <v>414</v>
      </c>
      <c r="D477" s="242"/>
      <c r="E477" s="243">
        <v>1.72</v>
      </c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155</v>
      </c>
      <c r="AH477" s="214">
        <v>4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4" t="s">
        <v>157</v>
      </c>
      <c r="D478" s="240"/>
      <c r="E478" s="241">
        <v>1.72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155</v>
      </c>
      <c r="AH478" s="214">
        <v>1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52">
        <v>77</v>
      </c>
      <c r="B479" s="253" t="s">
        <v>437</v>
      </c>
      <c r="C479" s="270" t="s">
        <v>438</v>
      </c>
      <c r="D479" s="254" t="s">
        <v>160</v>
      </c>
      <c r="E479" s="255">
        <v>8.6</v>
      </c>
      <c r="F479" s="256"/>
      <c r="G479" s="257">
        <f>ROUND(E479*F479,2)</f>
        <v>0</v>
      </c>
      <c r="H479" s="256"/>
      <c r="I479" s="257">
        <f>ROUND(E479*H479,2)</f>
        <v>0</v>
      </c>
      <c r="J479" s="256"/>
      <c r="K479" s="257">
        <f>ROUND(E479*J479,2)</f>
        <v>0</v>
      </c>
      <c r="L479" s="257">
        <v>15</v>
      </c>
      <c r="M479" s="257">
        <f>G479*(1+L479/100)</f>
        <v>0</v>
      </c>
      <c r="N479" s="255">
        <v>0</v>
      </c>
      <c r="O479" s="255">
        <f>ROUND(E479*N479,2)</f>
        <v>0</v>
      </c>
      <c r="P479" s="255">
        <v>0</v>
      </c>
      <c r="Q479" s="255">
        <f>ROUND(E479*P479,2)</f>
        <v>0</v>
      </c>
      <c r="R479" s="257"/>
      <c r="S479" s="257" t="s">
        <v>161</v>
      </c>
      <c r="T479" s="258" t="s">
        <v>161</v>
      </c>
      <c r="U479" s="234">
        <v>0.55000000000000004</v>
      </c>
      <c r="V479" s="234">
        <f>ROUND(E479*U479,2)</f>
        <v>4.7300000000000004</v>
      </c>
      <c r="W479" s="234"/>
      <c r="X479" s="234" t="s">
        <v>149</v>
      </c>
      <c r="Y479" s="214"/>
      <c r="Z479" s="214"/>
      <c r="AA479" s="214"/>
      <c r="AB479" s="214"/>
      <c r="AC479" s="214"/>
      <c r="AD479" s="214"/>
      <c r="AE479" s="214"/>
      <c r="AF479" s="214"/>
      <c r="AG479" s="214" t="s">
        <v>150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3" t="s">
        <v>154</v>
      </c>
      <c r="D480" s="238"/>
      <c r="E480" s="239"/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155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3" t="s">
        <v>423</v>
      </c>
      <c r="D481" s="238"/>
      <c r="E481" s="239">
        <v>8.6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155</v>
      </c>
      <c r="AH481" s="214">
        <v>5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4" t="s">
        <v>157</v>
      </c>
      <c r="D482" s="240"/>
      <c r="E482" s="241">
        <v>8.6</v>
      </c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155</v>
      </c>
      <c r="AH482" s="214">
        <v>1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52">
        <v>78</v>
      </c>
      <c r="B483" s="253" t="s">
        <v>439</v>
      </c>
      <c r="C483" s="270" t="s">
        <v>440</v>
      </c>
      <c r="D483" s="254" t="s">
        <v>160</v>
      </c>
      <c r="E483" s="255">
        <v>9.89</v>
      </c>
      <c r="F483" s="256"/>
      <c r="G483" s="257">
        <f>ROUND(E483*F483,2)</f>
        <v>0</v>
      </c>
      <c r="H483" s="256"/>
      <c r="I483" s="257">
        <f>ROUND(E483*H483,2)</f>
        <v>0</v>
      </c>
      <c r="J483" s="256"/>
      <c r="K483" s="257">
        <f>ROUND(E483*J483,2)</f>
        <v>0</v>
      </c>
      <c r="L483" s="257">
        <v>15</v>
      </c>
      <c r="M483" s="257">
        <f>G483*(1+L483/100)</f>
        <v>0</v>
      </c>
      <c r="N483" s="255">
        <v>7.0000000000000001E-3</v>
      </c>
      <c r="O483" s="255">
        <f>ROUND(E483*N483,2)</f>
        <v>7.0000000000000007E-2</v>
      </c>
      <c r="P483" s="255">
        <v>0</v>
      </c>
      <c r="Q483" s="255">
        <f>ROUND(E483*P483,2)</f>
        <v>0</v>
      </c>
      <c r="R483" s="257"/>
      <c r="S483" s="257" t="s">
        <v>147</v>
      </c>
      <c r="T483" s="258" t="s">
        <v>148</v>
      </c>
      <c r="U483" s="234">
        <v>0</v>
      </c>
      <c r="V483" s="234">
        <f>ROUND(E483*U483,2)</f>
        <v>0</v>
      </c>
      <c r="W483" s="234"/>
      <c r="X483" s="234" t="s">
        <v>333</v>
      </c>
      <c r="Y483" s="214"/>
      <c r="Z483" s="214"/>
      <c r="AA483" s="214"/>
      <c r="AB483" s="214"/>
      <c r="AC483" s="214"/>
      <c r="AD483" s="214"/>
      <c r="AE483" s="214"/>
      <c r="AF483" s="214"/>
      <c r="AG483" s="214" t="s">
        <v>334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3" t="s">
        <v>154</v>
      </c>
      <c r="D484" s="238"/>
      <c r="E484" s="239"/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155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3" t="s">
        <v>423</v>
      </c>
      <c r="D485" s="238"/>
      <c r="E485" s="239">
        <v>8.6</v>
      </c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155</v>
      </c>
      <c r="AH485" s="214">
        <v>5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4" t="s">
        <v>157</v>
      </c>
      <c r="D486" s="240"/>
      <c r="E486" s="241">
        <v>8.6</v>
      </c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155</v>
      </c>
      <c r="AH486" s="214">
        <v>1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6" t="s">
        <v>441</v>
      </c>
      <c r="D487" s="242"/>
      <c r="E487" s="243">
        <v>1.29</v>
      </c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155</v>
      </c>
      <c r="AH487" s="214">
        <v>4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4" t="s">
        <v>157</v>
      </c>
      <c r="D488" s="240"/>
      <c r="E488" s="241">
        <v>1.29</v>
      </c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155</v>
      </c>
      <c r="AH488" s="214">
        <v>1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52">
        <v>79</v>
      </c>
      <c r="B489" s="253" t="s">
        <v>442</v>
      </c>
      <c r="C489" s="270" t="s">
        <v>443</v>
      </c>
      <c r="D489" s="254" t="s">
        <v>160</v>
      </c>
      <c r="E489" s="255">
        <v>8.6</v>
      </c>
      <c r="F489" s="256"/>
      <c r="G489" s="257">
        <f>ROUND(E489*F489,2)</f>
        <v>0</v>
      </c>
      <c r="H489" s="256"/>
      <c r="I489" s="257">
        <f>ROUND(E489*H489,2)</f>
        <v>0</v>
      </c>
      <c r="J489" s="256"/>
      <c r="K489" s="257">
        <f>ROUND(E489*J489,2)</f>
        <v>0</v>
      </c>
      <c r="L489" s="257">
        <v>15</v>
      </c>
      <c r="M489" s="257">
        <f>G489*(1+L489/100)</f>
        <v>0</v>
      </c>
      <c r="N489" s="255">
        <v>0</v>
      </c>
      <c r="O489" s="255">
        <f>ROUND(E489*N489,2)</f>
        <v>0</v>
      </c>
      <c r="P489" s="255">
        <v>0</v>
      </c>
      <c r="Q489" s="255">
        <f>ROUND(E489*P489,2)</f>
        <v>0</v>
      </c>
      <c r="R489" s="257"/>
      <c r="S489" s="257" t="s">
        <v>161</v>
      </c>
      <c r="T489" s="258" t="s">
        <v>161</v>
      </c>
      <c r="U489" s="234">
        <v>0.06</v>
      </c>
      <c r="V489" s="234">
        <f>ROUND(E489*U489,2)</f>
        <v>0.52</v>
      </c>
      <c r="W489" s="234"/>
      <c r="X489" s="234" t="s">
        <v>149</v>
      </c>
      <c r="Y489" s="214"/>
      <c r="Z489" s="214"/>
      <c r="AA489" s="214"/>
      <c r="AB489" s="214"/>
      <c r="AC489" s="214"/>
      <c r="AD489" s="214"/>
      <c r="AE489" s="214"/>
      <c r="AF489" s="214"/>
      <c r="AG489" s="214" t="s">
        <v>150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3" t="s">
        <v>154</v>
      </c>
      <c r="D490" s="238"/>
      <c r="E490" s="239"/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155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3" t="s">
        <v>423</v>
      </c>
      <c r="D491" s="238"/>
      <c r="E491" s="239">
        <v>8.6</v>
      </c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155</v>
      </c>
      <c r="AH491" s="214">
        <v>5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4" t="s">
        <v>157</v>
      </c>
      <c r="D492" s="240"/>
      <c r="E492" s="241">
        <v>8.6</v>
      </c>
      <c r="F492" s="234"/>
      <c r="G492" s="234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155</v>
      </c>
      <c r="AH492" s="214">
        <v>1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52">
        <v>80</v>
      </c>
      <c r="B493" s="253" t="s">
        <v>444</v>
      </c>
      <c r="C493" s="270" t="s">
        <v>445</v>
      </c>
      <c r="D493" s="254" t="s">
        <v>306</v>
      </c>
      <c r="E493" s="255">
        <v>6</v>
      </c>
      <c r="F493" s="256"/>
      <c r="G493" s="257">
        <f>ROUND(E493*F493,2)</f>
        <v>0</v>
      </c>
      <c r="H493" s="256"/>
      <c r="I493" s="257">
        <f>ROUND(E493*H493,2)</f>
        <v>0</v>
      </c>
      <c r="J493" s="256"/>
      <c r="K493" s="257">
        <f>ROUND(E493*J493,2)</f>
        <v>0</v>
      </c>
      <c r="L493" s="257">
        <v>15</v>
      </c>
      <c r="M493" s="257">
        <f>G493*(1+L493/100)</f>
        <v>0</v>
      </c>
      <c r="N493" s="255">
        <v>0</v>
      </c>
      <c r="O493" s="255">
        <f>ROUND(E493*N493,2)</f>
        <v>0</v>
      </c>
      <c r="P493" s="255">
        <v>0</v>
      </c>
      <c r="Q493" s="255">
        <f>ROUND(E493*P493,2)</f>
        <v>0</v>
      </c>
      <c r="R493" s="257" t="s">
        <v>332</v>
      </c>
      <c r="S493" s="257" t="s">
        <v>161</v>
      </c>
      <c r="T493" s="258" t="s">
        <v>161</v>
      </c>
      <c r="U493" s="234">
        <v>0</v>
      </c>
      <c r="V493" s="234">
        <f>ROUND(E493*U493,2)</f>
        <v>0</v>
      </c>
      <c r="W493" s="234"/>
      <c r="X493" s="234" t="s">
        <v>333</v>
      </c>
      <c r="Y493" s="214"/>
      <c r="Z493" s="214"/>
      <c r="AA493" s="214"/>
      <c r="AB493" s="214"/>
      <c r="AC493" s="214"/>
      <c r="AD493" s="214"/>
      <c r="AE493" s="214"/>
      <c r="AF493" s="214"/>
      <c r="AG493" s="214" t="s">
        <v>334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3" t="s">
        <v>154</v>
      </c>
      <c r="D494" s="238"/>
      <c r="E494" s="239"/>
      <c r="F494" s="234"/>
      <c r="G494" s="23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155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3" t="s">
        <v>446</v>
      </c>
      <c r="D495" s="238"/>
      <c r="E495" s="239">
        <v>6</v>
      </c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155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4" t="s">
        <v>157</v>
      </c>
      <c r="D496" s="240"/>
      <c r="E496" s="241">
        <v>6</v>
      </c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155</v>
      </c>
      <c r="AH496" s="214">
        <v>1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ht="30" outlineLevel="1" x14ac:dyDescent="0.25">
      <c r="A497" s="252">
        <v>81</v>
      </c>
      <c r="B497" s="253" t="s">
        <v>447</v>
      </c>
      <c r="C497" s="270" t="s">
        <v>448</v>
      </c>
      <c r="D497" s="254" t="s">
        <v>160</v>
      </c>
      <c r="E497" s="255">
        <v>8.6</v>
      </c>
      <c r="F497" s="256"/>
      <c r="G497" s="257">
        <f>ROUND(E497*F497,2)</f>
        <v>0</v>
      </c>
      <c r="H497" s="256"/>
      <c r="I497" s="257">
        <f>ROUND(E497*H497,2)</f>
        <v>0</v>
      </c>
      <c r="J497" s="256"/>
      <c r="K497" s="257">
        <f>ROUND(E497*J497,2)</f>
        <v>0</v>
      </c>
      <c r="L497" s="257">
        <v>15</v>
      </c>
      <c r="M497" s="257">
        <f>G497*(1+L497/100)</f>
        <v>0</v>
      </c>
      <c r="N497" s="255">
        <v>1.0000000000000001E-5</v>
      </c>
      <c r="O497" s="255">
        <f>ROUND(E497*N497,2)</f>
        <v>0</v>
      </c>
      <c r="P497" s="255">
        <v>0</v>
      </c>
      <c r="Q497" s="255">
        <f>ROUND(E497*P497,2)</f>
        <v>0</v>
      </c>
      <c r="R497" s="257"/>
      <c r="S497" s="257" t="s">
        <v>161</v>
      </c>
      <c r="T497" s="258" t="s">
        <v>161</v>
      </c>
      <c r="U497" s="234">
        <v>0.06</v>
      </c>
      <c r="V497" s="234">
        <f>ROUND(E497*U497,2)</f>
        <v>0.52</v>
      </c>
      <c r="W497" s="234"/>
      <c r="X497" s="234" t="s">
        <v>149</v>
      </c>
      <c r="Y497" s="214"/>
      <c r="Z497" s="214"/>
      <c r="AA497" s="214"/>
      <c r="AB497" s="214"/>
      <c r="AC497" s="214"/>
      <c r="AD497" s="214"/>
      <c r="AE497" s="214"/>
      <c r="AF497" s="214"/>
      <c r="AG497" s="214" t="s">
        <v>150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3" t="s">
        <v>154</v>
      </c>
      <c r="D498" s="238"/>
      <c r="E498" s="239"/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155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3" t="s">
        <v>423</v>
      </c>
      <c r="D499" s="238"/>
      <c r="E499" s="239">
        <v>8.6</v>
      </c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155</v>
      </c>
      <c r="AH499" s="214">
        <v>5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4" t="s">
        <v>157</v>
      </c>
      <c r="D500" s="240"/>
      <c r="E500" s="241">
        <v>8.6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155</v>
      </c>
      <c r="AH500" s="214">
        <v>1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62">
        <v>82</v>
      </c>
      <c r="B501" s="263" t="s">
        <v>449</v>
      </c>
      <c r="C501" s="275" t="s">
        <v>450</v>
      </c>
      <c r="D501" s="264" t="s">
        <v>291</v>
      </c>
      <c r="E501" s="265">
        <v>7.6969999999999997E-2</v>
      </c>
      <c r="F501" s="266"/>
      <c r="G501" s="267">
        <f>ROUND(E501*F501,2)</f>
        <v>0</v>
      </c>
      <c r="H501" s="266"/>
      <c r="I501" s="267">
        <f>ROUND(E501*H501,2)</f>
        <v>0</v>
      </c>
      <c r="J501" s="266"/>
      <c r="K501" s="267">
        <f>ROUND(E501*J501,2)</f>
        <v>0</v>
      </c>
      <c r="L501" s="267">
        <v>15</v>
      </c>
      <c r="M501" s="267">
        <f>G501*(1+L501/100)</f>
        <v>0</v>
      </c>
      <c r="N501" s="265">
        <v>0</v>
      </c>
      <c r="O501" s="265">
        <f>ROUND(E501*N501,2)</f>
        <v>0</v>
      </c>
      <c r="P501" s="265">
        <v>0</v>
      </c>
      <c r="Q501" s="265">
        <f>ROUND(E501*P501,2)</f>
        <v>0</v>
      </c>
      <c r="R501" s="267"/>
      <c r="S501" s="267" t="s">
        <v>161</v>
      </c>
      <c r="T501" s="268" t="s">
        <v>161</v>
      </c>
      <c r="U501" s="234">
        <v>2.4009999999999998</v>
      </c>
      <c r="V501" s="234">
        <f>ROUND(E501*U501,2)</f>
        <v>0.18</v>
      </c>
      <c r="W501" s="234"/>
      <c r="X501" s="234" t="s">
        <v>292</v>
      </c>
      <c r="Y501" s="214"/>
      <c r="Z501" s="214"/>
      <c r="AA501" s="214"/>
      <c r="AB501" s="214"/>
      <c r="AC501" s="214"/>
      <c r="AD501" s="214"/>
      <c r="AE501" s="214"/>
      <c r="AF501" s="214"/>
      <c r="AG501" s="214" t="s">
        <v>293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ht="13" x14ac:dyDescent="0.25">
      <c r="A502" s="245" t="s">
        <v>142</v>
      </c>
      <c r="B502" s="246" t="s">
        <v>100</v>
      </c>
      <c r="C502" s="269" t="s">
        <v>101</v>
      </c>
      <c r="D502" s="247"/>
      <c r="E502" s="248"/>
      <c r="F502" s="249"/>
      <c r="G502" s="249">
        <f>SUMIF(AG503:AG510,"&lt;&gt;NOR",G503:G510)</f>
        <v>0</v>
      </c>
      <c r="H502" s="249"/>
      <c r="I502" s="249">
        <f>SUM(I503:I510)</f>
        <v>0</v>
      </c>
      <c r="J502" s="249"/>
      <c r="K502" s="249">
        <f>SUM(K503:K510)</f>
        <v>0</v>
      </c>
      <c r="L502" s="249"/>
      <c r="M502" s="249">
        <f>SUM(M503:M510)</f>
        <v>0</v>
      </c>
      <c r="N502" s="248"/>
      <c r="O502" s="248">
        <f>SUM(O503:O510)</f>
        <v>0</v>
      </c>
      <c r="P502" s="248"/>
      <c r="Q502" s="248">
        <f>SUM(Q503:Q510)</f>
        <v>0</v>
      </c>
      <c r="R502" s="249"/>
      <c r="S502" s="249"/>
      <c r="T502" s="250"/>
      <c r="U502" s="244"/>
      <c r="V502" s="244">
        <f>SUM(V503:V510)</f>
        <v>0.29000000000000004</v>
      </c>
      <c r="W502" s="244"/>
      <c r="X502" s="244"/>
      <c r="AG502" t="s">
        <v>143</v>
      </c>
    </row>
    <row r="503" spans="1:60" ht="20" outlineLevel="1" x14ac:dyDescent="0.25">
      <c r="A503" s="252">
        <v>83</v>
      </c>
      <c r="B503" s="253" t="s">
        <v>451</v>
      </c>
      <c r="C503" s="270" t="s">
        <v>452</v>
      </c>
      <c r="D503" s="254" t="s">
        <v>306</v>
      </c>
      <c r="E503" s="255">
        <v>4.62</v>
      </c>
      <c r="F503" s="256"/>
      <c r="G503" s="257">
        <f>ROUND(E503*F503,2)</f>
        <v>0</v>
      </c>
      <c r="H503" s="256"/>
      <c r="I503" s="257">
        <f>ROUND(E503*H503,2)</f>
        <v>0</v>
      </c>
      <c r="J503" s="256"/>
      <c r="K503" s="257">
        <f>ROUND(E503*J503,2)</f>
        <v>0</v>
      </c>
      <c r="L503" s="257">
        <v>15</v>
      </c>
      <c r="M503" s="257">
        <f>G503*(1+L503/100)</f>
        <v>0</v>
      </c>
      <c r="N503" s="255">
        <v>0</v>
      </c>
      <c r="O503" s="255">
        <f>ROUND(E503*N503,2)</f>
        <v>0</v>
      </c>
      <c r="P503" s="255">
        <v>8.0000000000000007E-5</v>
      </c>
      <c r="Q503" s="255">
        <f>ROUND(E503*P503,2)</f>
        <v>0</v>
      </c>
      <c r="R503" s="257"/>
      <c r="S503" s="257" t="s">
        <v>161</v>
      </c>
      <c r="T503" s="258" t="s">
        <v>161</v>
      </c>
      <c r="U503" s="234">
        <v>3.5000000000000003E-2</v>
      </c>
      <c r="V503" s="234">
        <f>ROUND(E503*U503,2)</f>
        <v>0.16</v>
      </c>
      <c r="W503" s="234"/>
      <c r="X503" s="234" t="s">
        <v>149</v>
      </c>
      <c r="Y503" s="214"/>
      <c r="Z503" s="214"/>
      <c r="AA503" s="214"/>
      <c r="AB503" s="214"/>
      <c r="AC503" s="214"/>
      <c r="AD503" s="214"/>
      <c r="AE503" s="214"/>
      <c r="AF503" s="214"/>
      <c r="AG503" s="214" t="s">
        <v>150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3" t="s">
        <v>154</v>
      </c>
      <c r="D504" s="238"/>
      <c r="E504" s="239"/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155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3" t="s">
        <v>418</v>
      </c>
      <c r="D505" s="238"/>
      <c r="E505" s="239">
        <v>4.62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155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4" t="s">
        <v>157</v>
      </c>
      <c r="D506" s="240"/>
      <c r="E506" s="241">
        <v>4.62</v>
      </c>
      <c r="F506" s="234"/>
      <c r="G506" s="234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155</v>
      </c>
      <c r="AH506" s="214">
        <v>1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52">
        <v>84</v>
      </c>
      <c r="B507" s="253" t="s">
        <v>453</v>
      </c>
      <c r="C507" s="270" t="s">
        <v>454</v>
      </c>
      <c r="D507" s="254" t="s">
        <v>160</v>
      </c>
      <c r="E507" s="255">
        <v>1.2</v>
      </c>
      <c r="F507" s="256"/>
      <c r="G507" s="257">
        <f>ROUND(E507*F507,2)</f>
        <v>0</v>
      </c>
      <c r="H507" s="256"/>
      <c r="I507" s="257">
        <f>ROUND(E507*H507,2)</f>
        <v>0</v>
      </c>
      <c r="J507" s="256"/>
      <c r="K507" s="257">
        <f>ROUND(E507*J507,2)</f>
        <v>0</v>
      </c>
      <c r="L507" s="257">
        <v>15</v>
      </c>
      <c r="M507" s="257">
        <f>G507*(1+L507/100)</f>
        <v>0</v>
      </c>
      <c r="N507" s="255">
        <v>0</v>
      </c>
      <c r="O507" s="255">
        <f>ROUND(E507*N507,2)</f>
        <v>0</v>
      </c>
      <c r="P507" s="255">
        <v>1E-3</v>
      </c>
      <c r="Q507" s="255">
        <f>ROUND(E507*P507,2)</f>
        <v>0</v>
      </c>
      <c r="R507" s="257"/>
      <c r="S507" s="257" t="s">
        <v>161</v>
      </c>
      <c r="T507" s="258" t="s">
        <v>161</v>
      </c>
      <c r="U507" s="234">
        <v>0.105</v>
      </c>
      <c r="V507" s="234">
        <f>ROUND(E507*U507,2)</f>
        <v>0.13</v>
      </c>
      <c r="W507" s="234"/>
      <c r="X507" s="234" t="s">
        <v>149</v>
      </c>
      <c r="Y507" s="214"/>
      <c r="Z507" s="214"/>
      <c r="AA507" s="214"/>
      <c r="AB507" s="214"/>
      <c r="AC507" s="214"/>
      <c r="AD507" s="214"/>
      <c r="AE507" s="214"/>
      <c r="AF507" s="214"/>
      <c r="AG507" s="214" t="s">
        <v>150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3" t="s">
        <v>154</v>
      </c>
      <c r="D508" s="238"/>
      <c r="E508" s="239"/>
      <c r="F508" s="234"/>
      <c r="G508" s="23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155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3" t="s">
        <v>244</v>
      </c>
      <c r="D509" s="238"/>
      <c r="E509" s="239">
        <v>1.2</v>
      </c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155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4" t="s">
        <v>157</v>
      </c>
      <c r="D510" s="240"/>
      <c r="E510" s="241">
        <v>1.2</v>
      </c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155</v>
      </c>
      <c r="AH510" s="214">
        <v>1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ht="13" x14ac:dyDescent="0.25">
      <c r="A511" s="245" t="s">
        <v>142</v>
      </c>
      <c r="B511" s="246" t="s">
        <v>102</v>
      </c>
      <c r="C511" s="269" t="s">
        <v>103</v>
      </c>
      <c r="D511" s="247"/>
      <c r="E511" s="248"/>
      <c r="F511" s="249"/>
      <c r="G511" s="249">
        <f>SUMIF(AG512:AG547,"&lt;&gt;NOR",G512:G547)</f>
        <v>0</v>
      </c>
      <c r="H511" s="249"/>
      <c r="I511" s="249">
        <f>SUM(I512:I547)</f>
        <v>0</v>
      </c>
      <c r="J511" s="249"/>
      <c r="K511" s="249">
        <f>SUM(K512:K547)</f>
        <v>0</v>
      </c>
      <c r="L511" s="249"/>
      <c r="M511" s="249">
        <f>SUM(M512:M547)</f>
        <v>0</v>
      </c>
      <c r="N511" s="248"/>
      <c r="O511" s="248">
        <f>SUM(O512:O547)</f>
        <v>0.42</v>
      </c>
      <c r="P511" s="248"/>
      <c r="Q511" s="248">
        <f>SUM(Q512:Q547)</f>
        <v>0</v>
      </c>
      <c r="R511" s="249"/>
      <c r="S511" s="249"/>
      <c r="T511" s="250"/>
      <c r="U511" s="244"/>
      <c r="V511" s="244">
        <f>SUM(V512:V547)</f>
        <v>27.409999999999997</v>
      </c>
      <c r="W511" s="244"/>
      <c r="X511" s="244"/>
      <c r="AG511" t="s">
        <v>143</v>
      </c>
    </row>
    <row r="512" spans="1:60" outlineLevel="1" x14ac:dyDescent="0.25">
      <c r="A512" s="252">
        <v>85</v>
      </c>
      <c r="B512" s="253" t="s">
        <v>455</v>
      </c>
      <c r="C512" s="270" t="s">
        <v>456</v>
      </c>
      <c r="D512" s="254" t="s">
        <v>160</v>
      </c>
      <c r="E512" s="255">
        <v>22.26</v>
      </c>
      <c r="F512" s="256"/>
      <c r="G512" s="257">
        <f>ROUND(E512*F512,2)</f>
        <v>0</v>
      </c>
      <c r="H512" s="256"/>
      <c r="I512" s="257">
        <f>ROUND(E512*H512,2)</f>
        <v>0</v>
      </c>
      <c r="J512" s="256"/>
      <c r="K512" s="257">
        <f>ROUND(E512*J512,2)</f>
        <v>0</v>
      </c>
      <c r="L512" s="257">
        <v>15</v>
      </c>
      <c r="M512" s="257">
        <f>G512*(1+L512/100)</f>
        <v>0</v>
      </c>
      <c r="N512" s="255">
        <v>2.1000000000000001E-4</v>
      </c>
      <c r="O512" s="255">
        <f>ROUND(E512*N512,2)</f>
        <v>0</v>
      </c>
      <c r="P512" s="255">
        <v>0</v>
      </c>
      <c r="Q512" s="255">
        <f>ROUND(E512*P512,2)</f>
        <v>0</v>
      </c>
      <c r="R512" s="257"/>
      <c r="S512" s="257" t="s">
        <v>161</v>
      </c>
      <c r="T512" s="258" t="s">
        <v>161</v>
      </c>
      <c r="U512" s="234">
        <v>0.05</v>
      </c>
      <c r="V512" s="234">
        <f>ROUND(E512*U512,2)</f>
        <v>1.1100000000000001</v>
      </c>
      <c r="W512" s="234"/>
      <c r="X512" s="234" t="s">
        <v>149</v>
      </c>
      <c r="Y512" s="214"/>
      <c r="Z512" s="214"/>
      <c r="AA512" s="214"/>
      <c r="AB512" s="214"/>
      <c r="AC512" s="214"/>
      <c r="AD512" s="214"/>
      <c r="AE512" s="214"/>
      <c r="AF512" s="214"/>
      <c r="AG512" s="214" t="s">
        <v>150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1" t="s">
        <v>457</v>
      </c>
      <c r="D513" s="259"/>
      <c r="E513" s="259"/>
      <c r="F513" s="259"/>
      <c r="G513" s="259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152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3" t="s">
        <v>154</v>
      </c>
      <c r="D514" s="238"/>
      <c r="E514" s="239"/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155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31"/>
      <c r="B515" s="232"/>
      <c r="C515" s="273" t="s">
        <v>228</v>
      </c>
      <c r="D515" s="238"/>
      <c r="E515" s="239">
        <v>6.93</v>
      </c>
      <c r="F515" s="234"/>
      <c r="G515" s="234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155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31"/>
      <c r="B516" s="232"/>
      <c r="C516" s="273" t="s">
        <v>458</v>
      </c>
      <c r="D516" s="238"/>
      <c r="E516" s="239">
        <v>2.25</v>
      </c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155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31"/>
      <c r="B517" s="232"/>
      <c r="C517" s="273" t="s">
        <v>230</v>
      </c>
      <c r="D517" s="238"/>
      <c r="E517" s="239">
        <v>15.68</v>
      </c>
      <c r="F517" s="234"/>
      <c r="G517" s="234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155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4" t="s">
        <v>157</v>
      </c>
      <c r="D518" s="240"/>
      <c r="E518" s="241">
        <v>24.86</v>
      </c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155</v>
      </c>
      <c r="AH518" s="214">
        <v>1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3" t="s">
        <v>195</v>
      </c>
      <c r="D519" s="238"/>
      <c r="E519" s="239"/>
      <c r="F519" s="234"/>
      <c r="G519" s="234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155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31"/>
      <c r="B520" s="232"/>
      <c r="C520" s="273" t="s">
        <v>459</v>
      </c>
      <c r="D520" s="238"/>
      <c r="E520" s="239">
        <v>-1.2</v>
      </c>
      <c r="F520" s="234"/>
      <c r="G520" s="234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155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31"/>
      <c r="B521" s="232"/>
      <c r="C521" s="273" t="s">
        <v>232</v>
      </c>
      <c r="D521" s="238"/>
      <c r="E521" s="239">
        <v>-1.4</v>
      </c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155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31"/>
      <c r="B522" s="232"/>
      <c r="C522" s="274" t="s">
        <v>157</v>
      </c>
      <c r="D522" s="240"/>
      <c r="E522" s="241">
        <v>-2.6</v>
      </c>
      <c r="F522" s="234"/>
      <c r="G522" s="234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155</v>
      </c>
      <c r="AH522" s="214">
        <v>1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52">
        <v>86</v>
      </c>
      <c r="B523" s="253" t="s">
        <v>460</v>
      </c>
      <c r="C523" s="270" t="s">
        <v>461</v>
      </c>
      <c r="D523" s="254" t="s">
        <v>160</v>
      </c>
      <c r="E523" s="255">
        <v>22.26</v>
      </c>
      <c r="F523" s="256"/>
      <c r="G523" s="257">
        <f>ROUND(E523*F523,2)</f>
        <v>0</v>
      </c>
      <c r="H523" s="256"/>
      <c r="I523" s="257">
        <f>ROUND(E523*H523,2)</f>
        <v>0</v>
      </c>
      <c r="J523" s="256"/>
      <c r="K523" s="257">
        <f>ROUND(E523*J523,2)</f>
        <v>0</v>
      </c>
      <c r="L523" s="257">
        <v>15</v>
      </c>
      <c r="M523" s="257">
        <f>G523*(1+L523/100)</f>
        <v>0</v>
      </c>
      <c r="N523" s="255">
        <v>5.2399999999999999E-3</v>
      </c>
      <c r="O523" s="255">
        <f>ROUND(E523*N523,2)</f>
        <v>0.12</v>
      </c>
      <c r="P523" s="255">
        <v>0</v>
      </c>
      <c r="Q523" s="255">
        <f>ROUND(E523*P523,2)</f>
        <v>0</v>
      </c>
      <c r="R523" s="257"/>
      <c r="S523" s="257" t="s">
        <v>161</v>
      </c>
      <c r="T523" s="258" t="s">
        <v>161</v>
      </c>
      <c r="U523" s="234">
        <v>0.95840000000000003</v>
      </c>
      <c r="V523" s="234">
        <f>ROUND(E523*U523,2)</f>
        <v>21.33</v>
      </c>
      <c r="W523" s="234"/>
      <c r="X523" s="234" t="s">
        <v>149</v>
      </c>
      <c r="Y523" s="214"/>
      <c r="Z523" s="214"/>
      <c r="AA523" s="214"/>
      <c r="AB523" s="214"/>
      <c r="AC523" s="214"/>
      <c r="AD523" s="214"/>
      <c r="AE523" s="214"/>
      <c r="AF523" s="214"/>
      <c r="AG523" s="214" t="s">
        <v>150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31"/>
      <c r="B524" s="232"/>
      <c r="C524" s="273" t="s">
        <v>154</v>
      </c>
      <c r="D524" s="238"/>
      <c r="E524" s="239"/>
      <c r="F524" s="234"/>
      <c r="G524" s="234"/>
      <c r="H524" s="234"/>
      <c r="I524" s="234"/>
      <c r="J524" s="234"/>
      <c r="K524" s="234"/>
      <c r="L524" s="234"/>
      <c r="M524" s="234"/>
      <c r="N524" s="233"/>
      <c r="O524" s="233"/>
      <c r="P524" s="233"/>
      <c r="Q524" s="233"/>
      <c r="R524" s="234"/>
      <c r="S524" s="234"/>
      <c r="T524" s="234"/>
      <c r="U524" s="234"/>
      <c r="V524" s="234"/>
      <c r="W524" s="234"/>
      <c r="X524" s="234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155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31"/>
      <c r="B525" s="232"/>
      <c r="C525" s="273" t="s">
        <v>462</v>
      </c>
      <c r="D525" s="238"/>
      <c r="E525" s="239">
        <v>22.26</v>
      </c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155</v>
      </c>
      <c r="AH525" s="214">
        <v>5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4" t="s">
        <v>157</v>
      </c>
      <c r="D526" s="240"/>
      <c r="E526" s="241">
        <v>22.26</v>
      </c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155</v>
      </c>
      <c r="AH526" s="214">
        <v>1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52">
        <v>87</v>
      </c>
      <c r="B527" s="253" t="s">
        <v>463</v>
      </c>
      <c r="C527" s="270" t="s">
        <v>464</v>
      </c>
      <c r="D527" s="254" t="s">
        <v>160</v>
      </c>
      <c r="E527" s="255">
        <v>24.486000000000001</v>
      </c>
      <c r="F527" s="256"/>
      <c r="G527" s="257">
        <f>ROUND(E527*F527,2)</f>
        <v>0</v>
      </c>
      <c r="H527" s="256"/>
      <c r="I527" s="257">
        <f>ROUND(E527*H527,2)</f>
        <v>0</v>
      </c>
      <c r="J527" s="256"/>
      <c r="K527" s="257">
        <f>ROUND(E527*J527,2)</f>
        <v>0</v>
      </c>
      <c r="L527" s="257">
        <v>15</v>
      </c>
      <c r="M527" s="257">
        <f>G527*(1+L527/100)</f>
        <v>0</v>
      </c>
      <c r="N527" s="255">
        <v>1.2200000000000001E-2</v>
      </c>
      <c r="O527" s="255">
        <f>ROUND(E527*N527,2)</f>
        <v>0.3</v>
      </c>
      <c r="P527" s="255">
        <v>0</v>
      </c>
      <c r="Q527" s="255">
        <f>ROUND(E527*P527,2)</f>
        <v>0</v>
      </c>
      <c r="R527" s="257" t="s">
        <v>332</v>
      </c>
      <c r="S527" s="257" t="s">
        <v>161</v>
      </c>
      <c r="T527" s="258" t="s">
        <v>161</v>
      </c>
      <c r="U527" s="234">
        <v>0</v>
      </c>
      <c r="V527" s="234">
        <f>ROUND(E527*U527,2)</f>
        <v>0</v>
      </c>
      <c r="W527" s="234"/>
      <c r="X527" s="234" t="s">
        <v>333</v>
      </c>
      <c r="Y527" s="214"/>
      <c r="Z527" s="214"/>
      <c r="AA527" s="214"/>
      <c r="AB527" s="214"/>
      <c r="AC527" s="214"/>
      <c r="AD527" s="214"/>
      <c r="AE527" s="214"/>
      <c r="AF527" s="214"/>
      <c r="AG527" s="214" t="s">
        <v>334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31"/>
      <c r="B528" s="232"/>
      <c r="C528" s="273" t="s">
        <v>154</v>
      </c>
      <c r="D528" s="238"/>
      <c r="E528" s="239"/>
      <c r="F528" s="234"/>
      <c r="G528" s="234"/>
      <c r="H528" s="234"/>
      <c r="I528" s="234"/>
      <c r="J528" s="234"/>
      <c r="K528" s="234"/>
      <c r="L528" s="234"/>
      <c r="M528" s="234"/>
      <c r="N528" s="233"/>
      <c r="O528" s="233"/>
      <c r="P528" s="233"/>
      <c r="Q528" s="233"/>
      <c r="R528" s="234"/>
      <c r="S528" s="234"/>
      <c r="T528" s="234"/>
      <c r="U528" s="234"/>
      <c r="V528" s="234"/>
      <c r="W528" s="234"/>
      <c r="X528" s="234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155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31"/>
      <c r="B529" s="232"/>
      <c r="C529" s="273" t="s">
        <v>462</v>
      </c>
      <c r="D529" s="238"/>
      <c r="E529" s="239">
        <v>22.26</v>
      </c>
      <c r="F529" s="234"/>
      <c r="G529" s="234"/>
      <c r="H529" s="234"/>
      <c r="I529" s="234"/>
      <c r="J529" s="234"/>
      <c r="K529" s="234"/>
      <c r="L529" s="234"/>
      <c r="M529" s="234"/>
      <c r="N529" s="233"/>
      <c r="O529" s="233"/>
      <c r="P529" s="233"/>
      <c r="Q529" s="233"/>
      <c r="R529" s="234"/>
      <c r="S529" s="234"/>
      <c r="T529" s="234"/>
      <c r="U529" s="234"/>
      <c r="V529" s="234"/>
      <c r="W529" s="234"/>
      <c r="X529" s="234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155</v>
      </c>
      <c r="AH529" s="214">
        <v>5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31"/>
      <c r="B530" s="232"/>
      <c r="C530" s="274" t="s">
        <v>157</v>
      </c>
      <c r="D530" s="240"/>
      <c r="E530" s="241">
        <v>22.26</v>
      </c>
      <c r="F530" s="234"/>
      <c r="G530" s="23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155</v>
      </c>
      <c r="AH530" s="214">
        <v>1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31"/>
      <c r="B531" s="232"/>
      <c r="C531" s="276" t="s">
        <v>414</v>
      </c>
      <c r="D531" s="242"/>
      <c r="E531" s="243">
        <v>2.226</v>
      </c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155</v>
      </c>
      <c r="AH531" s="214">
        <v>4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4" t="s">
        <v>157</v>
      </c>
      <c r="D532" s="240"/>
      <c r="E532" s="241">
        <v>2.226</v>
      </c>
      <c r="F532" s="234"/>
      <c r="G532" s="234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155</v>
      </c>
      <c r="AH532" s="214">
        <v>1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ht="20" outlineLevel="1" x14ac:dyDescent="0.25">
      <c r="A533" s="252">
        <v>88</v>
      </c>
      <c r="B533" s="253" t="s">
        <v>465</v>
      </c>
      <c r="C533" s="270" t="s">
        <v>466</v>
      </c>
      <c r="D533" s="254" t="s">
        <v>306</v>
      </c>
      <c r="E533" s="255">
        <v>21.16</v>
      </c>
      <c r="F533" s="256"/>
      <c r="G533" s="257">
        <f>ROUND(E533*F533,2)</f>
        <v>0</v>
      </c>
      <c r="H533" s="256"/>
      <c r="I533" s="257">
        <f>ROUND(E533*H533,2)</f>
        <v>0</v>
      </c>
      <c r="J533" s="256"/>
      <c r="K533" s="257">
        <f>ROUND(E533*J533,2)</f>
        <v>0</v>
      </c>
      <c r="L533" s="257">
        <v>15</v>
      </c>
      <c r="M533" s="257">
        <f>G533*(1+L533/100)</f>
        <v>0</v>
      </c>
      <c r="N533" s="255">
        <v>1E-4</v>
      </c>
      <c r="O533" s="255">
        <f>ROUND(E533*N533,2)</f>
        <v>0</v>
      </c>
      <c r="P533" s="255">
        <v>0</v>
      </c>
      <c r="Q533" s="255">
        <f>ROUND(E533*P533,2)</f>
        <v>0</v>
      </c>
      <c r="R533" s="257"/>
      <c r="S533" s="257" t="s">
        <v>147</v>
      </c>
      <c r="T533" s="258" t="s">
        <v>371</v>
      </c>
      <c r="U533" s="234">
        <v>0.12</v>
      </c>
      <c r="V533" s="234">
        <f>ROUND(E533*U533,2)</f>
        <v>2.54</v>
      </c>
      <c r="W533" s="234"/>
      <c r="X533" s="234" t="s">
        <v>149</v>
      </c>
      <c r="Y533" s="214"/>
      <c r="Z533" s="214"/>
      <c r="AA533" s="214"/>
      <c r="AB533" s="214"/>
      <c r="AC533" s="214"/>
      <c r="AD533" s="214"/>
      <c r="AE533" s="214"/>
      <c r="AF533" s="214"/>
      <c r="AG533" s="214" t="s">
        <v>150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31"/>
      <c r="B534" s="232"/>
      <c r="C534" s="271" t="s">
        <v>467</v>
      </c>
      <c r="D534" s="259"/>
      <c r="E534" s="259"/>
      <c r="F534" s="259"/>
      <c r="G534" s="259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152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5">
      <c r="A535" s="231"/>
      <c r="B535" s="232"/>
      <c r="C535" s="273" t="s">
        <v>154</v>
      </c>
      <c r="D535" s="238"/>
      <c r="E535" s="239"/>
      <c r="F535" s="234"/>
      <c r="G535" s="234"/>
      <c r="H535" s="234"/>
      <c r="I535" s="234"/>
      <c r="J535" s="234"/>
      <c r="K535" s="234"/>
      <c r="L535" s="234"/>
      <c r="M535" s="234"/>
      <c r="N535" s="233"/>
      <c r="O535" s="233"/>
      <c r="P535" s="233"/>
      <c r="Q535" s="233"/>
      <c r="R535" s="234"/>
      <c r="S535" s="234"/>
      <c r="T535" s="234"/>
      <c r="U535" s="234"/>
      <c r="V535" s="234"/>
      <c r="W535" s="234"/>
      <c r="X535" s="234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155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5">
      <c r="A536" s="231"/>
      <c r="B536" s="232"/>
      <c r="C536" s="273" t="s">
        <v>418</v>
      </c>
      <c r="D536" s="238"/>
      <c r="E536" s="239">
        <v>4.62</v>
      </c>
      <c r="F536" s="234"/>
      <c r="G536" s="23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155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5">
      <c r="A537" s="231"/>
      <c r="B537" s="232"/>
      <c r="C537" s="273" t="s">
        <v>468</v>
      </c>
      <c r="D537" s="238"/>
      <c r="E537" s="239">
        <v>8.6999999999999993</v>
      </c>
      <c r="F537" s="234"/>
      <c r="G537" s="234"/>
      <c r="H537" s="234"/>
      <c r="I537" s="234"/>
      <c r="J537" s="234"/>
      <c r="K537" s="234"/>
      <c r="L537" s="234"/>
      <c r="M537" s="234"/>
      <c r="N537" s="233"/>
      <c r="O537" s="233"/>
      <c r="P537" s="233"/>
      <c r="Q537" s="233"/>
      <c r="R537" s="234"/>
      <c r="S537" s="234"/>
      <c r="T537" s="234"/>
      <c r="U537" s="234"/>
      <c r="V537" s="234"/>
      <c r="W537" s="234"/>
      <c r="X537" s="234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155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5">
      <c r="A538" s="231"/>
      <c r="B538" s="232"/>
      <c r="C538" s="273" t="s">
        <v>307</v>
      </c>
      <c r="D538" s="238"/>
      <c r="E538" s="239">
        <v>7.84</v>
      </c>
      <c r="F538" s="234"/>
      <c r="G538" s="234"/>
      <c r="H538" s="234"/>
      <c r="I538" s="234"/>
      <c r="J538" s="234"/>
      <c r="K538" s="234"/>
      <c r="L538" s="234"/>
      <c r="M538" s="234"/>
      <c r="N538" s="233"/>
      <c r="O538" s="233"/>
      <c r="P538" s="233"/>
      <c r="Q538" s="233"/>
      <c r="R538" s="234"/>
      <c r="S538" s="234"/>
      <c r="T538" s="234"/>
      <c r="U538" s="234"/>
      <c r="V538" s="234"/>
      <c r="W538" s="234"/>
      <c r="X538" s="234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155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5">
      <c r="A539" s="231"/>
      <c r="B539" s="232"/>
      <c r="C539" s="274" t="s">
        <v>157</v>
      </c>
      <c r="D539" s="240"/>
      <c r="E539" s="241">
        <v>21.16</v>
      </c>
      <c r="F539" s="234"/>
      <c r="G539" s="234"/>
      <c r="H539" s="234"/>
      <c r="I539" s="234"/>
      <c r="J539" s="234"/>
      <c r="K539" s="234"/>
      <c r="L539" s="234"/>
      <c r="M539" s="234"/>
      <c r="N539" s="233"/>
      <c r="O539" s="233"/>
      <c r="P539" s="233"/>
      <c r="Q539" s="233"/>
      <c r="R539" s="234"/>
      <c r="S539" s="234"/>
      <c r="T539" s="234"/>
      <c r="U539" s="234"/>
      <c r="V539" s="234"/>
      <c r="W539" s="234"/>
      <c r="X539" s="234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155</v>
      </c>
      <c r="AH539" s="214">
        <v>1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ht="20" outlineLevel="1" x14ac:dyDescent="0.25">
      <c r="A540" s="252">
        <v>89</v>
      </c>
      <c r="B540" s="253" t="s">
        <v>469</v>
      </c>
      <c r="C540" s="270" t="s">
        <v>470</v>
      </c>
      <c r="D540" s="254" t="s">
        <v>306</v>
      </c>
      <c r="E540" s="255">
        <v>14.6</v>
      </c>
      <c r="F540" s="256"/>
      <c r="G540" s="257">
        <f>ROUND(E540*F540,2)</f>
        <v>0</v>
      </c>
      <c r="H540" s="256"/>
      <c r="I540" s="257">
        <f>ROUND(E540*H540,2)</f>
        <v>0</v>
      </c>
      <c r="J540" s="256"/>
      <c r="K540" s="257">
        <f>ROUND(E540*J540,2)</f>
        <v>0</v>
      </c>
      <c r="L540" s="257">
        <v>15</v>
      </c>
      <c r="M540" s="257">
        <f>G540*(1+L540/100)</f>
        <v>0</v>
      </c>
      <c r="N540" s="255">
        <v>2.3000000000000001E-4</v>
      </c>
      <c r="O540" s="255">
        <f>ROUND(E540*N540,2)</f>
        <v>0</v>
      </c>
      <c r="P540" s="255">
        <v>0</v>
      </c>
      <c r="Q540" s="255">
        <f>ROUND(E540*P540,2)</f>
        <v>0</v>
      </c>
      <c r="R540" s="257"/>
      <c r="S540" s="257" t="s">
        <v>147</v>
      </c>
      <c r="T540" s="258" t="s">
        <v>371</v>
      </c>
      <c r="U540" s="234">
        <v>0.12</v>
      </c>
      <c r="V540" s="234">
        <f>ROUND(E540*U540,2)</f>
        <v>1.75</v>
      </c>
      <c r="W540" s="234"/>
      <c r="X540" s="234" t="s">
        <v>149</v>
      </c>
      <c r="Y540" s="214"/>
      <c r="Z540" s="214"/>
      <c r="AA540" s="214"/>
      <c r="AB540" s="214"/>
      <c r="AC540" s="214"/>
      <c r="AD540" s="214"/>
      <c r="AE540" s="214"/>
      <c r="AF540" s="214"/>
      <c r="AG540" s="214" t="s">
        <v>150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5">
      <c r="A541" s="231"/>
      <c r="B541" s="232"/>
      <c r="C541" s="271" t="s">
        <v>467</v>
      </c>
      <c r="D541" s="259"/>
      <c r="E541" s="259"/>
      <c r="F541" s="259"/>
      <c r="G541" s="259"/>
      <c r="H541" s="234"/>
      <c r="I541" s="234"/>
      <c r="J541" s="234"/>
      <c r="K541" s="234"/>
      <c r="L541" s="234"/>
      <c r="M541" s="234"/>
      <c r="N541" s="233"/>
      <c r="O541" s="233"/>
      <c r="P541" s="233"/>
      <c r="Q541" s="233"/>
      <c r="R541" s="234"/>
      <c r="S541" s="234"/>
      <c r="T541" s="234"/>
      <c r="U541" s="234"/>
      <c r="V541" s="234"/>
      <c r="W541" s="234"/>
      <c r="X541" s="234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152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5">
      <c r="A542" s="231"/>
      <c r="B542" s="232"/>
      <c r="C542" s="273" t="s">
        <v>154</v>
      </c>
      <c r="D542" s="238"/>
      <c r="E542" s="239"/>
      <c r="F542" s="234"/>
      <c r="G542" s="234"/>
      <c r="H542" s="234"/>
      <c r="I542" s="234"/>
      <c r="J542" s="234"/>
      <c r="K542" s="234"/>
      <c r="L542" s="234"/>
      <c r="M542" s="234"/>
      <c r="N542" s="233"/>
      <c r="O542" s="233"/>
      <c r="P542" s="233"/>
      <c r="Q542" s="233"/>
      <c r="R542" s="234"/>
      <c r="S542" s="234"/>
      <c r="T542" s="234"/>
      <c r="U542" s="234"/>
      <c r="V542" s="234"/>
      <c r="W542" s="234"/>
      <c r="X542" s="234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155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5">
      <c r="A543" s="231"/>
      <c r="B543" s="232"/>
      <c r="C543" s="273" t="s">
        <v>471</v>
      </c>
      <c r="D543" s="238"/>
      <c r="E543" s="239">
        <v>6</v>
      </c>
      <c r="F543" s="234"/>
      <c r="G543" s="234"/>
      <c r="H543" s="234"/>
      <c r="I543" s="234"/>
      <c r="J543" s="234"/>
      <c r="K543" s="234"/>
      <c r="L543" s="234"/>
      <c r="M543" s="234"/>
      <c r="N543" s="233"/>
      <c r="O543" s="233"/>
      <c r="P543" s="233"/>
      <c r="Q543" s="233"/>
      <c r="R543" s="234"/>
      <c r="S543" s="234"/>
      <c r="T543" s="234"/>
      <c r="U543" s="234"/>
      <c r="V543" s="234"/>
      <c r="W543" s="234"/>
      <c r="X543" s="234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155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5">
      <c r="A544" s="231"/>
      <c r="B544" s="232"/>
      <c r="C544" s="273" t="s">
        <v>472</v>
      </c>
      <c r="D544" s="238"/>
      <c r="E544" s="239">
        <v>0.6</v>
      </c>
      <c r="F544" s="234"/>
      <c r="G544" s="234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155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5">
      <c r="A545" s="231"/>
      <c r="B545" s="232"/>
      <c r="C545" s="273" t="s">
        <v>310</v>
      </c>
      <c r="D545" s="238"/>
      <c r="E545" s="239">
        <v>8</v>
      </c>
      <c r="F545" s="234"/>
      <c r="G545" s="234"/>
      <c r="H545" s="234"/>
      <c r="I545" s="234"/>
      <c r="J545" s="234"/>
      <c r="K545" s="234"/>
      <c r="L545" s="234"/>
      <c r="M545" s="234"/>
      <c r="N545" s="233"/>
      <c r="O545" s="233"/>
      <c r="P545" s="233"/>
      <c r="Q545" s="233"/>
      <c r="R545" s="234"/>
      <c r="S545" s="234"/>
      <c r="T545" s="234"/>
      <c r="U545" s="234"/>
      <c r="V545" s="234"/>
      <c r="W545" s="234"/>
      <c r="X545" s="234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155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5">
      <c r="A546" s="231"/>
      <c r="B546" s="232"/>
      <c r="C546" s="274" t="s">
        <v>157</v>
      </c>
      <c r="D546" s="240"/>
      <c r="E546" s="241">
        <v>14.6</v>
      </c>
      <c r="F546" s="234"/>
      <c r="G546" s="234"/>
      <c r="H546" s="234"/>
      <c r="I546" s="234"/>
      <c r="J546" s="234"/>
      <c r="K546" s="234"/>
      <c r="L546" s="234"/>
      <c r="M546" s="234"/>
      <c r="N546" s="233"/>
      <c r="O546" s="233"/>
      <c r="P546" s="233"/>
      <c r="Q546" s="233"/>
      <c r="R546" s="234"/>
      <c r="S546" s="234"/>
      <c r="T546" s="234"/>
      <c r="U546" s="234"/>
      <c r="V546" s="234"/>
      <c r="W546" s="234"/>
      <c r="X546" s="234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155</v>
      </c>
      <c r="AH546" s="214">
        <v>1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62">
        <v>90</v>
      </c>
      <c r="B547" s="263" t="s">
        <v>473</v>
      </c>
      <c r="C547" s="275" t="s">
        <v>474</v>
      </c>
      <c r="D547" s="264" t="s">
        <v>291</v>
      </c>
      <c r="E547" s="265">
        <v>0.42552000000000001</v>
      </c>
      <c r="F547" s="266"/>
      <c r="G547" s="267">
        <f>ROUND(E547*F547,2)</f>
        <v>0</v>
      </c>
      <c r="H547" s="266"/>
      <c r="I547" s="267">
        <f>ROUND(E547*H547,2)</f>
        <v>0</v>
      </c>
      <c r="J547" s="266"/>
      <c r="K547" s="267">
        <f>ROUND(E547*J547,2)</f>
        <v>0</v>
      </c>
      <c r="L547" s="267">
        <v>15</v>
      </c>
      <c r="M547" s="267">
        <f>G547*(1+L547/100)</f>
        <v>0</v>
      </c>
      <c r="N547" s="265">
        <v>0</v>
      </c>
      <c r="O547" s="265">
        <f>ROUND(E547*N547,2)</f>
        <v>0</v>
      </c>
      <c r="P547" s="265">
        <v>0</v>
      </c>
      <c r="Q547" s="265">
        <f>ROUND(E547*P547,2)</f>
        <v>0</v>
      </c>
      <c r="R547" s="267"/>
      <c r="S547" s="267" t="s">
        <v>161</v>
      </c>
      <c r="T547" s="268" t="s">
        <v>161</v>
      </c>
      <c r="U547" s="234">
        <v>1.5980000000000001</v>
      </c>
      <c r="V547" s="234">
        <f>ROUND(E547*U547,2)</f>
        <v>0.68</v>
      </c>
      <c r="W547" s="234"/>
      <c r="X547" s="234" t="s">
        <v>292</v>
      </c>
      <c r="Y547" s="214"/>
      <c r="Z547" s="214"/>
      <c r="AA547" s="214"/>
      <c r="AB547" s="214"/>
      <c r="AC547" s="214"/>
      <c r="AD547" s="214"/>
      <c r="AE547" s="214"/>
      <c r="AF547" s="214"/>
      <c r="AG547" s="214" t="s">
        <v>293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ht="13" x14ac:dyDescent="0.25">
      <c r="A548" s="245" t="s">
        <v>142</v>
      </c>
      <c r="B548" s="246" t="s">
        <v>104</v>
      </c>
      <c r="C548" s="269" t="s">
        <v>105</v>
      </c>
      <c r="D548" s="247"/>
      <c r="E548" s="248"/>
      <c r="F548" s="249"/>
      <c r="G548" s="249">
        <f>SUMIF(AG549:AG582,"&lt;&gt;NOR",G549:G582)</f>
        <v>0</v>
      </c>
      <c r="H548" s="249"/>
      <c r="I548" s="249">
        <f>SUM(I549:I582)</f>
        <v>0</v>
      </c>
      <c r="J548" s="249"/>
      <c r="K548" s="249">
        <f>SUM(K549:K582)</f>
        <v>0</v>
      </c>
      <c r="L548" s="249"/>
      <c r="M548" s="249">
        <f>SUM(M549:M582)</f>
        <v>0</v>
      </c>
      <c r="N548" s="248"/>
      <c r="O548" s="248">
        <f>SUM(O549:O582)</f>
        <v>0.04</v>
      </c>
      <c r="P548" s="248"/>
      <c r="Q548" s="248">
        <f>SUM(Q549:Q582)</f>
        <v>0</v>
      </c>
      <c r="R548" s="249"/>
      <c r="S548" s="249"/>
      <c r="T548" s="250"/>
      <c r="U548" s="244"/>
      <c r="V548" s="244">
        <f>SUM(V549:V582)</f>
        <v>44.72</v>
      </c>
      <c r="W548" s="244"/>
      <c r="X548" s="244"/>
      <c r="AG548" t="s">
        <v>143</v>
      </c>
    </row>
    <row r="549" spans="1:60" outlineLevel="1" x14ac:dyDescent="0.25">
      <c r="A549" s="252">
        <v>91</v>
      </c>
      <c r="B549" s="253" t="s">
        <v>475</v>
      </c>
      <c r="C549" s="270" t="s">
        <v>476</v>
      </c>
      <c r="D549" s="254" t="s">
        <v>160</v>
      </c>
      <c r="E549" s="255">
        <v>36.147500000000001</v>
      </c>
      <c r="F549" s="256"/>
      <c r="G549" s="257">
        <f>ROUND(E549*F549,2)</f>
        <v>0</v>
      </c>
      <c r="H549" s="256"/>
      <c r="I549" s="257">
        <f>ROUND(E549*H549,2)</f>
        <v>0</v>
      </c>
      <c r="J549" s="256"/>
      <c r="K549" s="257">
        <f>ROUND(E549*J549,2)</f>
        <v>0</v>
      </c>
      <c r="L549" s="257">
        <v>15</v>
      </c>
      <c r="M549" s="257">
        <f>G549*(1+L549/100)</f>
        <v>0</v>
      </c>
      <c r="N549" s="255">
        <v>1.0000000000000001E-5</v>
      </c>
      <c r="O549" s="255">
        <f>ROUND(E549*N549,2)</f>
        <v>0</v>
      </c>
      <c r="P549" s="255">
        <v>0</v>
      </c>
      <c r="Q549" s="255">
        <f>ROUND(E549*P549,2)</f>
        <v>0</v>
      </c>
      <c r="R549" s="257"/>
      <c r="S549" s="257" t="s">
        <v>161</v>
      </c>
      <c r="T549" s="258" t="s">
        <v>161</v>
      </c>
      <c r="U549" s="234">
        <v>0.107</v>
      </c>
      <c r="V549" s="234">
        <f>ROUND(E549*U549,2)</f>
        <v>3.87</v>
      </c>
      <c r="W549" s="234"/>
      <c r="X549" s="234" t="s">
        <v>149</v>
      </c>
      <c r="Y549" s="214"/>
      <c r="Z549" s="214"/>
      <c r="AA549" s="214"/>
      <c r="AB549" s="214"/>
      <c r="AC549" s="214"/>
      <c r="AD549" s="214"/>
      <c r="AE549" s="214"/>
      <c r="AF549" s="214"/>
      <c r="AG549" s="214" t="s">
        <v>150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5">
      <c r="A550" s="231"/>
      <c r="B550" s="232"/>
      <c r="C550" s="273" t="s">
        <v>154</v>
      </c>
      <c r="D550" s="238"/>
      <c r="E550" s="239"/>
      <c r="F550" s="234"/>
      <c r="G550" s="234"/>
      <c r="H550" s="234"/>
      <c r="I550" s="234"/>
      <c r="J550" s="234"/>
      <c r="K550" s="234"/>
      <c r="L550" s="234"/>
      <c r="M550" s="234"/>
      <c r="N550" s="233"/>
      <c r="O550" s="233"/>
      <c r="P550" s="233"/>
      <c r="Q550" s="233"/>
      <c r="R550" s="234"/>
      <c r="S550" s="234"/>
      <c r="T550" s="234"/>
      <c r="U550" s="234"/>
      <c r="V550" s="234"/>
      <c r="W550" s="234"/>
      <c r="X550" s="234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155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31"/>
      <c r="B551" s="232"/>
      <c r="C551" s="273" t="s">
        <v>477</v>
      </c>
      <c r="D551" s="238"/>
      <c r="E551" s="239"/>
      <c r="F551" s="234"/>
      <c r="G551" s="234"/>
      <c r="H551" s="234"/>
      <c r="I551" s="234"/>
      <c r="J551" s="234"/>
      <c r="K551" s="234"/>
      <c r="L551" s="234"/>
      <c r="M551" s="234"/>
      <c r="N551" s="233"/>
      <c r="O551" s="233"/>
      <c r="P551" s="233"/>
      <c r="Q551" s="233"/>
      <c r="R551" s="234"/>
      <c r="S551" s="234"/>
      <c r="T551" s="234"/>
      <c r="U551" s="234"/>
      <c r="V551" s="234"/>
      <c r="W551" s="234"/>
      <c r="X551" s="234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155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31"/>
      <c r="B552" s="232"/>
      <c r="C552" s="273" t="s">
        <v>478</v>
      </c>
      <c r="D552" s="238"/>
      <c r="E552" s="239">
        <v>3.105</v>
      </c>
      <c r="F552" s="234"/>
      <c r="G552" s="234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155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31"/>
      <c r="B553" s="232"/>
      <c r="C553" s="273" t="s">
        <v>164</v>
      </c>
      <c r="D553" s="238"/>
      <c r="E553" s="239">
        <v>3.2</v>
      </c>
      <c r="F553" s="234"/>
      <c r="G553" s="234"/>
      <c r="H553" s="234"/>
      <c r="I553" s="234"/>
      <c r="J553" s="234"/>
      <c r="K553" s="234"/>
      <c r="L553" s="234"/>
      <c r="M553" s="234"/>
      <c r="N553" s="233"/>
      <c r="O553" s="233"/>
      <c r="P553" s="233"/>
      <c r="Q553" s="233"/>
      <c r="R553" s="234"/>
      <c r="S553" s="234"/>
      <c r="T553" s="234"/>
      <c r="U553" s="234"/>
      <c r="V553" s="234"/>
      <c r="W553" s="234"/>
      <c r="X553" s="234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155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31"/>
      <c r="B554" s="232"/>
      <c r="C554" s="273" t="s">
        <v>166</v>
      </c>
      <c r="D554" s="238"/>
      <c r="E554" s="239">
        <v>3.2</v>
      </c>
      <c r="F554" s="234"/>
      <c r="G554" s="234"/>
      <c r="H554" s="234"/>
      <c r="I554" s="234"/>
      <c r="J554" s="234"/>
      <c r="K554" s="234"/>
      <c r="L554" s="234"/>
      <c r="M554" s="234"/>
      <c r="N554" s="233"/>
      <c r="O554" s="233"/>
      <c r="P554" s="233"/>
      <c r="Q554" s="233"/>
      <c r="R554" s="234"/>
      <c r="S554" s="234"/>
      <c r="T554" s="234"/>
      <c r="U554" s="234"/>
      <c r="V554" s="234"/>
      <c r="W554" s="234"/>
      <c r="X554" s="234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155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5">
      <c r="A555" s="231"/>
      <c r="B555" s="232"/>
      <c r="C555" s="273" t="s">
        <v>167</v>
      </c>
      <c r="D555" s="238"/>
      <c r="E555" s="239">
        <v>3.2</v>
      </c>
      <c r="F555" s="234"/>
      <c r="G555" s="234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155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31"/>
      <c r="B556" s="232"/>
      <c r="C556" s="273" t="s">
        <v>170</v>
      </c>
      <c r="D556" s="238"/>
      <c r="E556" s="239">
        <v>6.21</v>
      </c>
      <c r="F556" s="234"/>
      <c r="G556" s="234"/>
      <c r="H556" s="234"/>
      <c r="I556" s="234"/>
      <c r="J556" s="234"/>
      <c r="K556" s="234"/>
      <c r="L556" s="234"/>
      <c r="M556" s="234"/>
      <c r="N556" s="233"/>
      <c r="O556" s="233"/>
      <c r="P556" s="233"/>
      <c r="Q556" s="233"/>
      <c r="R556" s="234"/>
      <c r="S556" s="234"/>
      <c r="T556" s="234"/>
      <c r="U556" s="234"/>
      <c r="V556" s="234"/>
      <c r="W556" s="234"/>
      <c r="X556" s="234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155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5">
      <c r="A557" s="231"/>
      <c r="B557" s="232"/>
      <c r="C557" s="273" t="s">
        <v>171</v>
      </c>
      <c r="D557" s="238"/>
      <c r="E557" s="239">
        <v>3.6</v>
      </c>
      <c r="F557" s="234"/>
      <c r="G557" s="234"/>
      <c r="H557" s="234"/>
      <c r="I557" s="234"/>
      <c r="J557" s="234"/>
      <c r="K557" s="234"/>
      <c r="L557" s="234"/>
      <c r="M557" s="234"/>
      <c r="N557" s="233"/>
      <c r="O557" s="233"/>
      <c r="P557" s="233"/>
      <c r="Q557" s="233"/>
      <c r="R557" s="234"/>
      <c r="S557" s="234"/>
      <c r="T557" s="234"/>
      <c r="U557" s="234"/>
      <c r="V557" s="234"/>
      <c r="W557" s="234"/>
      <c r="X557" s="234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155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5">
      <c r="A558" s="231"/>
      <c r="B558" s="232"/>
      <c r="C558" s="274" t="s">
        <v>157</v>
      </c>
      <c r="D558" s="240"/>
      <c r="E558" s="241">
        <v>22.515000000000001</v>
      </c>
      <c r="F558" s="234"/>
      <c r="G558" s="234"/>
      <c r="H558" s="234"/>
      <c r="I558" s="234"/>
      <c r="J558" s="234"/>
      <c r="K558" s="234"/>
      <c r="L558" s="234"/>
      <c r="M558" s="234"/>
      <c r="N558" s="233"/>
      <c r="O558" s="233"/>
      <c r="P558" s="233"/>
      <c r="Q558" s="233"/>
      <c r="R558" s="234"/>
      <c r="S558" s="234"/>
      <c r="T558" s="234"/>
      <c r="U558" s="234"/>
      <c r="V558" s="234"/>
      <c r="W558" s="234"/>
      <c r="X558" s="234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155</v>
      </c>
      <c r="AH558" s="214">
        <v>1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5">
      <c r="A559" s="231"/>
      <c r="B559" s="232"/>
      <c r="C559" s="273" t="s">
        <v>479</v>
      </c>
      <c r="D559" s="238"/>
      <c r="E559" s="239"/>
      <c r="F559" s="234"/>
      <c r="G559" s="234"/>
      <c r="H559" s="234"/>
      <c r="I559" s="234"/>
      <c r="J559" s="234"/>
      <c r="K559" s="234"/>
      <c r="L559" s="234"/>
      <c r="M559" s="234"/>
      <c r="N559" s="233"/>
      <c r="O559" s="233"/>
      <c r="P559" s="233"/>
      <c r="Q559" s="233"/>
      <c r="R559" s="234"/>
      <c r="S559" s="234"/>
      <c r="T559" s="234"/>
      <c r="U559" s="234"/>
      <c r="V559" s="234"/>
      <c r="W559" s="234"/>
      <c r="X559" s="234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155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5">
      <c r="A560" s="231"/>
      <c r="B560" s="232"/>
      <c r="C560" s="273" t="s">
        <v>480</v>
      </c>
      <c r="D560" s="238"/>
      <c r="E560" s="239">
        <v>2.9249999999999998</v>
      </c>
      <c r="F560" s="234"/>
      <c r="G560" s="234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155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31"/>
      <c r="B561" s="232"/>
      <c r="C561" s="273" t="s">
        <v>481</v>
      </c>
      <c r="D561" s="238"/>
      <c r="E561" s="239">
        <v>0.24</v>
      </c>
      <c r="F561" s="234"/>
      <c r="G561" s="234"/>
      <c r="H561" s="234"/>
      <c r="I561" s="234"/>
      <c r="J561" s="234"/>
      <c r="K561" s="234"/>
      <c r="L561" s="234"/>
      <c r="M561" s="234"/>
      <c r="N561" s="233"/>
      <c r="O561" s="233"/>
      <c r="P561" s="233"/>
      <c r="Q561" s="233"/>
      <c r="R561" s="234"/>
      <c r="S561" s="234"/>
      <c r="T561" s="234"/>
      <c r="U561" s="234"/>
      <c r="V561" s="234"/>
      <c r="W561" s="234"/>
      <c r="X561" s="234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155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ht="20" outlineLevel="1" x14ac:dyDescent="0.25">
      <c r="A562" s="231"/>
      <c r="B562" s="232"/>
      <c r="C562" s="273" t="s">
        <v>482</v>
      </c>
      <c r="D562" s="238"/>
      <c r="E562" s="239">
        <v>1</v>
      </c>
      <c r="F562" s="234"/>
      <c r="G562" s="234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155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5">
      <c r="A563" s="231"/>
      <c r="B563" s="232"/>
      <c r="C563" s="273" t="s">
        <v>483</v>
      </c>
      <c r="D563" s="238"/>
      <c r="E563" s="239">
        <v>0.24</v>
      </c>
      <c r="F563" s="234"/>
      <c r="G563" s="234"/>
      <c r="H563" s="234"/>
      <c r="I563" s="234"/>
      <c r="J563" s="234"/>
      <c r="K563" s="234"/>
      <c r="L563" s="234"/>
      <c r="M563" s="234"/>
      <c r="N563" s="233"/>
      <c r="O563" s="233"/>
      <c r="P563" s="233"/>
      <c r="Q563" s="233"/>
      <c r="R563" s="234"/>
      <c r="S563" s="234"/>
      <c r="T563" s="234"/>
      <c r="U563" s="234"/>
      <c r="V563" s="234"/>
      <c r="W563" s="234"/>
      <c r="X563" s="234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155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5">
      <c r="A564" s="231"/>
      <c r="B564" s="232"/>
      <c r="C564" s="273" t="s">
        <v>484</v>
      </c>
      <c r="D564" s="238"/>
      <c r="E564" s="239">
        <v>0.24</v>
      </c>
      <c r="F564" s="234"/>
      <c r="G564" s="234"/>
      <c r="H564" s="234"/>
      <c r="I564" s="234"/>
      <c r="J564" s="234"/>
      <c r="K564" s="234"/>
      <c r="L564" s="234"/>
      <c r="M564" s="234"/>
      <c r="N564" s="233"/>
      <c r="O564" s="233"/>
      <c r="P564" s="233"/>
      <c r="Q564" s="233"/>
      <c r="R564" s="234"/>
      <c r="S564" s="234"/>
      <c r="T564" s="234"/>
      <c r="U564" s="234"/>
      <c r="V564" s="234"/>
      <c r="W564" s="234"/>
      <c r="X564" s="234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155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5">
      <c r="A565" s="231"/>
      <c r="B565" s="232"/>
      <c r="C565" s="273" t="s">
        <v>485</v>
      </c>
      <c r="D565" s="238"/>
      <c r="E565" s="239">
        <v>1.7</v>
      </c>
      <c r="F565" s="234"/>
      <c r="G565" s="234"/>
      <c r="H565" s="234"/>
      <c r="I565" s="234"/>
      <c r="J565" s="234"/>
      <c r="K565" s="234"/>
      <c r="L565" s="234"/>
      <c r="M565" s="234"/>
      <c r="N565" s="233"/>
      <c r="O565" s="233"/>
      <c r="P565" s="233"/>
      <c r="Q565" s="233"/>
      <c r="R565" s="234"/>
      <c r="S565" s="234"/>
      <c r="T565" s="234"/>
      <c r="U565" s="234"/>
      <c r="V565" s="234"/>
      <c r="W565" s="234"/>
      <c r="X565" s="234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155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ht="20" outlineLevel="1" x14ac:dyDescent="0.25">
      <c r="A566" s="231"/>
      <c r="B566" s="232"/>
      <c r="C566" s="273" t="s">
        <v>486</v>
      </c>
      <c r="D566" s="238"/>
      <c r="E566" s="239">
        <v>0.23499999999999999</v>
      </c>
      <c r="F566" s="234"/>
      <c r="G566" s="234"/>
      <c r="H566" s="234"/>
      <c r="I566" s="234"/>
      <c r="J566" s="234"/>
      <c r="K566" s="234"/>
      <c r="L566" s="234"/>
      <c r="M566" s="234"/>
      <c r="N566" s="233"/>
      <c r="O566" s="233"/>
      <c r="P566" s="233"/>
      <c r="Q566" s="233"/>
      <c r="R566" s="234"/>
      <c r="S566" s="234"/>
      <c r="T566" s="234"/>
      <c r="U566" s="234"/>
      <c r="V566" s="234"/>
      <c r="W566" s="234"/>
      <c r="X566" s="234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155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5">
      <c r="A567" s="231"/>
      <c r="B567" s="232"/>
      <c r="C567" s="273" t="s">
        <v>487</v>
      </c>
      <c r="D567" s="238"/>
      <c r="E567" s="239">
        <v>3.8675000000000002</v>
      </c>
      <c r="F567" s="234"/>
      <c r="G567" s="234"/>
      <c r="H567" s="234"/>
      <c r="I567" s="234"/>
      <c r="J567" s="234"/>
      <c r="K567" s="234"/>
      <c r="L567" s="234"/>
      <c r="M567" s="234"/>
      <c r="N567" s="233"/>
      <c r="O567" s="233"/>
      <c r="P567" s="233"/>
      <c r="Q567" s="233"/>
      <c r="R567" s="234"/>
      <c r="S567" s="234"/>
      <c r="T567" s="234"/>
      <c r="U567" s="234"/>
      <c r="V567" s="234"/>
      <c r="W567" s="234"/>
      <c r="X567" s="234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155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5">
      <c r="A568" s="231"/>
      <c r="B568" s="232"/>
      <c r="C568" s="273" t="s">
        <v>488</v>
      </c>
      <c r="D568" s="238"/>
      <c r="E568" s="239">
        <v>3.1850000000000001</v>
      </c>
      <c r="F568" s="234"/>
      <c r="G568" s="234"/>
      <c r="H568" s="234"/>
      <c r="I568" s="234"/>
      <c r="J568" s="234"/>
      <c r="K568" s="234"/>
      <c r="L568" s="234"/>
      <c r="M568" s="234"/>
      <c r="N568" s="233"/>
      <c r="O568" s="233"/>
      <c r="P568" s="233"/>
      <c r="Q568" s="233"/>
      <c r="R568" s="234"/>
      <c r="S568" s="234"/>
      <c r="T568" s="234"/>
      <c r="U568" s="234"/>
      <c r="V568" s="234"/>
      <c r="W568" s="234"/>
      <c r="X568" s="234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155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5">
      <c r="A569" s="231"/>
      <c r="B569" s="232"/>
      <c r="C569" s="274" t="s">
        <v>157</v>
      </c>
      <c r="D569" s="240"/>
      <c r="E569" s="241">
        <v>13.6325</v>
      </c>
      <c r="F569" s="234"/>
      <c r="G569" s="234"/>
      <c r="H569" s="234"/>
      <c r="I569" s="234"/>
      <c r="J569" s="234"/>
      <c r="K569" s="234"/>
      <c r="L569" s="234"/>
      <c r="M569" s="234"/>
      <c r="N569" s="233"/>
      <c r="O569" s="233"/>
      <c r="P569" s="233"/>
      <c r="Q569" s="233"/>
      <c r="R569" s="234"/>
      <c r="S569" s="234"/>
      <c r="T569" s="234"/>
      <c r="U569" s="234"/>
      <c r="V569" s="234"/>
      <c r="W569" s="234"/>
      <c r="X569" s="234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155</v>
      </c>
      <c r="AH569" s="214">
        <v>1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5">
      <c r="A570" s="252">
        <v>92</v>
      </c>
      <c r="B570" s="253" t="s">
        <v>489</v>
      </c>
      <c r="C570" s="270" t="s">
        <v>490</v>
      </c>
      <c r="D570" s="254" t="s">
        <v>160</v>
      </c>
      <c r="E570" s="255">
        <v>36.147500000000001</v>
      </c>
      <c r="F570" s="256"/>
      <c r="G570" s="257">
        <f>ROUND(E570*F570,2)</f>
        <v>0</v>
      </c>
      <c r="H570" s="256"/>
      <c r="I570" s="257">
        <f>ROUND(E570*H570,2)</f>
        <v>0</v>
      </c>
      <c r="J570" s="256"/>
      <c r="K570" s="257">
        <f>ROUND(E570*J570,2)</f>
        <v>0</v>
      </c>
      <c r="L570" s="257">
        <v>15</v>
      </c>
      <c r="M570" s="257">
        <f>G570*(1+L570/100)</f>
        <v>0</v>
      </c>
      <c r="N570" s="255">
        <v>1.0000000000000001E-5</v>
      </c>
      <c r="O570" s="255">
        <f>ROUND(E570*N570,2)</f>
        <v>0</v>
      </c>
      <c r="P570" s="255">
        <v>0</v>
      </c>
      <c r="Q570" s="255">
        <f>ROUND(E570*P570,2)</f>
        <v>0</v>
      </c>
      <c r="R570" s="257"/>
      <c r="S570" s="257" t="s">
        <v>147</v>
      </c>
      <c r="T570" s="258" t="s">
        <v>161</v>
      </c>
      <c r="U570" s="234">
        <v>0.34</v>
      </c>
      <c r="V570" s="234">
        <f>ROUND(E570*U570,2)</f>
        <v>12.29</v>
      </c>
      <c r="W570" s="234"/>
      <c r="X570" s="234" t="s">
        <v>149</v>
      </c>
      <c r="Y570" s="214"/>
      <c r="Z570" s="214"/>
      <c r="AA570" s="214"/>
      <c r="AB570" s="214"/>
      <c r="AC570" s="214"/>
      <c r="AD570" s="214"/>
      <c r="AE570" s="214"/>
      <c r="AF570" s="214"/>
      <c r="AG570" s="214" t="s">
        <v>150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5">
      <c r="A571" s="231"/>
      <c r="B571" s="232"/>
      <c r="C571" s="273" t="s">
        <v>154</v>
      </c>
      <c r="D571" s="238"/>
      <c r="E571" s="239"/>
      <c r="F571" s="234"/>
      <c r="G571" s="234"/>
      <c r="H571" s="234"/>
      <c r="I571" s="234"/>
      <c r="J571" s="234"/>
      <c r="K571" s="234"/>
      <c r="L571" s="234"/>
      <c r="M571" s="234"/>
      <c r="N571" s="233"/>
      <c r="O571" s="233"/>
      <c r="P571" s="233"/>
      <c r="Q571" s="233"/>
      <c r="R571" s="234"/>
      <c r="S571" s="234"/>
      <c r="T571" s="234"/>
      <c r="U571" s="234"/>
      <c r="V571" s="234"/>
      <c r="W571" s="234"/>
      <c r="X571" s="234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155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5">
      <c r="A572" s="231"/>
      <c r="B572" s="232"/>
      <c r="C572" s="273" t="s">
        <v>491</v>
      </c>
      <c r="D572" s="238"/>
      <c r="E572" s="239">
        <v>36.147500000000001</v>
      </c>
      <c r="F572" s="234"/>
      <c r="G572" s="234"/>
      <c r="H572" s="234"/>
      <c r="I572" s="234"/>
      <c r="J572" s="234"/>
      <c r="K572" s="234"/>
      <c r="L572" s="234"/>
      <c r="M572" s="234"/>
      <c r="N572" s="233"/>
      <c r="O572" s="233"/>
      <c r="P572" s="233"/>
      <c r="Q572" s="233"/>
      <c r="R572" s="234"/>
      <c r="S572" s="234"/>
      <c r="T572" s="234"/>
      <c r="U572" s="234"/>
      <c r="V572" s="234"/>
      <c r="W572" s="234"/>
      <c r="X572" s="234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155</v>
      </c>
      <c r="AH572" s="214">
        <v>5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5">
      <c r="A573" s="231"/>
      <c r="B573" s="232"/>
      <c r="C573" s="274" t="s">
        <v>157</v>
      </c>
      <c r="D573" s="240"/>
      <c r="E573" s="241">
        <v>36.147500000000001</v>
      </c>
      <c r="F573" s="234"/>
      <c r="G573" s="234"/>
      <c r="H573" s="234"/>
      <c r="I573" s="234"/>
      <c r="J573" s="234"/>
      <c r="K573" s="234"/>
      <c r="L573" s="234"/>
      <c r="M573" s="234"/>
      <c r="N573" s="233"/>
      <c r="O573" s="233"/>
      <c r="P573" s="233"/>
      <c r="Q573" s="233"/>
      <c r="R573" s="234"/>
      <c r="S573" s="234"/>
      <c r="T573" s="234"/>
      <c r="U573" s="234"/>
      <c r="V573" s="234"/>
      <c r="W573" s="234"/>
      <c r="X573" s="234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155</v>
      </c>
      <c r="AH573" s="214">
        <v>1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5">
      <c r="A574" s="252">
        <v>93</v>
      </c>
      <c r="B574" s="253" t="s">
        <v>492</v>
      </c>
      <c r="C574" s="270" t="s">
        <v>493</v>
      </c>
      <c r="D574" s="254" t="s">
        <v>160</v>
      </c>
      <c r="E574" s="255">
        <v>36.147500000000001</v>
      </c>
      <c r="F574" s="256"/>
      <c r="G574" s="257">
        <f>ROUND(E574*F574,2)</f>
        <v>0</v>
      </c>
      <c r="H574" s="256"/>
      <c r="I574" s="257">
        <f>ROUND(E574*H574,2)</f>
        <v>0</v>
      </c>
      <c r="J574" s="256"/>
      <c r="K574" s="257">
        <f>ROUND(E574*J574,2)</f>
        <v>0</v>
      </c>
      <c r="L574" s="257">
        <v>15</v>
      </c>
      <c r="M574" s="257">
        <f>G574*(1+L574/100)</f>
        <v>0</v>
      </c>
      <c r="N574" s="255">
        <v>4.8999999999999998E-4</v>
      </c>
      <c r="O574" s="255">
        <f>ROUND(E574*N574,2)</f>
        <v>0.02</v>
      </c>
      <c r="P574" s="255">
        <v>0</v>
      </c>
      <c r="Q574" s="255">
        <f>ROUND(E574*P574,2)</f>
        <v>0</v>
      </c>
      <c r="R574" s="257"/>
      <c r="S574" s="257" t="s">
        <v>147</v>
      </c>
      <c r="T574" s="258" t="s">
        <v>161</v>
      </c>
      <c r="U574" s="234">
        <v>0.13</v>
      </c>
      <c r="V574" s="234">
        <f>ROUND(E574*U574,2)</f>
        <v>4.7</v>
      </c>
      <c r="W574" s="234"/>
      <c r="X574" s="234" t="s">
        <v>149</v>
      </c>
      <c r="Y574" s="214"/>
      <c r="Z574" s="214"/>
      <c r="AA574" s="214"/>
      <c r="AB574" s="214"/>
      <c r="AC574" s="214"/>
      <c r="AD574" s="214"/>
      <c r="AE574" s="214"/>
      <c r="AF574" s="214"/>
      <c r="AG574" s="214" t="s">
        <v>150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5">
      <c r="A575" s="231"/>
      <c r="B575" s="232"/>
      <c r="C575" s="273" t="s">
        <v>154</v>
      </c>
      <c r="D575" s="238"/>
      <c r="E575" s="239"/>
      <c r="F575" s="234"/>
      <c r="G575" s="234"/>
      <c r="H575" s="234"/>
      <c r="I575" s="234"/>
      <c r="J575" s="234"/>
      <c r="K575" s="234"/>
      <c r="L575" s="234"/>
      <c r="M575" s="234"/>
      <c r="N575" s="233"/>
      <c r="O575" s="233"/>
      <c r="P575" s="233"/>
      <c r="Q575" s="233"/>
      <c r="R575" s="234"/>
      <c r="S575" s="234"/>
      <c r="T575" s="234"/>
      <c r="U575" s="234"/>
      <c r="V575" s="234"/>
      <c r="W575" s="234"/>
      <c r="X575" s="234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155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5">
      <c r="A576" s="231"/>
      <c r="B576" s="232"/>
      <c r="C576" s="273" t="s">
        <v>491</v>
      </c>
      <c r="D576" s="238"/>
      <c r="E576" s="239">
        <v>36.147500000000001</v>
      </c>
      <c r="F576" s="234"/>
      <c r="G576" s="234"/>
      <c r="H576" s="234"/>
      <c r="I576" s="234"/>
      <c r="J576" s="234"/>
      <c r="K576" s="234"/>
      <c r="L576" s="234"/>
      <c r="M576" s="234"/>
      <c r="N576" s="233"/>
      <c r="O576" s="233"/>
      <c r="P576" s="233"/>
      <c r="Q576" s="233"/>
      <c r="R576" s="234"/>
      <c r="S576" s="234"/>
      <c r="T576" s="234"/>
      <c r="U576" s="234"/>
      <c r="V576" s="234"/>
      <c r="W576" s="234"/>
      <c r="X576" s="234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155</v>
      </c>
      <c r="AH576" s="214">
        <v>5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5">
      <c r="A577" s="231"/>
      <c r="B577" s="232"/>
      <c r="C577" s="274" t="s">
        <v>157</v>
      </c>
      <c r="D577" s="240"/>
      <c r="E577" s="241">
        <v>36.147500000000001</v>
      </c>
      <c r="F577" s="234"/>
      <c r="G577" s="234"/>
      <c r="H577" s="234"/>
      <c r="I577" s="234"/>
      <c r="J577" s="234"/>
      <c r="K577" s="234"/>
      <c r="L577" s="234"/>
      <c r="M577" s="234"/>
      <c r="N577" s="233"/>
      <c r="O577" s="233"/>
      <c r="P577" s="233"/>
      <c r="Q577" s="233"/>
      <c r="R577" s="234"/>
      <c r="S577" s="234"/>
      <c r="T577" s="234"/>
      <c r="U577" s="234"/>
      <c r="V577" s="234"/>
      <c r="W577" s="234"/>
      <c r="X577" s="234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155</v>
      </c>
      <c r="AH577" s="214">
        <v>1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ht="20" outlineLevel="1" x14ac:dyDescent="0.25">
      <c r="A578" s="252">
        <v>94</v>
      </c>
      <c r="B578" s="253" t="s">
        <v>494</v>
      </c>
      <c r="C578" s="270" t="s">
        <v>495</v>
      </c>
      <c r="D578" s="254" t="s">
        <v>160</v>
      </c>
      <c r="E578" s="255">
        <v>36.147500000000001</v>
      </c>
      <c r="F578" s="256"/>
      <c r="G578" s="257">
        <f>ROUND(E578*F578,2)</f>
        <v>0</v>
      </c>
      <c r="H578" s="256"/>
      <c r="I578" s="257">
        <f>ROUND(E578*H578,2)</f>
        <v>0</v>
      </c>
      <c r="J578" s="256"/>
      <c r="K578" s="257">
        <f>ROUND(E578*J578,2)</f>
        <v>0</v>
      </c>
      <c r="L578" s="257">
        <v>15</v>
      </c>
      <c r="M578" s="257">
        <f>G578*(1+L578/100)</f>
        <v>0</v>
      </c>
      <c r="N578" s="255">
        <v>4.6999999999999999E-4</v>
      </c>
      <c r="O578" s="255">
        <f>ROUND(E578*N578,2)</f>
        <v>0.02</v>
      </c>
      <c r="P578" s="255">
        <v>0</v>
      </c>
      <c r="Q578" s="255">
        <f>ROUND(E578*P578,2)</f>
        <v>0</v>
      </c>
      <c r="R578" s="257"/>
      <c r="S578" s="257" t="s">
        <v>161</v>
      </c>
      <c r="T578" s="258" t="s">
        <v>161</v>
      </c>
      <c r="U578" s="234">
        <v>0.66</v>
      </c>
      <c r="V578" s="234">
        <f>ROUND(E578*U578,2)</f>
        <v>23.86</v>
      </c>
      <c r="W578" s="234"/>
      <c r="X578" s="234" t="s">
        <v>149</v>
      </c>
      <c r="Y578" s="214"/>
      <c r="Z578" s="214"/>
      <c r="AA578" s="214"/>
      <c r="AB578" s="214"/>
      <c r="AC578" s="214"/>
      <c r="AD578" s="214"/>
      <c r="AE578" s="214"/>
      <c r="AF578" s="214"/>
      <c r="AG578" s="214" t="s">
        <v>150</v>
      </c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5">
      <c r="A579" s="231"/>
      <c r="B579" s="232"/>
      <c r="C579" s="271" t="s">
        <v>496</v>
      </c>
      <c r="D579" s="259"/>
      <c r="E579" s="259"/>
      <c r="F579" s="259"/>
      <c r="G579" s="259"/>
      <c r="H579" s="234"/>
      <c r="I579" s="234"/>
      <c r="J579" s="234"/>
      <c r="K579" s="234"/>
      <c r="L579" s="234"/>
      <c r="M579" s="234"/>
      <c r="N579" s="233"/>
      <c r="O579" s="233"/>
      <c r="P579" s="233"/>
      <c r="Q579" s="233"/>
      <c r="R579" s="234"/>
      <c r="S579" s="234"/>
      <c r="T579" s="234"/>
      <c r="U579" s="234"/>
      <c r="V579" s="234"/>
      <c r="W579" s="234"/>
      <c r="X579" s="234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152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5">
      <c r="A580" s="231"/>
      <c r="B580" s="232"/>
      <c r="C580" s="273" t="s">
        <v>154</v>
      </c>
      <c r="D580" s="238"/>
      <c r="E580" s="239"/>
      <c r="F580" s="234"/>
      <c r="G580" s="234"/>
      <c r="H580" s="234"/>
      <c r="I580" s="234"/>
      <c r="J580" s="234"/>
      <c r="K580" s="234"/>
      <c r="L580" s="234"/>
      <c r="M580" s="234"/>
      <c r="N580" s="233"/>
      <c r="O580" s="233"/>
      <c r="P580" s="233"/>
      <c r="Q580" s="233"/>
      <c r="R580" s="234"/>
      <c r="S580" s="234"/>
      <c r="T580" s="234"/>
      <c r="U580" s="234"/>
      <c r="V580" s="234"/>
      <c r="W580" s="234"/>
      <c r="X580" s="234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155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5">
      <c r="A581" s="231"/>
      <c r="B581" s="232"/>
      <c r="C581" s="273" t="s">
        <v>491</v>
      </c>
      <c r="D581" s="238"/>
      <c r="E581" s="239">
        <v>36.147500000000001</v>
      </c>
      <c r="F581" s="234"/>
      <c r="G581" s="234"/>
      <c r="H581" s="234"/>
      <c r="I581" s="234"/>
      <c r="J581" s="234"/>
      <c r="K581" s="234"/>
      <c r="L581" s="234"/>
      <c r="M581" s="234"/>
      <c r="N581" s="233"/>
      <c r="O581" s="233"/>
      <c r="P581" s="233"/>
      <c r="Q581" s="233"/>
      <c r="R581" s="234"/>
      <c r="S581" s="234"/>
      <c r="T581" s="234"/>
      <c r="U581" s="234"/>
      <c r="V581" s="234"/>
      <c r="W581" s="234"/>
      <c r="X581" s="234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155</v>
      </c>
      <c r="AH581" s="214">
        <v>5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5">
      <c r="A582" s="231"/>
      <c r="B582" s="232"/>
      <c r="C582" s="274" t="s">
        <v>157</v>
      </c>
      <c r="D582" s="240"/>
      <c r="E582" s="241">
        <v>36.147500000000001</v>
      </c>
      <c r="F582" s="234"/>
      <c r="G582" s="234"/>
      <c r="H582" s="234"/>
      <c r="I582" s="234"/>
      <c r="J582" s="234"/>
      <c r="K582" s="234"/>
      <c r="L582" s="234"/>
      <c r="M582" s="234"/>
      <c r="N582" s="233"/>
      <c r="O582" s="233"/>
      <c r="P582" s="233"/>
      <c r="Q582" s="233"/>
      <c r="R582" s="234"/>
      <c r="S582" s="234"/>
      <c r="T582" s="234"/>
      <c r="U582" s="234"/>
      <c r="V582" s="234"/>
      <c r="W582" s="234"/>
      <c r="X582" s="234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155</v>
      </c>
      <c r="AH582" s="214">
        <v>1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ht="13" x14ac:dyDescent="0.25">
      <c r="A583" s="245" t="s">
        <v>142</v>
      </c>
      <c r="B583" s="246" t="s">
        <v>106</v>
      </c>
      <c r="C583" s="269" t="s">
        <v>107</v>
      </c>
      <c r="D583" s="247"/>
      <c r="E583" s="248"/>
      <c r="F583" s="249"/>
      <c r="G583" s="249">
        <f>SUMIF(AG584:AG680,"&lt;&gt;NOR",G584:G680)</f>
        <v>0</v>
      </c>
      <c r="H583" s="249"/>
      <c r="I583" s="249">
        <f>SUM(I584:I680)</f>
        <v>0</v>
      </c>
      <c r="J583" s="249"/>
      <c r="K583" s="249">
        <f>SUM(K584:K680)</f>
        <v>0</v>
      </c>
      <c r="L583" s="249"/>
      <c r="M583" s="249">
        <f>SUM(M584:M680)</f>
        <v>0</v>
      </c>
      <c r="N583" s="248"/>
      <c r="O583" s="248">
        <f>SUM(O584:O680)</f>
        <v>0.2</v>
      </c>
      <c r="P583" s="248"/>
      <c r="Q583" s="248">
        <f>SUM(Q584:Q680)</f>
        <v>0</v>
      </c>
      <c r="R583" s="249"/>
      <c r="S583" s="249"/>
      <c r="T583" s="250"/>
      <c r="U583" s="244"/>
      <c r="V583" s="244">
        <f>SUM(V584:V680)</f>
        <v>91.95</v>
      </c>
      <c r="W583" s="244"/>
      <c r="X583" s="244"/>
      <c r="AG583" t="s">
        <v>143</v>
      </c>
    </row>
    <row r="584" spans="1:60" outlineLevel="1" x14ac:dyDescent="0.25">
      <c r="A584" s="252">
        <v>95</v>
      </c>
      <c r="B584" s="253" t="s">
        <v>497</v>
      </c>
      <c r="C584" s="270" t="s">
        <v>498</v>
      </c>
      <c r="D584" s="254" t="s">
        <v>160</v>
      </c>
      <c r="E584" s="255">
        <v>79</v>
      </c>
      <c r="F584" s="256"/>
      <c r="G584" s="257">
        <f>ROUND(E584*F584,2)</f>
        <v>0</v>
      </c>
      <c r="H584" s="256"/>
      <c r="I584" s="257">
        <f>ROUND(E584*H584,2)</f>
        <v>0</v>
      </c>
      <c r="J584" s="256"/>
      <c r="K584" s="257">
        <f>ROUND(E584*J584,2)</f>
        <v>0</v>
      </c>
      <c r="L584" s="257">
        <v>15</v>
      </c>
      <c r="M584" s="257">
        <f>G584*(1+L584/100)</f>
        <v>0</v>
      </c>
      <c r="N584" s="255">
        <v>3.5E-4</v>
      </c>
      <c r="O584" s="255">
        <f>ROUND(E584*N584,2)</f>
        <v>0.03</v>
      </c>
      <c r="P584" s="255">
        <v>0</v>
      </c>
      <c r="Q584" s="255">
        <f>ROUND(E584*P584,2)</f>
        <v>0</v>
      </c>
      <c r="R584" s="257"/>
      <c r="S584" s="257" t="s">
        <v>161</v>
      </c>
      <c r="T584" s="258" t="s">
        <v>161</v>
      </c>
      <c r="U584" s="234">
        <v>0.01</v>
      </c>
      <c r="V584" s="234">
        <f>ROUND(E584*U584,2)</f>
        <v>0.79</v>
      </c>
      <c r="W584" s="234"/>
      <c r="X584" s="234" t="s">
        <v>149</v>
      </c>
      <c r="Y584" s="214"/>
      <c r="Z584" s="214"/>
      <c r="AA584" s="214"/>
      <c r="AB584" s="214"/>
      <c r="AC584" s="214"/>
      <c r="AD584" s="214"/>
      <c r="AE584" s="214"/>
      <c r="AF584" s="214"/>
      <c r="AG584" s="214" t="s">
        <v>150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5">
      <c r="A585" s="231"/>
      <c r="B585" s="232"/>
      <c r="C585" s="273" t="s">
        <v>154</v>
      </c>
      <c r="D585" s="238"/>
      <c r="E585" s="239"/>
      <c r="F585" s="234"/>
      <c r="G585" s="234"/>
      <c r="H585" s="234"/>
      <c r="I585" s="234"/>
      <c r="J585" s="234"/>
      <c r="K585" s="234"/>
      <c r="L585" s="234"/>
      <c r="M585" s="234"/>
      <c r="N585" s="233"/>
      <c r="O585" s="233"/>
      <c r="P585" s="233"/>
      <c r="Q585" s="233"/>
      <c r="R585" s="234"/>
      <c r="S585" s="234"/>
      <c r="T585" s="234"/>
      <c r="U585" s="234"/>
      <c r="V585" s="234"/>
      <c r="W585" s="234"/>
      <c r="X585" s="234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155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5">
      <c r="A586" s="231"/>
      <c r="B586" s="232"/>
      <c r="C586" s="273" t="s">
        <v>260</v>
      </c>
      <c r="D586" s="238"/>
      <c r="E586" s="239">
        <v>7.5</v>
      </c>
      <c r="F586" s="234"/>
      <c r="G586" s="234"/>
      <c r="H586" s="234"/>
      <c r="I586" s="234"/>
      <c r="J586" s="234"/>
      <c r="K586" s="234"/>
      <c r="L586" s="234"/>
      <c r="M586" s="234"/>
      <c r="N586" s="233"/>
      <c r="O586" s="233"/>
      <c r="P586" s="233"/>
      <c r="Q586" s="233"/>
      <c r="R586" s="234"/>
      <c r="S586" s="234"/>
      <c r="T586" s="234"/>
      <c r="U586" s="234"/>
      <c r="V586" s="234"/>
      <c r="W586" s="234"/>
      <c r="X586" s="234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155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5">
      <c r="A587" s="231"/>
      <c r="B587" s="232"/>
      <c r="C587" s="273" t="s">
        <v>244</v>
      </c>
      <c r="D587" s="238"/>
      <c r="E587" s="239">
        <v>1.2</v>
      </c>
      <c r="F587" s="234"/>
      <c r="G587" s="234"/>
      <c r="H587" s="234"/>
      <c r="I587" s="234"/>
      <c r="J587" s="234"/>
      <c r="K587" s="234"/>
      <c r="L587" s="234"/>
      <c r="M587" s="234"/>
      <c r="N587" s="233"/>
      <c r="O587" s="233"/>
      <c r="P587" s="233"/>
      <c r="Q587" s="233"/>
      <c r="R587" s="234"/>
      <c r="S587" s="234"/>
      <c r="T587" s="234"/>
      <c r="U587" s="234"/>
      <c r="V587" s="234"/>
      <c r="W587" s="234"/>
      <c r="X587" s="234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155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5">
      <c r="A588" s="231"/>
      <c r="B588" s="232"/>
      <c r="C588" s="273" t="s">
        <v>261</v>
      </c>
      <c r="D588" s="238"/>
      <c r="E588" s="239">
        <v>12.7</v>
      </c>
      <c r="F588" s="234"/>
      <c r="G588" s="234"/>
      <c r="H588" s="234"/>
      <c r="I588" s="234"/>
      <c r="J588" s="234"/>
      <c r="K588" s="234"/>
      <c r="L588" s="234"/>
      <c r="M588" s="234"/>
      <c r="N588" s="233"/>
      <c r="O588" s="233"/>
      <c r="P588" s="233"/>
      <c r="Q588" s="233"/>
      <c r="R588" s="234"/>
      <c r="S588" s="234"/>
      <c r="T588" s="234"/>
      <c r="U588" s="234"/>
      <c r="V588" s="234"/>
      <c r="W588" s="234"/>
      <c r="X588" s="234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155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5">
      <c r="A589" s="231"/>
      <c r="B589" s="232"/>
      <c r="C589" s="273" t="s">
        <v>262</v>
      </c>
      <c r="D589" s="238"/>
      <c r="E589" s="239">
        <v>1.3</v>
      </c>
      <c r="F589" s="234"/>
      <c r="G589" s="234"/>
      <c r="H589" s="234"/>
      <c r="I589" s="234"/>
      <c r="J589" s="234"/>
      <c r="K589" s="234"/>
      <c r="L589" s="234"/>
      <c r="M589" s="234"/>
      <c r="N589" s="233"/>
      <c r="O589" s="233"/>
      <c r="P589" s="233"/>
      <c r="Q589" s="233"/>
      <c r="R589" s="234"/>
      <c r="S589" s="234"/>
      <c r="T589" s="234"/>
      <c r="U589" s="234"/>
      <c r="V589" s="234"/>
      <c r="W589" s="234"/>
      <c r="X589" s="234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155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5">
      <c r="A590" s="231"/>
      <c r="B590" s="232"/>
      <c r="C590" s="273" t="s">
        <v>263</v>
      </c>
      <c r="D590" s="238"/>
      <c r="E590" s="239">
        <v>8.6</v>
      </c>
      <c r="F590" s="234"/>
      <c r="G590" s="234"/>
      <c r="H590" s="234"/>
      <c r="I590" s="234"/>
      <c r="J590" s="234"/>
      <c r="K590" s="234"/>
      <c r="L590" s="234"/>
      <c r="M590" s="234"/>
      <c r="N590" s="233"/>
      <c r="O590" s="233"/>
      <c r="P590" s="233"/>
      <c r="Q590" s="233"/>
      <c r="R590" s="234"/>
      <c r="S590" s="234"/>
      <c r="T590" s="234"/>
      <c r="U590" s="234"/>
      <c r="V590" s="234"/>
      <c r="W590" s="234"/>
      <c r="X590" s="234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155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5">
      <c r="A591" s="231"/>
      <c r="B591" s="232"/>
      <c r="C591" s="273" t="s">
        <v>264</v>
      </c>
      <c r="D591" s="238"/>
      <c r="E591" s="239">
        <v>1.5</v>
      </c>
      <c r="F591" s="234"/>
      <c r="G591" s="234"/>
      <c r="H591" s="234"/>
      <c r="I591" s="234"/>
      <c r="J591" s="234"/>
      <c r="K591" s="234"/>
      <c r="L591" s="234"/>
      <c r="M591" s="234"/>
      <c r="N591" s="233"/>
      <c r="O591" s="233"/>
      <c r="P591" s="233"/>
      <c r="Q591" s="233"/>
      <c r="R591" s="234"/>
      <c r="S591" s="234"/>
      <c r="T591" s="234"/>
      <c r="U591" s="234"/>
      <c r="V591" s="234"/>
      <c r="W591" s="234"/>
      <c r="X591" s="234"/>
      <c r="Y591" s="214"/>
      <c r="Z591" s="214"/>
      <c r="AA591" s="214"/>
      <c r="AB591" s="214"/>
      <c r="AC591" s="214"/>
      <c r="AD591" s="214"/>
      <c r="AE591" s="214"/>
      <c r="AF591" s="214"/>
      <c r="AG591" s="214" t="s">
        <v>155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 x14ac:dyDescent="0.25">
      <c r="A592" s="231"/>
      <c r="B592" s="232"/>
      <c r="C592" s="273" t="s">
        <v>245</v>
      </c>
      <c r="D592" s="238"/>
      <c r="E592" s="239">
        <v>3.8</v>
      </c>
      <c r="F592" s="234"/>
      <c r="G592" s="234"/>
      <c r="H592" s="234"/>
      <c r="I592" s="234"/>
      <c r="J592" s="234"/>
      <c r="K592" s="234"/>
      <c r="L592" s="234"/>
      <c r="M592" s="234"/>
      <c r="N592" s="233"/>
      <c r="O592" s="233"/>
      <c r="P592" s="233"/>
      <c r="Q592" s="233"/>
      <c r="R592" s="234"/>
      <c r="S592" s="234"/>
      <c r="T592" s="234"/>
      <c r="U592" s="234"/>
      <c r="V592" s="234"/>
      <c r="W592" s="234"/>
      <c r="X592" s="234"/>
      <c r="Y592" s="214"/>
      <c r="Z592" s="214"/>
      <c r="AA592" s="214"/>
      <c r="AB592" s="214"/>
      <c r="AC592" s="214"/>
      <c r="AD592" s="214"/>
      <c r="AE592" s="214"/>
      <c r="AF592" s="214"/>
      <c r="AG592" s="214" t="s">
        <v>155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25">
      <c r="A593" s="231"/>
      <c r="B593" s="232"/>
      <c r="C593" s="273" t="s">
        <v>265</v>
      </c>
      <c r="D593" s="238"/>
      <c r="E593" s="239">
        <v>18.899999999999999</v>
      </c>
      <c r="F593" s="234"/>
      <c r="G593" s="234"/>
      <c r="H593" s="234"/>
      <c r="I593" s="234"/>
      <c r="J593" s="234"/>
      <c r="K593" s="234"/>
      <c r="L593" s="234"/>
      <c r="M593" s="234"/>
      <c r="N593" s="233"/>
      <c r="O593" s="233"/>
      <c r="P593" s="233"/>
      <c r="Q593" s="233"/>
      <c r="R593" s="234"/>
      <c r="S593" s="234"/>
      <c r="T593" s="234"/>
      <c r="U593" s="234"/>
      <c r="V593" s="234"/>
      <c r="W593" s="234"/>
      <c r="X593" s="234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155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5">
      <c r="A594" s="231"/>
      <c r="B594" s="232"/>
      <c r="C594" s="273" t="s">
        <v>266</v>
      </c>
      <c r="D594" s="238"/>
      <c r="E594" s="239">
        <v>23.5</v>
      </c>
      <c r="F594" s="234"/>
      <c r="G594" s="234"/>
      <c r="H594" s="234"/>
      <c r="I594" s="234"/>
      <c r="J594" s="234"/>
      <c r="K594" s="234"/>
      <c r="L594" s="234"/>
      <c r="M594" s="234"/>
      <c r="N594" s="233"/>
      <c r="O594" s="233"/>
      <c r="P594" s="233"/>
      <c r="Q594" s="233"/>
      <c r="R594" s="234"/>
      <c r="S594" s="234"/>
      <c r="T594" s="234"/>
      <c r="U594" s="234"/>
      <c r="V594" s="234"/>
      <c r="W594" s="234"/>
      <c r="X594" s="234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155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5">
      <c r="A595" s="231"/>
      <c r="B595" s="232"/>
      <c r="C595" s="274" t="s">
        <v>157</v>
      </c>
      <c r="D595" s="240"/>
      <c r="E595" s="241">
        <v>79</v>
      </c>
      <c r="F595" s="234"/>
      <c r="G595" s="234"/>
      <c r="H595" s="234"/>
      <c r="I595" s="234"/>
      <c r="J595" s="234"/>
      <c r="K595" s="234"/>
      <c r="L595" s="234"/>
      <c r="M595" s="234"/>
      <c r="N595" s="233"/>
      <c r="O595" s="233"/>
      <c r="P595" s="233"/>
      <c r="Q595" s="233"/>
      <c r="R595" s="234"/>
      <c r="S595" s="234"/>
      <c r="T595" s="234"/>
      <c r="U595" s="234"/>
      <c r="V595" s="234"/>
      <c r="W595" s="234"/>
      <c r="X595" s="234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155</v>
      </c>
      <c r="AH595" s="214">
        <v>1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5">
      <c r="A596" s="252">
        <v>96</v>
      </c>
      <c r="B596" s="253" t="s">
        <v>499</v>
      </c>
      <c r="C596" s="270" t="s">
        <v>500</v>
      </c>
      <c r="D596" s="254" t="s">
        <v>160</v>
      </c>
      <c r="E596" s="255">
        <v>29.408000000000001</v>
      </c>
      <c r="F596" s="256"/>
      <c r="G596" s="257">
        <f>ROUND(E596*F596,2)</f>
        <v>0</v>
      </c>
      <c r="H596" s="256"/>
      <c r="I596" s="257">
        <f>ROUND(E596*H596,2)</f>
        <v>0</v>
      </c>
      <c r="J596" s="256"/>
      <c r="K596" s="257">
        <f>ROUND(E596*J596,2)</f>
        <v>0</v>
      </c>
      <c r="L596" s="257">
        <v>15</v>
      </c>
      <c r="M596" s="257">
        <f>G596*(1+L596/100)</f>
        <v>0</v>
      </c>
      <c r="N596" s="255">
        <v>0</v>
      </c>
      <c r="O596" s="255">
        <f>ROUND(E596*N596,2)</f>
        <v>0</v>
      </c>
      <c r="P596" s="255">
        <v>0</v>
      </c>
      <c r="Q596" s="255">
        <f>ROUND(E596*P596,2)</f>
        <v>0</v>
      </c>
      <c r="R596" s="257"/>
      <c r="S596" s="257" t="s">
        <v>161</v>
      </c>
      <c r="T596" s="258" t="s">
        <v>161</v>
      </c>
      <c r="U596" s="234">
        <v>2.1000000000000001E-2</v>
      </c>
      <c r="V596" s="234">
        <f>ROUND(E596*U596,2)</f>
        <v>0.62</v>
      </c>
      <c r="W596" s="234"/>
      <c r="X596" s="234" t="s">
        <v>149</v>
      </c>
      <c r="Y596" s="214"/>
      <c r="Z596" s="214"/>
      <c r="AA596" s="214"/>
      <c r="AB596" s="214"/>
      <c r="AC596" s="214"/>
      <c r="AD596" s="214"/>
      <c r="AE596" s="214"/>
      <c r="AF596" s="214"/>
      <c r="AG596" s="214" t="s">
        <v>150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 x14ac:dyDescent="0.25">
      <c r="A597" s="231"/>
      <c r="B597" s="232"/>
      <c r="C597" s="273" t="s">
        <v>154</v>
      </c>
      <c r="D597" s="238"/>
      <c r="E597" s="239"/>
      <c r="F597" s="234"/>
      <c r="G597" s="234"/>
      <c r="H597" s="234"/>
      <c r="I597" s="234"/>
      <c r="J597" s="234"/>
      <c r="K597" s="234"/>
      <c r="L597" s="234"/>
      <c r="M597" s="234"/>
      <c r="N597" s="233"/>
      <c r="O597" s="233"/>
      <c r="P597" s="233"/>
      <c r="Q597" s="233"/>
      <c r="R597" s="234"/>
      <c r="S597" s="234"/>
      <c r="T597" s="234"/>
      <c r="U597" s="234"/>
      <c r="V597" s="234"/>
      <c r="W597" s="234"/>
      <c r="X597" s="234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155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5">
      <c r="A598" s="231"/>
      <c r="B598" s="232"/>
      <c r="C598" s="273" t="s">
        <v>501</v>
      </c>
      <c r="D598" s="238"/>
      <c r="E598" s="239"/>
      <c r="F598" s="234"/>
      <c r="G598" s="234"/>
      <c r="H598" s="234"/>
      <c r="I598" s="234"/>
      <c r="J598" s="234"/>
      <c r="K598" s="234"/>
      <c r="L598" s="234"/>
      <c r="M598" s="234"/>
      <c r="N598" s="233"/>
      <c r="O598" s="233"/>
      <c r="P598" s="233"/>
      <c r="Q598" s="233"/>
      <c r="R598" s="234"/>
      <c r="S598" s="234"/>
      <c r="T598" s="234"/>
      <c r="U598" s="234"/>
      <c r="V598" s="234"/>
      <c r="W598" s="234"/>
      <c r="X598" s="234"/>
      <c r="Y598" s="214"/>
      <c r="Z598" s="214"/>
      <c r="AA598" s="214"/>
      <c r="AB598" s="214"/>
      <c r="AC598" s="214"/>
      <c r="AD598" s="214"/>
      <c r="AE598" s="214"/>
      <c r="AF598" s="214"/>
      <c r="AG598" s="214" t="s">
        <v>155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5">
      <c r="A599" s="231"/>
      <c r="B599" s="232"/>
      <c r="C599" s="273" t="s">
        <v>193</v>
      </c>
      <c r="D599" s="238"/>
      <c r="E599" s="239"/>
      <c r="F599" s="234"/>
      <c r="G599" s="234"/>
      <c r="H599" s="234"/>
      <c r="I599" s="234"/>
      <c r="J599" s="234"/>
      <c r="K599" s="234"/>
      <c r="L599" s="234"/>
      <c r="M599" s="234"/>
      <c r="N599" s="233"/>
      <c r="O599" s="233"/>
      <c r="P599" s="233"/>
      <c r="Q599" s="233"/>
      <c r="R599" s="234"/>
      <c r="S599" s="234"/>
      <c r="T599" s="234"/>
      <c r="U599" s="234"/>
      <c r="V599" s="234"/>
      <c r="W599" s="234"/>
      <c r="X599" s="234"/>
      <c r="Y599" s="214"/>
      <c r="Z599" s="214"/>
      <c r="AA599" s="214"/>
      <c r="AB599" s="214"/>
      <c r="AC599" s="214"/>
      <c r="AD599" s="214"/>
      <c r="AE599" s="214"/>
      <c r="AF599" s="214"/>
      <c r="AG599" s="214" t="s">
        <v>155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 x14ac:dyDescent="0.25">
      <c r="A600" s="231"/>
      <c r="B600" s="232"/>
      <c r="C600" s="273" t="s">
        <v>194</v>
      </c>
      <c r="D600" s="238"/>
      <c r="E600" s="239">
        <v>4.62</v>
      </c>
      <c r="F600" s="234"/>
      <c r="G600" s="234"/>
      <c r="H600" s="234"/>
      <c r="I600" s="234"/>
      <c r="J600" s="234"/>
      <c r="K600" s="234"/>
      <c r="L600" s="234"/>
      <c r="M600" s="234"/>
      <c r="N600" s="233"/>
      <c r="O600" s="233"/>
      <c r="P600" s="233"/>
      <c r="Q600" s="233"/>
      <c r="R600" s="234"/>
      <c r="S600" s="234"/>
      <c r="T600" s="234"/>
      <c r="U600" s="234"/>
      <c r="V600" s="234"/>
      <c r="W600" s="234"/>
      <c r="X600" s="234"/>
      <c r="Y600" s="214"/>
      <c r="Z600" s="214"/>
      <c r="AA600" s="214"/>
      <c r="AB600" s="214"/>
      <c r="AC600" s="214"/>
      <c r="AD600" s="214"/>
      <c r="AE600" s="214"/>
      <c r="AF600" s="214"/>
      <c r="AG600" s="214" t="s">
        <v>155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 x14ac:dyDescent="0.25">
      <c r="A601" s="231"/>
      <c r="B601" s="232"/>
      <c r="C601" s="274" t="s">
        <v>157</v>
      </c>
      <c r="D601" s="240"/>
      <c r="E601" s="241">
        <v>4.62</v>
      </c>
      <c r="F601" s="234"/>
      <c r="G601" s="234"/>
      <c r="H601" s="234"/>
      <c r="I601" s="234"/>
      <c r="J601" s="234"/>
      <c r="K601" s="234"/>
      <c r="L601" s="234"/>
      <c r="M601" s="234"/>
      <c r="N601" s="233"/>
      <c r="O601" s="233"/>
      <c r="P601" s="233"/>
      <c r="Q601" s="233"/>
      <c r="R601" s="234"/>
      <c r="S601" s="234"/>
      <c r="T601" s="234"/>
      <c r="U601" s="234"/>
      <c r="V601" s="234"/>
      <c r="W601" s="234"/>
      <c r="X601" s="234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155</v>
      </c>
      <c r="AH601" s="214">
        <v>1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5">
      <c r="A602" s="231"/>
      <c r="B602" s="232"/>
      <c r="C602" s="273" t="s">
        <v>195</v>
      </c>
      <c r="D602" s="238"/>
      <c r="E602" s="239"/>
      <c r="F602" s="234"/>
      <c r="G602" s="234"/>
      <c r="H602" s="234"/>
      <c r="I602" s="234"/>
      <c r="J602" s="234"/>
      <c r="K602" s="234"/>
      <c r="L602" s="234"/>
      <c r="M602" s="234"/>
      <c r="N602" s="233"/>
      <c r="O602" s="233"/>
      <c r="P602" s="233"/>
      <c r="Q602" s="233"/>
      <c r="R602" s="234"/>
      <c r="S602" s="234"/>
      <c r="T602" s="234"/>
      <c r="U602" s="234"/>
      <c r="V602" s="234"/>
      <c r="W602" s="234"/>
      <c r="X602" s="234"/>
      <c r="Y602" s="214"/>
      <c r="Z602" s="214"/>
      <c r="AA602" s="214"/>
      <c r="AB602" s="214"/>
      <c r="AC602" s="214"/>
      <c r="AD602" s="214"/>
      <c r="AE602" s="214"/>
      <c r="AF602" s="214"/>
      <c r="AG602" s="214" t="s">
        <v>155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5">
      <c r="A603" s="231"/>
      <c r="B603" s="232"/>
      <c r="C603" s="273" t="s">
        <v>196</v>
      </c>
      <c r="D603" s="238"/>
      <c r="E603" s="239">
        <v>-0.8</v>
      </c>
      <c r="F603" s="234"/>
      <c r="G603" s="234"/>
      <c r="H603" s="234"/>
      <c r="I603" s="234"/>
      <c r="J603" s="234"/>
      <c r="K603" s="234"/>
      <c r="L603" s="234"/>
      <c r="M603" s="234"/>
      <c r="N603" s="233"/>
      <c r="O603" s="233"/>
      <c r="P603" s="233"/>
      <c r="Q603" s="233"/>
      <c r="R603" s="234"/>
      <c r="S603" s="234"/>
      <c r="T603" s="234"/>
      <c r="U603" s="234"/>
      <c r="V603" s="234"/>
      <c r="W603" s="234"/>
      <c r="X603" s="234"/>
      <c r="Y603" s="214"/>
      <c r="Z603" s="214"/>
      <c r="AA603" s="214"/>
      <c r="AB603" s="214"/>
      <c r="AC603" s="214"/>
      <c r="AD603" s="214"/>
      <c r="AE603" s="214"/>
      <c r="AF603" s="214"/>
      <c r="AG603" s="214" t="s">
        <v>155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5">
      <c r="A604" s="231"/>
      <c r="B604" s="232"/>
      <c r="C604" s="274" t="s">
        <v>157</v>
      </c>
      <c r="D604" s="240"/>
      <c r="E604" s="241">
        <v>-0.8</v>
      </c>
      <c r="F604" s="234"/>
      <c r="G604" s="234"/>
      <c r="H604" s="234"/>
      <c r="I604" s="234"/>
      <c r="J604" s="234"/>
      <c r="K604" s="234"/>
      <c r="L604" s="234"/>
      <c r="M604" s="234"/>
      <c r="N604" s="233"/>
      <c r="O604" s="233"/>
      <c r="P604" s="233"/>
      <c r="Q604" s="233"/>
      <c r="R604" s="234"/>
      <c r="S604" s="234"/>
      <c r="T604" s="234"/>
      <c r="U604" s="234"/>
      <c r="V604" s="234"/>
      <c r="W604" s="234"/>
      <c r="X604" s="234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155</v>
      </c>
      <c r="AH604" s="214">
        <v>1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5">
      <c r="A605" s="231"/>
      <c r="B605" s="232"/>
      <c r="C605" s="273" t="s">
        <v>197</v>
      </c>
      <c r="D605" s="238"/>
      <c r="E605" s="239"/>
      <c r="F605" s="234"/>
      <c r="G605" s="234"/>
      <c r="H605" s="234"/>
      <c r="I605" s="234"/>
      <c r="J605" s="234"/>
      <c r="K605" s="234"/>
      <c r="L605" s="234"/>
      <c r="M605" s="234"/>
      <c r="N605" s="233"/>
      <c r="O605" s="233"/>
      <c r="P605" s="233"/>
      <c r="Q605" s="233"/>
      <c r="R605" s="234"/>
      <c r="S605" s="234"/>
      <c r="T605" s="234"/>
      <c r="U605" s="234"/>
      <c r="V605" s="234"/>
      <c r="W605" s="234"/>
      <c r="X605" s="234"/>
      <c r="Y605" s="214"/>
      <c r="Z605" s="214"/>
      <c r="AA605" s="214"/>
      <c r="AB605" s="214"/>
      <c r="AC605" s="214"/>
      <c r="AD605" s="214"/>
      <c r="AE605" s="214"/>
      <c r="AF605" s="214"/>
      <c r="AG605" s="214" t="s">
        <v>155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5">
      <c r="A606" s="231"/>
      <c r="B606" s="232"/>
      <c r="C606" s="273" t="s">
        <v>198</v>
      </c>
      <c r="D606" s="238"/>
      <c r="E606" s="239">
        <v>1</v>
      </c>
      <c r="F606" s="234"/>
      <c r="G606" s="234"/>
      <c r="H606" s="234"/>
      <c r="I606" s="234"/>
      <c r="J606" s="234"/>
      <c r="K606" s="234"/>
      <c r="L606" s="234"/>
      <c r="M606" s="234"/>
      <c r="N606" s="233"/>
      <c r="O606" s="233"/>
      <c r="P606" s="233"/>
      <c r="Q606" s="233"/>
      <c r="R606" s="234"/>
      <c r="S606" s="234"/>
      <c r="T606" s="234"/>
      <c r="U606" s="234"/>
      <c r="V606" s="234"/>
      <c r="W606" s="234"/>
      <c r="X606" s="234"/>
      <c r="Y606" s="214"/>
      <c r="Z606" s="214"/>
      <c r="AA606" s="214"/>
      <c r="AB606" s="214"/>
      <c r="AC606" s="214"/>
      <c r="AD606" s="214"/>
      <c r="AE606" s="214"/>
      <c r="AF606" s="214"/>
      <c r="AG606" s="214" t="s">
        <v>155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5">
      <c r="A607" s="231"/>
      <c r="B607" s="232"/>
      <c r="C607" s="274" t="s">
        <v>157</v>
      </c>
      <c r="D607" s="240"/>
      <c r="E607" s="241">
        <v>1</v>
      </c>
      <c r="F607" s="234"/>
      <c r="G607" s="234"/>
      <c r="H607" s="234"/>
      <c r="I607" s="234"/>
      <c r="J607" s="234"/>
      <c r="K607" s="234"/>
      <c r="L607" s="234"/>
      <c r="M607" s="234"/>
      <c r="N607" s="233"/>
      <c r="O607" s="233"/>
      <c r="P607" s="233"/>
      <c r="Q607" s="233"/>
      <c r="R607" s="234"/>
      <c r="S607" s="234"/>
      <c r="T607" s="234"/>
      <c r="U607" s="234"/>
      <c r="V607" s="234"/>
      <c r="W607" s="234"/>
      <c r="X607" s="234"/>
      <c r="Y607" s="214"/>
      <c r="Z607" s="214"/>
      <c r="AA607" s="214"/>
      <c r="AB607" s="214"/>
      <c r="AC607" s="214"/>
      <c r="AD607" s="214"/>
      <c r="AE607" s="214"/>
      <c r="AF607" s="214"/>
      <c r="AG607" s="214" t="s">
        <v>155</v>
      </c>
      <c r="AH607" s="214">
        <v>1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5">
      <c r="A608" s="231"/>
      <c r="B608" s="232"/>
      <c r="C608" s="273" t="s">
        <v>502</v>
      </c>
      <c r="D608" s="238"/>
      <c r="E608" s="239"/>
      <c r="F608" s="234"/>
      <c r="G608" s="234"/>
      <c r="H608" s="234"/>
      <c r="I608" s="234"/>
      <c r="J608" s="234"/>
      <c r="K608" s="234"/>
      <c r="L608" s="234"/>
      <c r="M608" s="234"/>
      <c r="N608" s="233"/>
      <c r="O608" s="233"/>
      <c r="P608" s="233"/>
      <c r="Q608" s="233"/>
      <c r="R608" s="234"/>
      <c r="S608" s="234"/>
      <c r="T608" s="234"/>
      <c r="U608" s="234"/>
      <c r="V608" s="234"/>
      <c r="W608" s="234"/>
      <c r="X608" s="234"/>
      <c r="Y608" s="214"/>
      <c r="Z608" s="214"/>
      <c r="AA608" s="214"/>
      <c r="AB608" s="214"/>
      <c r="AC608" s="214"/>
      <c r="AD608" s="214"/>
      <c r="AE608" s="214"/>
      <c r="AF608" s="214"/>
      <c r="AG608" s="214" t="s">
        <v>155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5">
      <c r="A609" s="231"/>
      <c r="B609" s="232"/>
      <c r="C609" s="273" t="s">
        <v>202</v>
      </c>
      <c r="D609" s="238"/>
      <c r="E609" s="239">
        <v>16.388000000000002</v>
      </c>
      <c r="F609" s="234"/>
      <c r="G609" s="234"/>
      <c r="H609" s="234"/>
      <c r="I609" s="234"/>
      <c r="J609" s="234"/>
      <c r="K609" s="234"/>
      <c r="L609" s="234"/>
      <c r="M609" s="234"/>
      <c r="N609" s="233"/>
      <c r="O609" s="233"/>
      <c r="P609" s="233"/>
      <c r="Q609" s="233"/>
      <c r="R609" s="234"/>
      <c r="S609" s="234"/>
      <c r="T609" s="234"/>
      <c r="U609" s="234"/>
      <c r="V609" s="234"/>
      <c r="W609" s="234"/>
      <c r="X609" s="234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155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5">
      <c r="A610" s="231"/>
      <c r="B610" s="232"/>
      <c r="C610" s="274" t="s">
        <v>157</v>
      </c>
      <c r="D610" s="240"/>
      <c r="E610" s="241">
        <v>16.388000000000002</v>
      </c>
      <c r="F610" s="234"/>
      <c r="G610" s="234"/>
      <c r="H610" s="234"/>
      <c r="I610" s="234"/>
      <c r="J610" s="234"/>
      <c r="K610" s="234"/>
      <c r="L610" s="234"/>
      <c r="M610" s="234"/>
      <c r="N610" s="233"/>
      <c r="O610" s="233"/>
      <c r="P610" s="233"/>
      <c r="Q610" s="233"/>
      <c r="R610" s="234"/>
      <c r="S610" s="234"/>
      <c r="T610" s="234"/>
      <c r="U610" s="234"/>
      <c r="V610" s="234"/>
      <c r="W610" s="234"/>
      <c r="X610" s="234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155</v>
      </c>
      <c r="AH610" s="214">
        <v>1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5">
      <c r="A611" s="231"/>
      <c r="B611" s="232"/>
      <c r="C611" s="273" t="s">
        <v>195</v>
      </c>
      <c r="D611" s="238"/>
      <c r="E611" s="239"/>
      <c r="F611" s="234"/>
      <c r="G611" s="234"/>
      <c r="H611" s="234"/>
      <c r="I611" s="234"/>
      <c r="J611" s="234"/>
      <c r="K611" s="234"/>
      <c r="L611" s="234"/>
      <c r="M611" s="234"/>
      <c r="N611" s="233"/>
      <c r="O611" s="233"/>
      <c r="P611" s="233"/>
      <c r="Q611" s="233"/>
      <c r="R611" s="234"/>
      <c r="S611" s="234"/>
      <c r="T611" s="234"/>
      <c r="U611" s="234"/>
      <c r="V611" s="234"/>
      <c r="W611" s="234"/>
      <c r="X611" s="234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155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5">
      <c r="A612" s="231"/>
      <c r="B612" s="232"/>
      <c r="C612" s="273" t="s">
        <v>203</v>
      </c>
      <c r="D612" s="238"/>
      <c r="E612" s="239">
        <v>-1.6</v>
      </c>
      <c r="F612" s="234"/>
      <c r="G612" s="234"/>
      <c r="H612" s="234"/>
      <c r="I612" s="234"/>
      <c r="J612" s="234"/>
      <c r="K612" s="234"/>
      <c r="L612" s="234"/>
      <c r="M612" s="234"/>
      <c r="N612" s="233"/>
      <c r="O612" s="233"/>
      <c r="P612" s="233"/>
      <c r="Q612" s="233"/>
      <c r="R612" s="234"/>
      <c r="S612" s="234"/>
      <c r="T612" s="234"/>
      <c r="U612" s="234"/>
      <c r="V612" s="234"/>
      <c r="W612" s="234"/>
      <c r="X612" s="234"/>
      <c r="Y612" s="214"/>
      <c r="Z612" s="214"/>
      <c r="AA612" s="214"/>
      <c r="AB612" s="214"/>
      <c r="AC612" s="214"/>
      <c r="AD612" s="214"/>
      <c r="AE612" s="214"/>
      <c r="AF612" s="214"/>
      <c r="AG612" s="214" t="s">
        <v>155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5">
      <c r="A613" s="231"/>
      <c r="B613" s="232"/>
      <c r="C613" s="274" t="s">
        <v>157</v>
      </c>
      <c r="D613" s="240"/>
      <c r="E613" s="241">
        <v>-1.6</v>
      </c>
      <c r="F613" s="234"/>
      <c r="G613" s="234"/>
      <c r="H613" s="234"/>
      <c r="I613" s="234"/>
      <c r="J613" s="234"/>
      <c r="K613" s="234"/>
      <c r="L613" s="234"/>
      <c r="M613" s="234"/>
      <c r="N613" s="233"/>
      <c r="O613" s="233"/>
      <c r="P613" s="233"/>
      <c r="Q613" s="233"/>
      <c r="R613" s="234"/>
      <c r="S613" s="234"/>
      <c r="T613" s="234"/>
      <c r="U613" s="234"/>
      <c r="V613" s="234"/>
      <c r="W613" s="234"/>
      <c r="X613" s="234"/>
      <c r="Y613" s="214"/>
      <c r="Z613" s="214"/>
      <c r="AA613" s="214"/>
      <c r="AB613" s="214"/>
      <c r="AC613" s="214"/>
      <c r="AD613" s="214"/>
      <c r="AE613" s="214"/>
      <c r="AF613" s="214"/>
      <c r="AG613" s="214" t="s">
        <v>155</v>
      </c>
      <c r="AH613" s="214">
        <v>1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 x14ac:dyDescent="0.25">
      <c r="A614" s="231"/>
      <c r="B614" s="232"/>
      <c r="C614" s="273" t="s">
        <v>503</v>
      </c>
      <c r="D614" s="238"/>
      <c r="E614" s="239"/>
      <c r="F614" s="234"/>
      <c r="G614" s="234"/>
      <c r="H614" s="234"/>
      <c r="I614" s="234"/>
      <c r="J614" s="234"/>
      <c r="K614" s="234"/>
      <c r="L614" s="234"/>
      <c r="M614" s="234"/>
      <c r="N614" s="233"/>
      <c r="O614" s="233"/>
      <c r="P614" s="233"/>
      <c r="Q614" s="233"/>
      <c r="R614" s="234"/>
      <c r="S614" s="234"/>
      <c r="T614" s="234"/>
      <c r="U614" s="234"/>
      <c r="V614" s="234"/>
      <c r="W614" s="234"/>
      <c r="X614" s="234"/>
      <c r="Y614" s="214"/>
      <c r="Z614" s="214"/>
      <c r="AA614" s="214"/>
      <c r="AB614" s="214"/>
      <c r="AC614" s="214"/>
      <c r="AD614" s="214"/>
      <c r="AE614" s="214"/>
      <c r="AF614" s="214"/>
      <c r="AG614" s="214" t="s">
        <v>155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5">
      <c r="A615" s="231"/>
      <c r="B615" s="232"/>
      <c r="C615" s="273" t="s">
        <v>208</v>
      </c>
      <c r="D615" s="238"/>
      <c r="E615" s="239"/>
      <c r="F615" s="234"/>
      <c r="G615" s="234"/>
      <c r="H615" s="234"/>
      <c r="I615" s="234"/>
      <c r="J615" s="234"/>
      <c r="K615" s="234"/>
      <c r="L615" s="234"/>
      <c r="M615" s="234"/>
      <c r="N615" s="233"/>
      <c r="O615" s="233"/>
      <c r="P615" s="233"/>
      <c r="Q615" s="233"/>
      <c r="R615" s="234"/>
      <c r="S615" s="234"/>
      <c r="T615" s="234"/>
      <c r="U615" s="234"/>
      <c r="V615" s="234"/>
      <c r="W615" s="234"/>
      <c r="X615" s="234"/>
      <c r="Y615" s="214"/>
      <c r="Z615" s="214"/>
      <c r="AA615" s="214"/>
      <c r="AB615" s="214"/>
      <c r="AC615" s="214"/>
      <c r="AD615" s="214"/>
      <c r="AE615" s="214"/>
      <c r="AF615" s="214"/>
      <c r="AG615" s="214" t="s">
        <v>155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5">
      <c r="A616" s="231"/>
      <c r="B616" s="232"/>
      <c r="C616" s="273" t="s">
        <v>209</v>
      </c>
      <c r="D616" s="238"/>
      <c r="E616" s="239">
        <v>0.9</v>
      </c>
      <c r="F616" s="234"/>
      <c r="G616" s="234"/>
      <c r="H616" s="234"/>
      <c r="I616" s="234"/>
      <c r="J616" s="234"/>
      <c r="K616" s="234"/>
      <c r="L616" s="234"/>
      <c r="M616" s="234"/>
      <c r="N616" s="233"/>
      <c r="O616" s="233"/>
      <c r="P616" s="233"/>
      <c r="Q616" s="233"/>
      <c r="R616" s="234"/>
      <c r="S616" s="234"/>
      <c r="T616" s="234"/>
      <c r="U616" s="234"/>
      <c r="V616" s="234"/>
      <c r="W616" s="234"/>
      <c r="X616" s="234"/>
      <c r="Y616" s="214"/>
      <c r="Z616" s="214"/>
      <c r="AA616" s="214"/>
      <c r="AB616" s="214"/>
      <c r="AC616" s="214"/>
      <c r="AD616" s="214"/>
      <c r="AE616" s="214"/>
      <c r="AF616" s="214"/>
      <c r="AG616" s="214" t="s">
        <v>155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5">
      <c r="A617" s="231"/>
      <c r="B617" s="232"/>
      <c r="C617" s="273" t="s">
        <v>210</v>
      </c>
      <c r="D617" s="238"/>
      <c r="E617" s="239">
        <v>3.65</v>
      </c>
      <c r="F617" s="234"/>
      <c r="G617" s="234"/>
      <c r="H617" s="234"/>
      <c r="I617" s="234"/>
      <c r="J617" s="234"/>
      <c r="K617" s="234"/>
      <c r="L617" s="234"/>
      <c r="M617" s="234"/>
      <c r="N617" s="233"/>
      <c r="O617" s="233"/>
      <c r="P617" s="233"/>
      <c r="Q617" s="233"/>
      <c r="R617" s="234"/>
      <c r="S617" s="234"/>
      <c r="T617" s="234"/>
      <c r="U617" s="234"/>
      <c r="V617" s="234"/>
      <c r="W617" s="234"/>
      <c r="X617" s="234"/>
      <c r="Y617" s="214"/>
      <c r="Z617" s="214"/>
      <c r="AA617" s="214"/>
      <c r="AB617" s="214"/>
      <c r="AC617" s="214"/>
      <c r="AD617" s="214"/>
      <c r="AE617" s="214"/>
      <c r="AF617" s="214"/>
      <c r="AG617" s="214" t="s">
        <v>155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 x14ac:dyDescent="0.25">
      <c r="A618" s="231"/>
      <c r="B618" s="232"/>
      <c r="C618" s="273" t="s">
        <v>211</v>
      </c>
      <c r="D618" s="238"/>
      <c r="E618" s="239">
        <v>1.85</v>
      </c>
      <c r="F618" s="234"/>
      <c r="G618" s="234"/>
      <c r="H618" s="234"/>
      <c r="I618" s="234"/>
      <c r="J618" s="234"/>
      <c r="K618" s="234"/>
      <c r="L618" s="234"/>
      <c r="M618" s="234"/>
      <c r="N618" s="233"/>
      <c r="O618" s="233"/>
      <c r="P618" s="233"/>
      <c r="Q618" s="233"/>
      <c r="R618" s="234"/>
      <c r="S618" s="234"/>
      <c r="T618" s="234"/>
      <c r="U618" s="234"/>
      <c r="V618" s="234"/>
      <c r="W618" s="234"/>
      <c r="X618" s="234"/>
      <c r="Y618" s="214"/>
      <c r="Z618" s="214"/>
      <c r="AA618" s="214"/>
      <c r="AB618" s="214"/>
      <c r="AC618" s="214"/>
      <c r="AD618" s="214"/>
      <c r="AE618" s="214"/>
      <c r="AF618" s="214"/>
      <c r="AG618" s="214" t="s">
        <v>155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 x14ac:dyDescent="0.25">
      <c r="A619" s="231"/>
      <c r="B619" s="232"/>
      <c r="C619" s="273" t="s">
        <v>212</v>
      </c>
      <c r="D619" s="238"/>
      <c r="E619" s="239">
        <v>3.4</v>
      </c>
      <c r="F619" s="234"/>
      <c r="G619" s="234"/>
      <c r="H619" s="234"/>
      <c r="I619" s="234"/>
      <c r="J619" s="234"/>
      <c r="K619" s="234"/>
      <c r="L619" s="234"/>
      <c r="M619" s="234"/>
      <c r="N619" s="233"/>
      <c r="O619" s="233"/>
      <c r="P619" s="233"/>
      <c r="Q619" s="233"/>
      <c r="R619" s="234"/>
      <c r="S619" s="234"/>
      <c r="T619" s="234"/>
      <c r="U619" s="234"/>
      <c r="V619" s="234"/>
      <c r="W619" s="234"/>
      <c r="X619" s="234"/>
      <c r="Y619" s="214"/>
      <c r="Z619" s="214"/>
      <c r="AA619" s="214"/>
      <c r="AB619" s="214"/>
      <c r="AC619" s="214"/>
      <c r="AD619" s="214"/>
      <c r="AE619" s="214"/>
      <c r="AF619" s="214"/>
      <c r="AG619" s="214" t="s">
        <v>155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5">
      <c r="A620" s="231"/>
      <c r="B620" s="232"/>
      <c r="C620" s="274" t="s">
        <v>157</v>
      </c>
      <c r="D620" s="240"/>
      <c r="E620" s="241">
        <v>9.8000000000000007</v>
      </c>
      <c r="F620" s="234"/>
      <c r="G620" s="234"/>
      <c r="H620" s="234"/>
      <c r="I620" s="234"/>
      <c r="J620" s="234"/>
      <c r="K620" s="234"/>
      <c r="L620" s="234"/>
      <c r="M620" s="234"/>
      <c r="N620" s="233"/>
      <c r="O620" s="233"/>
      <c r="P620" s="233"/>
      <c r="Q620" s="233"/>
      <c r="R620" s="234"/>
      <c r="S620" s="234"/>
      <c r="T620" s="234"/>
      <c r="U620" s="234"/>
      <c r="V620" s="234"/>
      <c r="W620" s="234"/>
      <c r="X620" s="234"/>
      <c r="Y620" s="214"/>
      <c r="Z620" s="214"/>
      <c r="AA620" s="214"/>
      <c r="AB620" s="214"/>
      <c r="AC620" s="214"/>
      <c r="AD620" s="214"/>
      <c r="AE620" s="214"/>
      <c r="AF620" s="214"/>
      <c r="AG620" s="214" t="s">
        <v>155</v>
      </c>
      <c r="AH620" s="214">
        <v>1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5">
      <c r="A621" s="252">
        <v>97</v>
      </c>
      <c r="B621" s="253" t="s">
        <v>504</v>
      </c>
      <c r="C621" s="270" t="s">
        <v>505</v>
      </c>
      <c r="D621" s="254" t="s">
        <v>160</v>
      </c>
      <c r="E621" s="255">
        <v>382.04880000000003</v>
      </c>
      <c r="F621" s="256"/>
      <c r="G621" s="257">
        <f>ROUND(E621*F621,2)</f>
        <v>0</v>
      </c>
      <c r="H621" s="256"/>
      <c r="I621" s="257">
        <f>ROUND(E621*H621,2)</f>
        <v>0</v>
      </c>
      <c r="J621" s="256"/>
      <c r="K621" s="257">
        <f>ROUND(E621*J621,2)</f>
        <v>0</v>
      </c>
      <c r="L621" s="257">
        <v>15</v>
      </c>
      <c r="M621" s="257">
        <f>G621*(1+L621/100)</f>
        <v>0</v>
      </c>
      <c r="N621" s="255">
        <v>0</v>
      </c>
      <c r="O621" s="255">
        <f>ROUND(E621*N621,2)</f>
        <v>0</v>
      </c>
      <c r="P621" s="255">
        <v>0</v>
      </c>
      <c r="Q621" s="255">
        <f>ROUND(E621*P621,2)</f>
        <v>0</v>
      </c>
      <c r="R621" s="257"/>
      <c r="S621" s="257" t="s">
        <v>161</v>
      </c>
      <c r="T621" s="258" t="s">
        <v>161</v>
      </c>
      <c r="U621" s="234">
        <v>7.0000000000000001E-3</v>
      </c>
      <c r="V621" s="234">
        <f>ROUND(E621*U621,2)</f>
        <v>2.67</v>
      </c>
      <c r="W621" s="234"/>
      <c r="X621" s="234" t="s">
        <v>149</v>
      </c>
      <c r="Y621" s="214"/>
      <c r="Z621" s="214"/>
      <c r="AA621" s="214"/>
      <c r="AB621" s="214"/>
      <c r="AC621" s="214"/>
      <c r="AD621" s="214"/>
      <c r="AE621" s="214"/>
      <c r="AF621" s="214"/>
      <c r="AG621" s="214" t="s">
        <v>150</v>
      </c>
      <c r="AH621" s="214"/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5">
      <c r="A622" s="231"/>
      <c r="B622" s="232"/>
      <c r="C622" s="273" t="s">
        <v>154</v>
      </c>
      <c r="D622" s="238"/>
      <c r="E622" s="239"/>
      <c r="F622" s="234"/>
      <c r="G622" s="234"/>
      <c r="H622" s="234"/>
      <c r="I622" s="234"/>
      <c r="J622" s="234"/>
      <c r="K622" s="234"/>
      <c r="L622" s="234"/>
      <c r="M622" s="234"/>
      <c r="N622" s="233"/>
      <c r="O622" s="233"/>
      <c r="P622" s="233"/>
      <c r="Q622" s="233"/>
      <c r="R622" s="234"/>
      <c r="S622" s="234"/>
      <c r="T622" s="234"/>
      <c r="U622" s="234"/>
      <c r="V622" s="234"/>
      <c r="W622" s="234"/>
      <c r="X622" s="234"/>
      <c r="Y622" s="214"/>
      <c r="Z622" s="214"/>
      <c r="AA622" s="214"/>
      <c r="AB622" s="214"/>
      <c r="AC622" s="214"/>
      <c r="AD622" s="214"/>
      <c r="AE622" s="214"/>
      <c r="AF622" s="214"/>
      <c r="AG622" s="214" t="s">
        <v>155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5">
      <c r="A623" s="231"/>
      <c r="B623" s="232"/>
      <c r="C623" s="273" t="s">
        <v>506</v>
      </c>
      <c r="D623" s="238"/>
      <c r="E623" s="239">
        <v>41.82</v>
      </c>
      <c r="F623" s="234"/>
      <c r="G623" s="234"/>
      <c r="H623" s="234"/>
      <c r="I623" s="234"/>
      <c r="J623" s="234"/>
      <c r="K623" s="234"/>
      <c r="L623" s="234"/>
      <c r="M623" s="234"/>
      <c r="N623" s="233"/>
      <c r="O623" s="233"/>
      <c r="P623" s="233"/>
      <c r="Q623" s="233"/>
      <c r="R623" s="234"/>
      <c r="S623" s="234"/>
      <c r="T623" s="234"/>
      <c r="U623" s="234"/>
      <c r="V623" s="234"/>
      <c r="W623" s="234"/>
      <c r="X623" s="234"/>
      <c r="Y623" s="214"/>
      <c r="Z623" s="214"/>
      <c r="AA623" s="214"/>
      <c r="AB623" s="214"/>
      <c r="AC623" s="214"/>
      <c r="AD623" s="214"/>
      <c r="AE623" s="214"/>
      <c r="AF623" s="214"/>
      <c r="AG623" s="214" t="s">
        <v>155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5">
      <c r="A624" s="231"/>
      <c r="B624" s="232"/>
      <c r="C624" s="273" t="s">
        <v>507</v>
      </c>
      <c r="D624" s="238"/>
      <c r="E624" s="239">
        <v>15.708</v>
      </c>
      <c r="F624" s="234"/>
      <c r="G624" s="234"/>
      <c r="H624" s="234"/>
      <c r="I624" s="234"/>
      <c r="J624" s="234"/>
      <c r="K624" s="234"/>
      <c r="L624" s="234"/>
      <c r="M624" s="234"/>
      <c r="N624" s="233"/>
      <c r="O624" s="233"/>
      <c r="P624" s="233"/>
      <c r="Q624" s="233"/>
      <c r="R624" s="234"/>
      <c r="S624" s="234"/>
      <c r="T624" s="234"/>
      <c r="U624" s="234"/>
      <c r="V624" s="234"/>
      <c r="W624" s="234"/>
      <c r="X624" s="234"/>
      <c r="Y624" s="214"/>
      <c r="Z624" s="214"/>
      <c r="AA624" s="214"/>
      <c r="AB624" s="214"/>
      <c r="AC624" s="214"/>
      <c r="AD624" s="214"/>
      <c r="AE624" s="214"/>
      <c r="AF624" s="214"/>
      <c r="AG624" s="214" t="s">
        <v>155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25">
      <c r="A625" s="231"/>
      <c r="B625" s="232"/>
      <c r="C625" s="273" t="s">
        <v>508</v>
      </c>
      <c r="D625" s="238"/>
      <c r="E625" s="239">
        <v>56.473999999999997</v>
      </c>
      <c r="F625" s="234"/>
      <c r="G625" s="234"/>
      <c r="H625" s="234"/>
      <c r="I625" s="234"/>
      <c r="J625" s="234"/>
      <c r="K625" s="234"/>
      <c r="L625" s="234"/>
      <c r="M625" s="234"/>
      <c r="N625" s="233"/>
      <c r="O625" s="233"/>
      <c r="P625" s="233"/>
      <c r="Q625" s="233"/>
      <c r="R625" s="234"/>
      <c r="S625" s="234"/>
      <c r="T625" s="234"/>
      <c r="U625" s="234"/>
      <c r="V625" s="234"/>
      <c r="W625" s="234"/>
      <c r="X625" s="234"/>
      <c r="Y625" s="214"/>
      <c r="Z625" s="214"/>
      <c r="AA625" s="214"/>
      <c r="AB625" s="214"/>
      <c r="AC625" s="214"/>
      <c r="AD625" s="214"/>
      <c r="AE625" s="214"/>
      <c r="AF625" s="214"/>
      <c r="AG625" s="214" t="s">
        <v>155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 x14ac:dyDescent="0.25">
      <c r="A626" s="231"/>
      <c r="B626" s="232"/>
      <c r="C626" s="273" t="s">
        <v>202</v>
      </c>
      <c r="D626" s="238"/>
      <c r="E626" s="239">
        <v>16.388000000000002</v>
      </c>
      <c r="F626" s="234"/>
      <c r="G626" s="234"/>
      <c r="H626" s="234"/>
      <c r="I626" s="234"/>
      <c r="J626" s="234"/>
      <c r="K626" s="234"/>
      <c r="L626" s="234"/>
      <c r="M626" s="234"/>
      <c r="N626" s="233"/>
      <c r="O626" s="233"/>
      <c r="P626" s="233"/>
      <c r="Q626" s="233"/>
      <c r="R626" s="234"/>
      <c r="S626" s="234"/>
      <c r="T626" s="234"/>
      <c r="U626" s="234"/>
      <c r="V626" s="234"/>
      <c r="W626" s="234"/>
      <c r="X626" s="234"/>
      <c r="Y626" s="214"/>
      <c r="Z626" s="214"/>
      <c r="AA626" s="214"/>
      <c r="AB626" s="214"/>
      <c r="AC626" s="214"/>
      <c r="AD626" s="214"/>
      <c r="AE626" s="214"/>
      <c r="AF626" s="214"/>
      <c r="AG626" s="214" t="s">
        <v>155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 x14ac:dyDescent="0.25">
      <c r="A627" s="231"/>
      <c r="B627" s="232"/>
      <c r="C627" s="273" t="s">
        <v>509</v>
      </c>
      <c r="D627" s="238"/>
      <c r="E627" s="239">
        <v>40.29</v>
      </c>
      <c r="F627" s="234"/>
      <c r="G627" s="234"/>
      <c r="H627" s="234"/>
      <c r="I627" s="234"/>
      <c r="J627" s="234"/>
      <c r="K627" s="234"/>
      <c r="L627" s="234"/>
      <c r="M627" s="234"/>
      <c r="N627" s="233"/>
      <c r="O627" s="233"/>
      <c r="P627" s="233"/>
      <c r="Q627" s="233"/>
      <c r="R627" s="234"/>
      <c r="S627" s="234"/>
      <c r="T627" s="234"/>
      <c r="U627" s="234"/>
      <c r="V627" s="234"/>
      <c r="W627" s="234"/>
      <c r="X627" s="234"/>
      <c r="Y627" s="214"/>
      <c r="Z627" s="214"/>
      <c r="AA627" s="214"/>
      <c r="AB627" s="214"/>
      <c r="AC627" s="214"/>
      <c r="AD627" s="214"/>
      <c r="AE627" s="214"/>
      <c r="AF627" s="214"/>
      <c r="AG627" s="214" t="s">
        <v>155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5">
      <c r="A628" s="231"/>
      <c r="B628" s="232"/>
      <c r="C628" s="273" t="s">
        <v>510</v>
      </c>
      <c r="D628" s="238"/>
      <c r="E628" s="239">
        <v>18.768000000000001</v>
      </c>
      <c r="F628" s="234"/>
      <c r="G628" s="234"/>
      <c r="H628" s="234"/>
      <c r="I628" s="234"/>
      <c r="J628" s="234"/>
      <c r="K628" s="234"/>
      <c r="L628" s="234"/>
      <c r="M628" s="234"/>
      <c r="N628" s="233"/>
      <c r="O628" s="233"/>
      <c r="P628" s="233"/>
      <c r="Q628" s="233"/>
      <c r="R628" s="234"/>
      <c r="S628" s="234"/>
      <c r="T628" s="234"/>
      <c r="U628" s="234"/>
      <c r="V628" s="234"/>
      <c r="W628" s="234"/>
      <c r="X628" s="234"/>
      <c r="Y628" s="214"/>
      <c r="Z628" s="214"/>
      <c r="AA628" s="214"/>
      <c r="AB628" s="214"/>
      <c r="AC628" s="214"/>
      <c r="AD628" s="214"/>
      <c r="AE628" s="214"/>
      <c r="AF628" s="214"/>
      <c r="AG628" s="214" t="s">
        <v>155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5">
      <c r="A629" s="231"/>
      <c r="B629" s="232"/>
      <c r="C629" s="273" t="s">
        <v>511</v>
      </c>
      <c r="D629" s="238"/>
      <c r="E629" s="239">
        <v>26.655999999999999</v>
      </c>
      <c r="F629" s="234"/>
      <c r="G629" s="234"/>
      <c r="H629" s="234"/>
      <c r="I629" s="234"/>
      <c r="J629" s="234"/>
      <c r="K629" s="234"/>
      <c r="L629" s="234"/>
      <c r="M629" s="234"/>
      <c r="N629" s="233"/>
      <c r="O629" s="233"/>
      <c r="P629" s="233"/>
      <c r="Q629" s="233"/>
      <c r="R629" s="234"/>
      <c r="S629" s="234"/>
      <c r="T629" s="234"/>
      <c r="U629" s="234"/>
      <c r="V629" s="234"/>
      <c r="W629" s="234"/>
      <c r="X629" s="234"/>
      <c r="Y629" s="214"/>
      <c r="Z629" s="214"/>
      <c r="AA629" s="214"/>
      <c r="AB629" s="214"/>
      <c r="AC629" s="214"/>
      <c r="AD629" s="214"/>
      <c r="AE629" s="214"/>
      <c r="AF629" s="214"/>
      <c r="AG629" s="214" t="s">
        <v>155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 x14ac:dyDescent="0.25">
      <c r="A630" s="231"/>
      <c r="B630" s="232"/>
      <c r="C630" s="273" t="s">
        <v>512</v>
      </c>
      <c r="D630" s="238"/>
      <c r="E630" s="239">
        <v>60.281999999999996</v>
      </c>
      <c r="F630" s="234"/>
      <c r="G630" s="234"/>
      <c r="H630" s="234"/>
      <c r="I630" s="234"/>
      <c r="J630" s="234"/>
      <c r="K630" s="234"/>
      <c r="L630" s="234"/>
      <c r="M630" s="234"/>
      <c r="N630" s="233"/>
      <c r="O630" s="233"/>
      <c r="P630" s="233"/>
      <c r="Q630" s="233"/>
      <c r="R630" s="234"/>
      <c r="S630" s="234"/>
      <c r="T630" s="234"/>
      <c r="U630" s="234"/>
      <c r="V630" s="234"/>
      <c r="W630" s="234"/>
      <c r="X630" s="234"/>
      <c r="Y630" s="214"/>
      <c r="Z630" s="214"/>
      <c r="AA630" s="214"/>
      <c r="AB630" s="214"/>
      <c r="AC630" s="214"/>
      <c r="AD630" s="214"/>
      <c r="AE630" s="214"/>
      <c r="AF630" s="214"/>
      <c r="AG630" s="214" t="s">
        <v>155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5">
      <c r="A631" s="231"/>
      <c r="B631" s="232"/>
      <c r="C631" s="273" t="s">
        <v>513</v>
      </c>
      <c r="D631" s="238"/>
      <c r="E631" s="239">
        <v>66.231999999999999</v>
      </c>
      <c r="F631" s="234"/>
      <c r="G631" s="234"/>
      <c r="H631" s="234"/>
      <c r="I631" s="234"/>
      <c r="J631" s="234"/>
      <c r="K631" s="234"/>
      <c r="L631" s="234"/>
      <c r="M631" s="234"/>
      <c r="N631" s="233"/>
      <c r="O631" s="233"/>
      <c r="P631" s="233"/>
      <c r="Q631" s="233"/>
      <c r="R631" s="234"/>
      <c r="S631" s="234"/>
      <c r="T631" s="234"/>
      <c r="U631" s="234"/>
      <c r="V631" s="234"/>
      <c r="W631" s="234"/>
      <c r="X631" s="234"/>
      <c r="Y631" s="214"/>
      <c r="Z631" s="214"/>
      <c r="AA631" s="214"/>
      <c r="AB631" s="214"/>
      <c r="AC631" s="214"/>
      <c r="AD631" s="214"/>
      <c r="AE631" s="214"/>
      <c r="AF631" s="214"/>
      <c r="AG631" s="214" t="s">
        <v>155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5">
      <c r="A632" s="231"/>
      <c r="B632" s="232"/>
      <c r="C632" s="274" t="s">
        <v>157</v>
      </c>
      <c r="D632" s="240"/>
      <c r="E632" s="241">
        <v>342.61799999999999</v>
      </c>
      <c r="F632" s="234"/>
      <c r="G632" s="234"/>
      <c r="H632" s="234"/>
      <c r="I632" s="234"/>
      <c r="J632" s="234"/>
      <c r="K632" s="234"/>
      <c r="L632" s="234"/>
      <c r="M632" s="234"/>
      <c r="N632" s="233"/>
      <c r="O632" s="233"/>
      <c r="P632" s="233"/>
      <c r="Q632" s="233"/>
      <c r="R632" s="234"/>
      <c r="S632" s="234"/>
      <c r="T632" s="234"/>
      <c r="U632" s="234"/>
      <c r="V632" s="234"/>
      <c r="W632" s="234"/>
      <c r="X632" s="234"/>
      <c r="Y632" s="214"/>
      <c r="Z632" s="214"/>
      <c r="AA632" s="214"/>
      <c r="AB632" s="214"/>
      <c r="AC632" s="214"/>
      <c r="AD632" s="214"/>
      <c r="AE632" s="214"/>
      <c r="AF632" s="214"/>
      <c r="AG632" s="214" t="s">
        <v>155</v>
      </c>
      <c r="AH632" s="214">
        <v>1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5">
      <c r="A633" s="231"/>
      <c r="B633" s="232"/>
      <c r="C633" s="273" t="s">
        <v>514</v>
      </c>
      <c r="D633" s="238"/>
      <c r="E633" s="239"/>
      <c r="F633" s="234"/>
      <c r="G633" s="234"/>
      <c r="H633" s="234"/>
      <c r="I633" s="234"/>
      <c r="J633" s="234"/>
      <c r="K633" s="234"/>
      <c r="L633" s="234"/>
      <c r="M633" s="234"/>
      <c r="N633" s="233"/>
      <c r="O633" s="233"/>
      <c r="P633" s="233"/>
      <c r="Q633" s="233"/>
      <c r="R633" s="234"/>
      <c r="S633" s="234"/>
      <c r="T633" s="234"/>
      <c r="U633" s="234"/>
      <c r="V633" s="234"/>
      <c r="W633" s="234"/>
      <c r="X633" s="234"/>
      <c r="Y633" s="214"/>
      <c r="Z633" s="214"/>
      <c r="AA633" s="214"/>
      <c r="AB633" s="214"/>
      <c r="AC633" s="214"/>
      <c r="AD633" s="214"/>
      <c r="AE633" s="214"/>
      <c r="AF633" s="214"/>
      <c r="AG633" s="214" t="s">
        <v>155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5">
      <c r="A634" s="231"/>
      <c r="B634" s="232"/>
      <c r="C634" s="273" t="s">
        <v>260</v>
      </c>
      <c r="D634" s="238"/>
      <c r="E634" s="239">
        <v>7.5</v>
      </c>
      <c r="F634" s="234"/>
      <c r="G634" s="234"/>
      <c r="H634" s="234"/>
      <c r="I634" s="234"/>
      <c r="J634" s="234"/>
      <c r="K634" s="234"/>
      <c r="L634" s="234"/>
      <c r="M634" s="234"/>
      <c r="N634" s="233"/>
      <c r="O634" s="233"/>
      <c r="P634" s="233"/>
      <c r="Q634" s="233"/>
      <c r="R634" s="234"/>
      <c r="S634" s="234"/>
      <c r="T634" s="234"/>
      <c r="U634" s="234"/>
      <c r="V634" s="234"/>
      <c r="W634" s="234"/>
      <c r="X634" s="234"/>
      <c r="Y634" s="214"/>
      <c r="Z634" s="214"/>
      <c r="AA634" s="214"/>
      <c r="AB634" s="214"/>
      <c r="AC634" s="214"/>
      <c r="AD634" s="214"/>
      <c r="AE634" s="214"/>
      <c r="AF634" s="214"/>
      <c r="AG634" s="214" t="s">
        <v>155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5">
      <c r="A635" s="231"/>
      <c r="B635" s="232"/>
      <c r="C635" s="273" t="s">
        <v>244</v>
      </c>
      <c r="D635" s="238"/>
      <c r="E635" s="239">
        <v>1.2</v>
      </c>
      <c r="F635" s="234"/>
      <c r="G635" s="234"/>
      <c r="H635" s="234"/>
      <c r="I635" s="234"/>
      <c r="J635" s="234"/>
      <c r="K635" s="234"/>
      <c r="L635" s="234"/>
      <c r="M635" s="234"/>
      <c r="N635" s="233"/>
      <c r="O635" s="233"/>
      <c r="P635" s="233"/>
      <c r="Q635" s="233"/>
      <c r="R635" s="234"/>
      <c r="S635" s="234"/>
      <c r="T635" s="234"/>
      <c r="U635" s="234"/>
      <c r="V635" s="234"/>
      <c r="W635" s="234"/>
      <c r="X635" s="234"/>
      <c r="Y635" s="214"/>
      <c r="Z635" s="214"/>
      <c r="AA635" s="214"/>
      <c r="AB635" s="214"/>
      <c r="AC635" s="214"/>
      <c r="AD635" s="214"/>
      <c r="AE635" s="214"/>
      <c r="AF635" s="214"/>
      <c r="AG635" s="214" t="s">
        <v>155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 x14ac:dyDescent="0.25">
      <c r="A636" s="231"/>
      <c r="B636" s="232"/>
      <c r="C636" s="273" t="s">
        <v>261</v>
      </c>
      <c r="D636" s="238"/>
      <c r="E636" s="239">
        <v>12.7</v>
      </c>
      <c r="F636" s="234"/>
      <c r="G636" s="234"/>
      <c r="H636" s="234"/>
      <c r="I636" s="234"/>
      <c r="J636" s="234"/>
      <c r="K636" s="234"/>
      <c r="L636" s="234"/>
      <c r="M636" s="234"/>
      <c r="N636" s="233"/>
      <c r="O636" s="233"/>
      <c r="P636" s="233"/>
      <c r="Q636" s="233"/>
      <c r="R636" s="234"/>
      <c r="S636" s="234"/>
      <c r="T636" s="234"/>
      <c r="U636" s="234"/>
      <c r="V636" s="234"/>
      <c r="W636" s="234"/>
      <c r="X636" s="234"/>
      <c r="Y636" s="214"/>
      <c r="Z636" s="214"/>
      <c r="AA636" s="214"/>
      <c r="AB636" s="214"/>
      <c r="AC636" s="214"/>
      <c r="AD636" s="214"/>
      <c r="AE636" s="214"/>
      <c r="AF636" s="214"/>
      <c r="AG636" s="214" t="s">
        <v>155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5">
      <c r="A637" s="231"/>
      <c r="B637" s="232"/>
      <c r="C637" s="273" t="s">
        <v>262</v>
      </c>
      <c r="D637" s="238"/>
      <c r="E637" s="239">
        <v>1.3</v>
      </c>
      <c r="F637" s="234"/>
      <c r="G637" s="234"/>
      <c r="H637" s="234"/>
      <c r="I637" s="234"/>
      <c r="J637" s="234"/>
      <c r="K637" s="234"/>
      <c r="L637" s="234"/>
      <c r="M637" s="234"/>
      <c r="N637" s="233"/>
      <c r="O637" s="233"/>
      <c r="P637" s="233"/>
      <c r="Q637" s="233"/>
      <c r="R637" s="234"/>
      <c r="S637" s="234"/>
      <c r="T637" s="234"/>
      <c r="U637" s="234"/>
      <c r="V637" s="234"/>
      <c r="W637" s="234"/>
      <c r="X637" s="234"/>
      <c r="Y637" s="214"/>
      <c r="Z637" s="214"/>
      <c r="AA637" s="214"/>
      <c r="AB637" s="214"/>
      <c r="AC637" s="214"/>
      <c r="AD637" s="214"/>
      <c r="AE637" s="214"/>
      <c r="AF637" s="214"/>
      <c r="AG637" s="214" t="s">
        <v>155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5">
      <c r="A638" s="231"/>
      <c r="B638" s="232"/>
      <c r="C638" s="273" t="s">
        <v>263</v>
      </c>
      <c r="D638" s="238"/>
      <c r="E638" s="239">
        <v>8.6</v>
      </c>
      <c r="F638" s="234"/>
      <c r="G638" s="234"/>
      <c r="H638" s="234"/>
      <c r="I638" s="234"/>
      <c r="J638" s="234"/>
      <c r="K638" s="234"/>
      <c r="L638" s="234"/>
      <c r="M638" s="234"/>
      <c r="N638" s="233"/>
      <c r="O638" s="233"/>
      <c r="P638" s="233"/>
      <c r="Q638" s="233"/>
      <c r="R638" s="234"/>
      <c r="S638" s="234"/>
      <c r="T638" s="234"/>
      <c r="U638" s="234"/>
      <c r="V638" s="234"/>
      <c r="W638" s="234"/>
      <c r="X638" s="234"/>
      <c r="Y638" s="214"/>
      <c r="Z638" s="214"/>
      <c r="AA638" s="214"/>
      <c r="AB638" s="214"/>
      <c r="AC638" s="214"/>
      <c r="AD638" s="214"/>
      <c r="AE638" s="214"/>
      <c r="AF638" s="214"/>
      <c r="AG638" s="214" t="s">
        <v>155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5">
      <c r="A639" s="231"/>
      <c r="B639" s="232"/>
      <c r="C639" s="273" t="s">
        <v>264</v>
      </c>
      <c r="D639" s="238"/>
      <c r="E639" s="239">
        <v>1.5</v>
      </c>
      <c r="F639" s="234"/>
      <c r="G639" s="234"/>
      <c r="H639" s="234"/>
      <c r="I639" s="234"/>
      <c r="J639" s="234"/>
      <c r="K639" s="234"/>
      <c r="L639" s="234"/>
      <c r="M639" s="234"/>
      <c r="N639" s="233"/>
      <c r="O639" s="233"/>
      <c r="P639" s="233"/>
      <c r="Q639" s="233"/>
      <c r="R639" s="234"/>
      <c r="S639" s="234"/>
      <c r="T639" s="234"/>
      <c r="U639" s="234"/>
      <c r="V639" s="234"/>
      <c r="W639" s="234"/>
      <c r="X639" s="234"/>
      <c r="Y639" s="214"/>
      <c r="Z639" s="214"/>
      <c r="AA639" s="214"/>
      <c r="AB639" s="214"/>
      <c r="AC639" s="214"/>
      <c r="AD639" s="214"/>
      <c r="AE639" s="214"/>
      <c r="AF639" s="214"/>
      <c r="AG639" s="214" t="s">
        <v>155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5">
      <c r="A640" s="231"/>
      <c r="B640" s="232"/>
      <c r="C640" s="273" t="s">
        <v>245</v>
      </c>
      <c r="D640" s="238"/>
      <c r="E640" s="239">
        <v>3.8</v>
      </c>
      <c r="F640" s="234"/>
      <c r="G640" s="234"/>
      <c r="H640" s="234"/>
      <c r="I640" s="234"/>
      <c r="J640" s="234"/>
      <c r="K640" s="234"/>
      <c r="L640" s="234"/>
      <c r="M640" s="234"/>
      <c r="N640" s="233"/>
      <c r="O640" s="233"/>
      <c r="P640" s="233"/>
      <c r="Q640" s="233"/>
      <c r="R640" s="234"/>
      <c r="S640" s="234"/>
      <c r="T640" s="234"/>
      <c r="U640" s="234"/>
      <c r="V640" s="234"/>
      <c r="W640" s="234"/>
      <c r="X640" s="234"/>
      <c r="Y640" s="214"/>
      <c r="Z640" s="214"/>
      <c r="AA640" s="214"/>
      <c r="AB640" s="214"/>
      <c r="AC640" s="214"/>
      <c r="AD640" s="214"/>
      <c r="AE640" s="214"/>
      <c r="AF640" s="214"/>
      <c r="AG640" s="214" t="s">
        <v>155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5">
      <c r="A641" s="231"/>
      <c r="B641" s="232"/>
      <c r="C641" s="273" t="s">
        <v>265</v>
      </c>
      <c r="D641" s="238"/>
      <c r="E641" s="239">
        <v>18.899999999999999</v>
      </c>
      <c r="F641" s="234"/>
      <c r="G641" s="234"/>
      <c r="H641" s="234"/>
      <c r="I641" s="234"/>
      <c r="J641" s="234"/>
      <c r="K641" s="234"/>
      <c r="L641" s="234"/>
      <c r="M641" s="234"/>
      <c r="N641" s="233"/>
      <c r="O641" s="233"/>
      <c r="P641" s="233"/>
      <c r="Q641" s="233"/>
      <c r="R641" s="234"/>
      <c r="S641" s="234"/>
      <c r="T641" s="234"/>
      <c r="U641" s="234"/>
      <c r="V641" s="234"/>
      <c r="W641" s="234"/>
      <c r="X641" s="234"/>
      <c r="Y641" s="214"/>
      <c r="Z641" s="214"/>
      <c r="AA641" s="214"/>
      <c r="AB641" s="214"/>
      <c r="AC641" s="214"/>
      <c r="AD641" s="214"/>
      <c r="AE641" s="214"/>
      <c r="AF641" s="214"/>
      <c r="AG641" s="214" t="s">
        <v>155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5">
      <c r="A642" s="231"/>
      <c r="B642" s="232"/>
      <c r="C642" s="273" t="s">
        <v>266</v>
      </c>
      <c r="D642" s="238"/>
      <c r="E642" s="239">
        <v>23.5</v>
      </c>
      <c r="F642" s="234"/>
      <c r="G642" s="234"/>
      <c r="H642" s="234"/>
      <c r="I642" s="234"/>
      <c r="J642" s="234"/>
      <c r="K642" s="234"/>
      <c r="L642" s="234"/>
      <c r="M642" s="234"/>
      <c r="N642" s="233"/>
      <c r="O642" s="233"/>
      <c r="P642" s="233"/>
      <c r="Q642" s="233"/>
      <c r="R642" s="234"/>
      <c r="S642" s="234"/>
      <c r="T642" s="234"/>
      <c r="U642" s="234"/>
      <c r="V642" s="234"/>
      <c r="W642" s="234"/>
      <c r="X642" s="234"/>
      <c r="Y642" s="214"/>
      <c r="Z642" s="214"/>
      <c r="AA642" s="214"/>
      <c r="AB642" s="214"/>
      <c r="AC642" s="214"/>
      <c r="AD642" s="214"/>
      <c r="AE642" s="214"/>
      <c r="AF642" s="214"/>
      <c r="AG642" s="214" t="s">
        <v>155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5">
      <c r="A643" s="231"/>
      <c r="B643" s="232"/>
      <c r="C643" s="274" t="s">
        <v>157</v>
      </c>
      <c r="D643" s="240"/>
      <c r="E643" s="241">
        <v>79</v>
      </c>
      <c r="F643" s="234"/>
      <c r="G643" s="234"/>
      <c r="H643" s="234"/>
      <c r="I643" s="234"/>
      <c r="J643" s="234"/>
      <c r="K643" s="234"/>
      <c r="L643" s="234"/>
      <c r="M643" s="234"/>
      <c r="N643" s="233"/>
      <c r="O643" s="233"/>
      <c r="P643" s="233"/>
      <c r="Q643" s="233"/>
      <c r="R643" s="234"/>
      <c r="S643" s="234"/>
      <c r="T643" s="234"/>
      <c r="U643" s="234"/>
      <c r="V643" s="234"/>
      <c r="W643" s="234"/>
      <c r="X643" s="234"/>
      <c r="Y643" s="214"/>
      <c r="Z643" s="214"/>
      <c r="AA643" s="214"/>
      <c r="AB643" s="214"/>
      <c r="AC643" s="214"/>
      <c r="AD643" s="214"/>
      <c r="AE643" s="214"/>
      <c r="AF643" s="214"/>
      <c r="AG643" s="214" t="s">
        <v>155</v>
      </c>
      <c r="AH643" s="214">
        <v>1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5">
      <c r="A644" s="231"/>
      <c r="B644" s="232"/>
      <c r="C644" s="273" t="s">
        <v>515</v>
      </c>
      <c r="D644" s="238"/>
      <c r="E644" s="239"/>
      <c r="F644" s="234"/>
      <c r="G644" s="234"/>
      <c r="H644" s="234"/>
      <c r="I644" s="234"/>
      <c r="J644" s="234"/>
      <c r="K644" s="234"/>
      <c r="L644" s="234"/>
      <c r="M644" s="234"/>
      <c r="N644" s="233"/>
      <c r="O644" s="233"/>
      <c r="P644" s="233"/>
      <c r="Q644" s="233"/>
      <c r="R644" s="234"/>
      <c r="S644" s="234"/>
      <c r="T644" s="234"/>
      <c r="U644" s="234"/>
      <c r="V644" s="234"/>
      <c r="W644" s="234"/>
      <c r="X644" s="234"/>
      <c r="Y644" s="214"/>
      <c r="Z644" s="214"/>
      <c r="AA644" s="214"/>
      <c r="AB644" s="214"/>
      <c r="AC644" s="214"/>
      <c r="AD644" s="214"/>
      <c r="AE644" s="214"/>
      <c r="AF644" s="214"/>
      <c r="AG644" s="214" t="s">
        <v>155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5">
      <c r="A645" s="231"/>
      <c r="B645" s="232"/>
      <c r="C645" s="273" t="s">
        <v>516</v>
      </c>
      <c r="D645" s="238"/>
      <c r="E645" s="239">
        <v>0.87519999999999998</v>
      </c>
      <c r="F645" s="234"/>
      <c r="G645" s="234"/>
      <c r="H645" s="234"/>
      <c r="I645" s="234"/>
      <c r="J645" s="234"/>
      <c r="K645" s="234"/>
      <c r="L645" s="234"/>
      <c r="M645" s="234"/>
      <c r="N645" s="233"/>
      <c r="O645" s="233"/>
      <c r="P645" s="233"/>
      <c r="Q645" s="233"/>
      <c r="R645" s="234"/>
      <c r="S645" s="234"/>
      <c r="T645" s="234"/>
      <c r="U645" s="234"/>
      <c r="V645" s="234"/>
      <c r="W645" s="234"/>
      <c r="X645" s="234"/>
      <c r="Y645" s="214"/>
      <c r="Z645" s="214"/>
      <c r="AA645" s="214"/>
      <c r="AB645" s="214"/>
      <c r="AC645" s="214"/>
      <c r="AD645" s="214"/>
      <c r="AE645" s="214"/>
      <c r="AF645" s="214"/>
      <c r="AG645" s="214" t="s">
        <v>155</v>
      </c>
      <c r="AH645" s="214">
        <v>0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5">
      <c r="A646" s="231"/>
      <c r="B646" s="232"/>
      <c r="C646" s="273" t="s">
        <v>517</v>
      </c>
      <c r="D646" s="238"/>
      <c r="E646" s="239">
        <v>1.7791999999999999</v>
      </c>
      <c r="F646" s="234"/>
      <c r="G646" s="234"/>
      <c r="H646" s="234"/>
      <c r="I646" s="234"/>
      <c r="J646" s="234"/>
      <c r="K646" s="234"/>
      <c r="L646" s="234"/>
      <c r="M646" s="234"/>
      <c r="N646" s="233"/>
      <c r="O646" s="233"/>
      <c r="P646" s="233"/>
      <c r="Q646" s="233"/>
      <c r="R646" s="234"/>
      <c r="S646" s="234"/>
      <c r="T646" s="234"/>
      <c r="U646" s="234"/>
      <c r="V646" s="234"/>
      <c r="W646" s="234"/>
      <c r="X646" s="234"/>
      <c r="Y646" s="214"/>
      <c r="Z646" s="214"/>
      <c r="AA646" s="214"/>
      <c r="AB646" s="214"/>
      <c r="AC646" s="214"/>
      <c r="AD646" s="214"/>
      <c r="AE646" s="214"/>
      <c r="AF646" s="214"/>
      <c r="AG646" s="214" t="s">
        <v>155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5">
      <c r="A647" s="231"/>
      <c r="B647" s="232"/>
      <c r="C647" s="273" t="s">
        <v>518</v>
      </c>
      <c r="D647" s="238"/>
      <c r="E647" s="239">
        <v>0.87519999999999998</v>
      </c>
      <c r="F647" s="234"/>
      <c r="G647" s="234"/>
      <c r="H647" s="234"/>
      <c r="I647" s="234"/>
      <c r="J647" s="234"/>
      <c r="K647" s="234"/>
      <c r="L647" s="234"/>
      <c r="M647" s="234"/>
      <c r="N647" s="233"/>
      <c r="O647" s="233"/>
      <c r="P647" s="233"/>
      <c r="Q647" s="233"/>
      <c r="R647" s="234"/>
      <c r="S647" s="234"/>
      <c r="T647" s="234"/>
      <c r="U647" s="234"/>
      <c r="V647" s="234"/>
      <c r="W647" s="234"/>
      <c r="X647" s="234"/>
      <c r="Y647" s="214"/>
      <c r="Z647" s="214"/>
      <c r="AA647" s="214"/>
      <c r="AB647" s="214"/>
      <c r="AC647" s="214"/>
      <c r="AD647" s="214"/>
      <c r="AE647" s="214"/>
      <c r="AF647" s="214"/>
      <c r="AG647" s="214" t="s">
        <v>155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5">
      <c r="A648" s="231"/>
      <c r="B648" s="232"/>
      <c r="C648" s="273" t="s">
        <v>519</v>
      </c>
      <c r="D648" s="238"/>
      <c r="E648" s="239">
        <v>1.7791999999999999</v>
      </c>
      <c r="F648" s="234"/>
      <c r="G648" s="234"/>
      <c r="H648" s="234"/>
      <c r="I648" s="234"/>
      <c r="J648" s="234"/>
      <c r="K648" s="234"/>
      <c r="L648" s="234"/>
      <c r="M648" s="234"/>
      <c r="N648" s="233"/>
      <c r="O648" s="233"/>
      <c r="P648" s="233"/>
      <c r="Q648" s="233"/>
      <c r="R648" s="234"/>
      <c r="S648" s="234"/>
      <c r="T648" s="234"/>
      <c r="U648" s="234"/>
      <c r="V648" s="234"/>
      <c r="W648" s="234"/>
      <c r="X648" s="234"/>
      <c r="Y648" s="214"/>
      <c r="Z648" s="214"/>
      <c r="AA648" s="214"/>
      <c r="AB648" s="214"/>
      <c r="AC648" s="214"/>
      <c r="AD648" s="214"/>
      <c r="AE648" s="214"/>
      <c r="AF648" s="214"/>
      <c r="AG648" s="214" t="s">
        <v>155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 x14ac:dyDescent="0.25">
      <c r="A649" s="231"/>
      <c r="B649" s="232"/>
      <c r="C649" s="273" t="s">
        <v>520</v>
      </c>
      <c r="D649" s="238"/>
      <c r="E649" s="239">
        <v>0.36799999999999999</v>
      </c>
      <c r="F649" s="234"/>
      <c r="G649" s="234"/>
      <c r="H649" s="234"/>
      <c r="I649" s="234"/>
      <c r="J649" s="234"/>
      <c r="K649" s="234"/>
      <c r="L649" s="234"/>
      <c r="M649" s="234"/>
      <c r="N649" s="233"/>
      <c r="O649" s="233"/>
      <c r="P649" s="233"/>
      <c r="Q649" s="233"/>
      <c r="R649" s="234"/>
      <c r="S649" s="234"/>
      <c r="T649" s="234"/>
      <c r="U649" s="234"/>
      <c r="V649" s="234"/>
      <c r="W649" s="234"/>
      <c r="X649" s="234"/>
      <c r="Y649" s="214"/>
      <c r="Z649" s="214"/>
      <c r="AA649" s="214"/>
      <c r="AB649" s="214"/>
      <c r="AC649" s="214"/>
      <c r="AD649" s="214"/>
      <c r="AE649" s="214"/>
      <c r="AF649" s="214"/>
      <c r="AG649" s="214" t="s">
        <v>155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5">
      <c r="A650" s="231"/>
      <c r="B650" s="232"/>
      <c r="C650" s="273" t="s">
        <v>521</v>
      </c>
      <c r="D650" s="238"/>
      <c r="E650" s="239">
        <v>0.70399999999999996</v>
      </c>
      <c r="F650" s="234"/>
      <c r="G650" s="234"/>
      <c r="H650" s="234"/>
      <c r="I650" s="234"/>
      <c r="J650" s="234"/>
      <c r="K650" s="234"/>
      <c r="L650" s="234"/>
      <c r="M650" s="234"/>
      <c r="N650" s="233"/>
      <c r="O650" s="233"/>
      <c r="P650" s="233"/>
      <c r="Q650" s="233"/>
      <c r="R650" s="234"/>
      <c r="S650" s="234"/>
      <c r="T650" s="234"/>
      <c r="U650" s="234"/>
      <c r="V650" s="234"/>
      <c r="W650" s="234"/>
      <c r="X650" s="234"/>
      <c r="Y650" s="214"/>
      <c r="Z650" s="214"/>
      <c r="AA650" s="214"/>
      <c r="AB650" s="214"/>
      <c r="AC650" s="214"/>
      <c r="AD650" s="214"/>
      <c r="AE650" s="214"/>
      <c r="AF650" s="214"/>
      <c r="AG650" s="214" t="s">
        <v>155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5">
      <c r="A651" s="231"/>
      <c r="B651" s="232"/>
      <c r="C651" s="274" t="s">
        <v>157</v>
      </c>
      <c r="D651" s="240"/>
      <c r="E651" s="241">
        <v>6.3807999999999998</v>
      </c>
      <c r="F651" s="234"/>
      <c r="G651" s="234"/>
      <c r="H651" s="234"/>
      <c r="I651" s="234"/>
      <c r="J651" s="234"/>
      <c r="K651" s="234"/>
      <c r="L651" s="234"/>
      <c r="M651" s="234"/>
      <c r="N651" s="233"/>
      <c r="O651" s="233"/>
      <c r="P651" s="233"/>
      <c r="Q651" s="233"/>
      <c r="R651" s="234"/>
      <c r="S651" s="234"/>
      <c r="T651" s="234"/>
      <c r="U651" s="234"/>
      <c r="V651" s="234"/>
      <c r="W651" s="234"/>
      <c r="X651" s="234"/>
      <c r="Y651" s="214"/>
      <c r="Z651" s="214"/>
      <c r="AA651" s="214"/>
      <c r="AB651" s="214"/>
      <c r="AC651" s="214"/>
      <c r="AD651" s="214"/>
      <c r="AE651" s="214"/>
      <c r="AF651" s="214"/>
      <c r="AG651" s="214" t="s">
        <v>155</v>
      </c>
      <c r="AH651" s="214">
        <v>1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1" x14ac:dyDescent="0.25">
      <c r="A652" s="231"/>
      <c r="B652" s="232"/>
      <c r="C652" s="273" t="s">
        <v>522</v>
      </c>
      <c r="D652" s="238"/>
      <c r="E652" s="239"/>
      <c r="F652" s="234"/>
      <c r="G652" s="234"/>
      <c r="H652" s="234"/>
      <c r="I652" s="234"/>
      <c r="J652" s="234"/>
      <c r="K652" s="234"/>
      <c r="L652" s="234"/>
      <c r="M652" s="234"/>
      <c r="N652" s="233"/>
      <c r="O652" s="233"/>
      <c r="P652" s="233"/>
      <c r="Q652" s="233"/>
      <c r="R652" s="234"/>
      <c r="S652" s="234"/>
      <c r="T652" s="234"/>
      <c r="U652" s="234"/>
      <c r="V652" s="234"/>
      <c r="W652" s="234"/>
      <c r="X652" s="234"/>
      <c r="Y652" s="214"/>
      <c r="Z652" s="214"/>
      <c r="AA652" s="214"/>
      <c r="AB652" s="214"/>
      <c r="AC652" s="214"/>
      <c r="AD652" s="214"/>
      <c r="AE652" s="214"/>
      <c r="AF652" s="214"/>
      <c r="AG652" s="214" t="s">
        <v>155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25">
      <c r="A653" s="231"/>
      <c r="B653" s="232"/>
      <c r="C653" s="273" t="s">
        <v>523</v>
      </c>
      <c r="D653" s="238"/>
      <c r="E653" s="239">
        <v>-3.105</v>
      </c>
      <c r="F653" s="234"/>
      <c r="G653" s="234"/>
      <c r="H653" s="234"/>
      <c r="I653" s="234"/>
      <c r="J653" s="234"/>
      <c r="K653" s="234"/>
      <c r="L653" s="234"/>
      <c r="M653" s="234"/>
      <c r="N653" s="233"/>
      <c r="O653" s="233"/>
      <c r="P653" s="233"/>
      <c r="Q653" s="233"/>
      <c r="R653" s="234"/>
      <c r="S653" s="234"/>
      <c r="T653" s="234"/>
      <c r="U653" s="234"/>
      <c r="V653" s="234"/>
      <c r="W653" s="234"/>
      <c r="X653" s="234"/>
      <c r="Y653" s="214"/>
      <c r="Z653" s="214"/>
      <c r="AA653" s="214"/>
      <c r="AB653" s="214"/>
      <c r="AC653" s="214"/>
      <c r="AD653" s="214"/>
      <c r="AE653" s="214"/>
      <c r="AF653" s="214"/>
      <c r="AG653" s="214" t="s">
        <v>155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5">
      <c r="A654" s="231"/>
      <c r="B654" s="232"/>
      <c r="C654" s="273" t="s">
        <v>524</v>
      </c>
      <c r="D654" s="238"/>
      <c r="E654" s="239">
        <v>-3.2</v>
      </c>
      <c r="F654" s="234"/>
      <c r="G654" s="234"/>
      <c r="H654" s="234"/>
      <c r="I654" s="234"/>
      <c r="J654" s="234"/>
      <c r="K654" s="234"/>
      <c r="L654" s="234"/>
      <c r="M654" s="234"/>
      <c r="N654" s="233"/>
      <c r="O654" s="233"/>
      <c r="P654" s="233"/>
      <c r="Q654" s="233"/>
      <c r="R654" s="234"/>
      <c r="S654" s="234"/>
      <c r="T654" s="234"/>
      <c r="U654" s="234"/>
      <c r="V654" s="234"/>
      <c r="W654" s="234"/>
      <c r="X654" s="234"/>
      <c r="Y654" s="214"/>
      <c r="Z654" s="214"/>
      <c r="AA654" s="214"/>
      <c r="AB654" s="214"/>
      <c r="AC654" s="214"/>
      <c r="AD654" s="214"/>
      <c r="AE654" s="214"/>
      <c r="AF654" s="214"/>
      <c r="AG654" s="214" t="s">
        <v>155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5">
      <c r="A655" s="231"/>
      <c r="B655" s="232"/>
      <c r="C655" s="273" t="s">
        <v>525</v>
      </c>
      <c r="D655" s="238"/>
      <c r="E655" s="239">
        <v>-4</v>
      </c>
      <c r="F655" s="234"/>
      <c r="G655" s="234"/>
      <c r="H655" s="234"/>
      <c r="I655" s="234"/>
      <c r="J655" s="234"/>
      <c r="K655" s="234"/>
      <c r="L655" s="234"/>
      <c r="M655" s="234"/>
      <c r="N655" s="233"/>
      <c r="O655" s="233"/>
      <c r="P655" s="233"/>
      <c r="Q655" s="233"/>
      <c r="R655" s="234"/>
      <c r="S655" s="234"/>
      <c r="T655" s="234"/>
      <c r="U655" s="234"/>
      <c r="V655" s="234"/>
      <c r="W655" s="234"/>
      <c r="X655" s="234"/>
      <c r="Y655" s="214"/>
      <c r="Z655" s="214"/>
      <c r="AA655" s="214"/>
      <c r="AB655" s="214"/>
      <c r="AC655" s="214"/>
      <c r="AD655" s="214"/>
      <c r="AE655" s="214"/>
      <c r="AF655" s="214"/>
      <c r="AG655" s="214" t="s">
        <v>155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5">
      <c r="A656" s="231"/>
      <c r="B656" s="232"/>
      <c r="C656" s="273" t="s">
        <v>526</v>
      </c>
      <c r="D656" s="238"/>
      <c r="E656" s="239">
        <v>-3.2</v>
      </c>
      <c r="F656" s="234"/>
      <c r="G656" s="234"/>
      <c r="H656" s="234"/>
      <c r="I656" s="234"/>
      <c r="J656" s="234"/>
      <c r="K656" s="234"/>
      <c r="L656" s="234"/>
      <c r="M656" s="234"/>
      <c r="N656" s="233"/>
      <c r="O656" s="233"/>
      <c r="P656" s="233"/>
      <c r="Q656" s="233"/>
      <c r="R656" s="234"/>
      <c r="S656" s="234"/>
      <c r="T656" s="234"/>
      <c r="U656" s="234"/>
      <c r="V656" s="234"/>
      <c r="W656" s="234"/>
      <c r="X656" s="234"/>
      <c r="Y656" s="214"/>
      <c r="Z656" s="214"/>
      <c r="AA656" s="214"/>
      <c r="AB656" s="214"/>
      <c r="AC656" s="214"/>
      <c r="AD656" s="214"/>
      <c r="AE656" s="214"/>
      <c r="AF656" s="214"/>
      <c r="AG656" s="214" t="s">
        <v>155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5">
      <c r="A657" s="231"/>
      <c r="B657" s="232"/>
      <c r="C657" s="273" t="s">
        <v>527</v>
      </c>
      <c r="D657" s="238"/>
      <c r="E657" s="239">
        <v>-3.2</v>
      </c>
      <c r="F657" s="234"/>
      <c r="G657" s="234"/>
      <c r="H657" s="234"/>
      <c r="I657" s="234"/>
      <c r="J657" s="234"/>
      <c r="K657" s="234"/>
      <c r="L657" s="234"/>
      <c r="M657" s="234"/>
      <c r="N657" s="233"/>
      <c r="O657" s="233"/>
      <c r="P657" s="233"/>
      <c r="Q657" s="233"/>
      <c r="R657" s="234"/>
      <c r="S657" s="234"/>
      <c r="T657" s="234"/>
      <c r="U657" s="234"/>
      <c r="V657" s="234"/>
      <c r="W657" s="234"/>
      <c r="X657" s="234"/>
      <c r="Y657" s="214"/>
      <c r="Z657" s="214"/>
      <c r="AA657" s="214"/>
      <c r="AB657" s="214"/>
      <c r="AC657" s="214"/>
      <c r="AD657" s="214"/>
      <c r="AE657" s="214"/>
      <c r="AF657" s="214"/>
      <c r="AG657" s="214" t="s">
        <v>155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5">
      <c r="A658" s="231"/>
      <c r="B658" s="232"/>
      <c r="C658" s="273" t="s">
        <v>528</v>
      </c>
      <c r="D658" s="238"/>
      <c r="E658" s="239">
        <v>-4</v>
      </c>
      <c r="F658" s="234"/>
      <c r="G658" s="234"/>
      <c r="H658" s="234"/>
      <c r="I658" s="234"/>
      <c r="J658" s="234"/>
      <c r="K658" s="234"/>
      <c r="L658" s="234"/>
      <c r="M658" s="234"/>
      <c r="N658" s="233"/>
      <c r="O658" s="233"/>
      <c r="P658" s="233"/>
      <c r="Q658" s="233"/>
      <c r="R658" s="234"/>
      <c r="S658" s="234"/>
      <c r="T658" s="234"/>
      <c r="U658" s="234"/>
      <c r="V658" s="234"/>
      <c r="W658" s="234"/>
      <c r="X658" s="234"/>
      <c r="Y658" s="214"/>
      <c r="Z658" s="214"/>
      <c r="AA658" s="214"/>
      <c r="AB658" s="214"/>
      <c r="AC658" s="214"/>
      <c r="AD658" s="214"/>
      <c r="AE658" s="214"/>
      <c r="AF658" s="214"/>
      <c r="AG658" s="214" t="s">
        <v>155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5">
      <c r="A659" s="231"/>
      <c r="B659" s="232"/>
      <c r="C659" s="273" t="s">
        <v>529</v>
      </c>
      <c r="D659" s="238"/>
      <c r="E659" s="239">
        <v>-2.8</v>
      </c>
      <c r="F659" s="234"/>
      <c r="G659" s="234"/>
      <c r="H659" s="234"/>
      <c r="I659" s="234"/>
      <c r="J659" s="234"/>
      <c r="K659" s="234"/>
      <c r="L659" s="234"/>
      <c r="M659" s="234"/>
      <c r="N659" s="233"/>
      <c r="O659" s="233"/>
      <c r="P659" s="233"/>
      <c r="Q659" s="233"/>
      <c r="R659" s="234"/>
      <c r="S659" s="234"/>
      <c r="T659" s="234"/>
      <c r="U659" s="234"/>
      <c r="V659" s="234"/>
      <c r="W659" s="234"/>
      <c r="X659" s="234"/>
      <c r="Y659" s="214"/>
      <c r="Z659" s="214"/>
      <c r="AA659" s="214"/>
      <c r="AB659" s="214"/>
      <c r="AC659" s="214"/>
      <c r="AD659" s="214"/>
      <c r="AE659" s="214"/>
      <c r="AF659" s="214"/>
      <c r="AG659" s="214" t="s">
        <v>155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5">
      <c r="A660" s="231"/>
      <c r="B660" s="232"/>
      <c r="C660" s="273" t="s">
        <v>530</v>
      </c>
      <c r="D660" s="238"/>
      <c r="E660" s="239">
        <v>-6.21</v>
      </c>
      <c r="F660" s="234"/>
      <c r="G660" s="234"/>
      <c r="H660" s="234"/>
      <c r="I660" s="234"/>
      <c r="J660" s="234"/>
      <c r="K660" s="234"/>
      <c r="L660" s="234"/>
      <c r="M660" s="234"/>
      <c r="N660" s="233"/>
      <c r="O660" s="233"/>
      <c r="P660" s="233"/>
      <c r="Q660" s="233"/>
      <c r="R660" s="234"/>
      <c r="S660" s="234"/>
      <c r="T660" s="234"/>
      <c r="U660" s="234"/>
      <c r="V660" s="234"/>
      <c r="W660" s="234"/>
      <c r="X660" s="234"/>
      <c r="Y660" s="214"/>
      <c r="Z660" s="214"/>
      <c r="AA660" s="214"/>
      <c r="AB660" s="214"/>
      <c r="AC660" s="214"/>
      <c r="AD660" s="214"/>
      <c r="AE660" s="214"/>
      <c r="AF660" s="214"/>
      <c r="AG660" s="214" t="s">
        <v>155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5">
      <c r="A661" s="231"/>
      <c r="B661" s="232"/>
      <c r="C661" s="273" t="s">
        <v>531</v>
      </c>
      <c r="D661" s="238"/>
      <c r="E661" s="239">
        <v>-3.6</v>
      </c>
      <c r="F661" s="234"/>
      <c r="G661" s="234"/>
      <c r="H661" s="234"/>
      <c r="I661" s="234"/>
      <c r="J661" s="234"/>
      <c r="K661" s="234"/>
      <c r="L661" s="234"/>
      <c r="M661" s="234"/>
      <c r="N661" s="233"/>
      <c r="O661" s="233"/>
      <c r="P661" s="233"/>
      <c r="Q661" s="233"/>
      <c r="R661" s="234"/>
      <c r="S661" s="234"/>
      <c r="T661" s="234"/>
      <c r="U661" s="234"/>
      <c r="V661" s="234"/>
      <c r="W661" s="234"/>
      <c r="X661" s="234"/>
      <c r="Y661" s="214"/>
      <c r="Z661" s="214"/>
      <c r="AA661" s="214"/>
      <c r="AB661" s="214"/>
      <c r="AC661" s="214"/>
      <c r="AD661" s="214"/>
      <c r="AE661" s="214"/>
      <c r="AF661" s="214"/>
      <c r="AG661" s="214" t="s">
        <v>155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5">
      <c r="A662" s="231"/>
      <c r="B662" s="232"/>
      <c r="C662" s="274" t="s">
        <v>157</v>
      </c>
      <c r="D662" s="240"/>
      <c r="E662" s="241">
        <v>-33.314999999999998</v>
      </c>
      <c r="F662" s="234"/>
      <c r="G662" s="234"/>
      <c r="H662" s="234"/>
      <c r="I662" s="234"/>
      <c r="J662" s="234"/>
      <c r="K662" s="234"/>
      <c r="L662" s="234"/>
      <c r="M662" s="234"/>
      <c r="N662" s="233"/>
      <c r="O662" s="233"/>
      <c r="P662" s="233"/>
      <c r="Q662" s="233"/>
      <c r="R662" s="234"/>
      <c r="S662" s="234"/>
      <c r="T662" s="234"/>
      <c r="U662" s="234"/>
      <c r="V662" s="234"/>
      <c r="W662" s="234"/>
      <c r="X662" s="234"/>
      <c r="Y662" s="214"/>
      <c r="Z662" s="214"/>
      <c r="AA662" s="214"/>
      <c r="AB662" s="214"/>
      <c r="AC662" s="214"/>
      <c r="AD662" s="214"/>
      <c r="AE662" s="214"/>
      <c r="AF662" s="214"/>
      <c r="AG662" s="214" t="s">
        <v>155</v>
      </c>
      <c r="AH662" s="214">
        <v>1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5">
      <c r="A663" s="231"/>
      <c r="B663" s="232"/>
      <c r="C663" s="273" t="s">
        <v>532</v>
      </c>
      <c r="D663" s="238"/>
      <c r="E663" s="239"/>
      <c r="F663" s="234"/>
      <c r="G663" s="234"/>
      <c r="H663" s="234"/>
      <c r="I663" s="234"/>
      <c r="J663" s="234"/>
      <c r="K663" s="234"/>
      <c r="L663" s="234"/>
      <c r="M663" s="234"/>
      <c r="N663" s="233"/>
      <c r="O663" s="233"/>
      <c r="P663" s="233"/>
      <c r="Q663" s="233"/>
      <c r="R663" s="234"/>
      <c r="S663" s="234"/>
      <c r="T663" s="234"/>
      <c r="U663" s="234"/>
      <c r="V663" s="234"/>
      <c r="W663" s="234"/>
      <c r="X663" s="234"/>
      <c r="Y663" s="214"/>
      <c r="Z663" s="214"/>
      <c r="AA663" s="214"/>
      <c r="AB663" s="214"/>
      <c r="AC663" s="214"/>
      <c r="AD663" s="214"/>
      <c r="AE663" s="214"/>
      <c r="AF663" s="214"/>
      <c r="AG663" s="214" t="s">
        <v>155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5">
      <c r="A664" s="231"/>
      <c r="B664" s="232"/>
      <c r="C664" s="273" t="s">
        <v>533</v>
      </c>
      <c r="D664" s="238"/>
      <c r="E664" s="239">
        <v>-0.53674999999999995</v>
      </c>
      <c r="F664" s="234"/>
      <c r="G664" s="234"/>
      <c r="H664" s="234"/>
      <c r="I664" s="234"/>
      <c r="J664" s="234"/>
      <c r="K664" s="234"/>
      <c r="L664" s="234"/>
      <c r="M664" s="234"/>
      <c r="N664" s="233"/>
      <c r="O664" s="233"/>
      <c r="P664" s="233"/>
      <c r="Q664" s="233"/>
      <c r="R664" s="234"/>
      <c r="S664" s="234"/>
      <c r="T664" s="234"/>
      <c r="U664" s="234"/>
      <c r="V664" s="234"/>
      <c r="W664" s="234"/>
      <c r="X664" s="234"/>
      <c r="Y664" s="214"/>
      <c r="Z664" s="214"/>
      <c r="AA664" s="214"/>
      <c r="AB664" s="214"/>
      <c r="AC664" s="214"/>
      <c r="AD664" s="214"/>
      <c r="AE664" s="214"/>
      <c r="AF664" s="214"/>
      <c r="AG664" s="214" t="s">
        <v>155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 x14ac:dyDescent="0.25">
      <c r="A665" s="231"/>
      <c r="B665" s="232"/>
      <c r="C665" s="273" t="s">
        <v>534</v>
      </c>
      <c r="D665" s="238"/>
      <c r="E665" s="239">
        <v>-2.552</v>
      </c>
      <c r="F665" s="234"/>
      <c r="G665" s="234"/>
      <c r="H665" s="234"/>
      <c r="I665" s="234"/>
      <c r="J665" s="234"/>
      <c r="K665" s="234"/>
      <c r="L665" s="234"/>
      <c r="M665" s="234"/>
      <c r="N665" s="233"/>
      <c r="O665" s="233"/>
      <c r="P665" s="233"/>
      <c r="Q665" s="233"/>
      <c r="R665" s="234"/>
      <c r="S665" s="234"/>
      <c r="T665" s="234"/>
      <c r="U665" s="234"/>
      <c r="V665" s="234"/>
      <c r="W665" s="234"/>
      <c r="X665" s="234"/>
      <c r="Y665" s="214"/>
      <c r="Z665" s="214"/>
      <c r="AA665" s="214"/>
      <c r="AB665" s="214"/>
      <c r="AC665" s="214"/>
      <c r="AD665" s="214"/>
      <c r="AE665" s="214"/>
      <c r="AF665" s="214"/>
      <c r="AG665" s="214" t="s">
        <v>155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5">
      <c r="A666" s="231"/>
      <c r="B666" s="232"/>
      <c r="C666" s="273" t="s">
        <v>535</v>
      </c>
      <c r="D666" s="238"/>
      <c r="E666" s="239">
        <v>-0.53674999999999995</v>
      </c>
      <c r="F666" s="234"/>
      <c r="G666" s="234"/>
      <c r="H666" s="234"/>
      <c r="I666" s="234"/>
      <c r="J666" s="234"/>
      <c r="K666" s="234"/>
      <c r="L666" s="234"/>
      <c r="M666" s="234"/>
      <c r="N666" s="233"/>
      <c r="O666" s="233"/>
      <c r="P666" s="233"/>
      <c r="Q666" s="233"/>
      <c r="R666" s="234"/>
      <c r="S666" s="234"/>
      <c r="T666" s="234"/>
      <c r="U666" s="234"/>
      <c r="V666" s="234"/>
      <c r="W666" s="234"/>
      <c r="X666" s="234"/>
      <c r="Y666" s="214"/>
      <c r="Z666" s="214"/>
      <c r="AA666" s="214"/>
      <c r="AB666" s="214"/>
      <c r="AC666" s="214"/>
      <c r="AD666" s="214"/>
      <c r="AE666" s="214"/>
      <c r="AF666" s="214"/>
      <c r="AG666" s="214" t="s">
        <v>155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5">
      <c r="A667" s="231"/>
      <c r="B667" s="232"/>
      <c r="C667" s="273" t="s">
        <v>536</v>
      </c>
      <c r="D667" s="238"/>
      <c r="E667" s="239">
        <v>-2.552</v>
      </c>
      <c r="F667" s="234"/>
      <c r="G667" s="234"/>
      <c r="H667" s="234"/>
      <c r="I667" s="234"/>
      <c r="J667" s="234"/>
      <c r="K667" s="234"/>
      <c r="L667" s="234"/>
      <c r="M667" s="234"/>
      <c r="N667" s="233"/>
      <c r="O667" s="233"/>
      <c r="P667" s="233"/>
      <c r="Q667" s="233"/>
      <c r="R667" s="234"/>
      <c r="S667" s="234"/>
      <c r="T667" s="234"/>
      <c r="U667" s="234"/>
      <c r="V667" s="234"/>
      <c r="W667" s="234"/>
      <c r="X667" s="234"/>
      <c r="Y667" s="214"/>
      <c r="Z667" s="214"/>
      <c r="AA667" s="214"/>
      <c r="AB667" s="214"/>
      <c r="AC667" s="214"/>
      <c r="AD667" s="214"/>
      <c r="AE667" s="214"/>
      <c r="AF667" s="214"/>
      <c r="AG667" s="214" t="s">
        <v>155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 x14ac:dyDescent="0.25">
      <c r="A668" s="231"/>
      <c r="B668" s="232"/>
      <c r="C668" s="273" t="s">
        <v>537</v>
      </c>
      <c r="D668" s="238"/>
      <c r="E668" s="239">
        <v>-2.1524999999999999</v>
      </c>
      <c r="F668" s="234"/>
      <c r="G668" s="234"/>
      <c r="H668" s="234"/>
      <c r="I668" s="234"/>
      <c r="J668" s="234"/>
      <c r="K668" s="234"/>
      <c r="L668" s="234"/>
      <c r="M668" s="234"/>
      <c r="N668" s="233"/>
      <c r="O668" s="233"/>
      <c r="P668" s="233"/>
      <c r="Q668" s="233"/>
      <c r="R668" s="234"/>
      <c r="S668" s="234"/>
      <c r="T668" s="234"/>
      <c r="U668" s="234"/>
      <c r="V668" s="234"/>
      <c r="W668" s="234"/>
      <c r="X668" s="234"/>
      <c r="Y668" s="214"/>
      <c r="Z668" s="214"/>
      <c r="AA668" s="214"/>
      <c r="AB668" s="214"/>
      <c r="AC668" s="214"/>
      <c r="AD668" s="214"/>
      <c r="AE668" s="214"/>
      <c r="AF668" s="214"/>
      <c r="AG668" s="214" t="s">
        <v>155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5">
      <c r="A669" s="231"/>
      <c r="B669" s="232"/>
      <c r="C669" s="273" t="s">
        <v>538</v>
      </c>
      <c r="D669" s="238"/>
      <c r="E669" s="239">
        <v>-4.3049999999999997</v>
      </c>
      <c r="F669" s="234"/>
      <c r="G669" s="234"/>
      <c r="H669" s="234"/>
      <c r="I669" s="234"/>
      <c r="J669" s="234"/>
      <c r="K669" s="234"/>
      <c r="L669" s="234"/>
      <c r="M669" s="234"/>
      <c r="N669" s="233"/>
      <c r="O669" s="233"/>
      <c r="P669" s="233"/>
      <c r="Q669" s="233"/>
      <c r="R669" s="234"/>
      <c r="S669" s="234"/>
      <c r="T669" s="234"/>
      <c r="U669" s="234"/>
      <c r="V669" s="234"/>
      <c r="W669" s="234"/>
      <c r="X669" s="234"/>
      <c r="Y669" s="214"/>
      <c r="Z669" s="214"/>
      <c r="AA669" s="214"/>
      <c r="AB669" s="214"/>
      <c r="AC669" s="214"/>
      <c r="AD669" s="214"/>
      <c r="AE669" s="214"/>
      <c r="AF669" s="214"/>
      <c r="AG669" s="214" t="s">
        <v>155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5">
      <c r="A670" s="231"/>
      <c r="B670" s="232"/>
      <c r="C670" s="274" t="s">
        <v>157</v>
      </c>
      <c r="D670" s="240"/>
      <c r="E670" s="241">
        <v>-12.635</v>
      </c>
      <c r="F670" s="234"/>
      <c r="G670" s="234"/>
      <c r="H670" s="234"/>
      <c r="I670" s="234"/>
      <c r="J670" s="234"/>
      <c r="K670" s="234"/>
      <c r="L670" s="234"/>
      <c r="M670" s="234"/>
      <c r="N670" s="233"/>
      <c r="O670" s="233"/>
      <c r="P670" s="233"/>
      <c r="Q670" s="233"/>
      <c r="R670" s="234"/>
      <c r="S670" s="234"/>
      <c r="T670" s="234"/>
      <c r="U670" s="234"/>
      <c r="V670" s="234"/>
      <c r="W670" s="234"/>
      <c r="X670" s="234"/>
      <c r="Y670" s="214"/>
      <c r="Z670" s="214"/>
      <c r="AA670" s="214"/>
      <c r="AB670" s="214"/>
      <c r="AC670" s="214"/>
      <c r="AD670" s="214"/>
      <c r="AE670" s="214"/>
      <c r="AF670" s="214"/>
      <c r="AG670" s="214" t="s">
        <v>155</v>
      </c>
      <c r="AH670" s="214">
        <v>1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5">
      <c r="A671" s="252">
        <v>98</v>
      </c>
      <c r="B671" s="253" t="s">
        <v>539</v>
      </c>
      <c r="C671" s="270" t="s">
        <v>540</v>
      </c>
      <c r="D671" s="254" t="s">
        <v>160</v>
      </c>
      <c r="E671" s="255">
        <v>382.04880000000003</v>
      </c>
      <c r="F671" s="256"/>
      <c r="G671" s="257">
        <f>ROUND(E671*F671,2)</f>
        <v>0</v>
      </c>
      <c r="H671" s="256"/>
      <c r="I671" s="257">
        <f>ROUND(E671*H671,2)</f>
        <v>0</v>
      </c>
      <c r="J671" s="256"/>
      <c r="K671" s="257">
        <f>ROUND(E671*J671,2)</f>
        <v>0</v>
      </c>
      <c r="L671" s="257">
        <v>15</v>
      </c>
      <c r="M671" s="257">
        <f>G671*(1+L671/100)</f>
        <v>0</v>
      </c>
      <c r="N671" s="255">
        <v>6.9999999999999994E-5</v>
      </c>
      <c r="O671" s="255">
        <f>ROUND(E671*N671,2)</f>
        <v>0.03</v>
      </c>
      <c r="P671" s="255">
        <v>0</v>
      </c>
      <c r="Q671" s="255">
        <f>ROUND(E671*P671,2)</f>
        <v>0</v>
      </c>
      <c r="R671" s="257"/>
      <c r="S671" s="257" t="s">
        <v>161</v>
      </c>
      <c r="T671" s="258" t="s">
        <v>161</v>
      </c>
      <c r="U671" s="234">
        <v>0.03</v>
      </c>
      <c r="V671" s="234">
        <f>ROUND(E671*U671,2)</f>
        <v>11.46</v>
      </c>
      <c r="W671" s="234"/>
      <c r="X671" s="234" t="s">
        <v>149</v>
      </c>
      <c r="Y671" s="214"/>
      <c r="Z671" s="214"/>
      <c r="AA671" s="214"/>
      <c r="AB671" s="214"/>
      <c r="AC671" s="214"/>
      <c r="AD671" s="214"/>
      <c r="AE671" s="214"/>
      <c r="AF671" s="214"/>
      <c r="AG671" s="214" t="s">
        <v>150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 x14ac:dyDescent="0.25">
      <c r="A672" s="231"/>
      <c r="B672" s="232"/>
      <c r="C672" s="271" t="s">
        <v>541</v>
      </c>
      <c r="D672" s="259"/>
      <c r="E672" s="259"/>
      <c r="F672" s="259"/>
      <c r="G672" s="259"/>
      <c r="H672" s="234"/>
      <c r="I672" s="234"/>
      <c r="J672" s="234"/>
      <c r="K672" s="234"/>
      <c r="L672" s="234"/>
      <c r="M672" s="234"/>
      <c r="N672" s="233"/>
      <c r="O672" s="233"/>
      <c r="P672" s="233"/>
      <c r="Q672" s="233"/>
      <c r="R672" s="234"/>
      <c r="S672" s="234"/>
      <c r="T672" s="234"/>
      <c r="U672" s="234"/>
      <c r="V672" s="234"/>
      <c r="W672" s="234"/>
      <c r="X672" s="234"/>
      <c r="Y672" s="214"/>
      <c r="Z672" s="214"/>
      <c r="AA672" s="214"/>
      <c r="AB672" s="214"/>
      <c r="AC672" s="214"/>
      <c r="AD672" s="214"/>
      <c r="AE672" s="214"/>
      <c r="AF672" s="214"/>
      <c r="AG672" s="214" t="s">
        <v>152</v>
      </c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5">
      <c r="A673" s="231"/>
      <c r="B673" s="232"/>
      <c r="C673" s="273" t="s">
        <v>154</v>
      </c>
      <c r="D673" s="238"/>
      <c r="E673" s="239"/>
      <c r="F673" s="234"/>
      <c r="G673" s="234"/>
      <c r="H673" s="234"/>
      <c r="I673" s="234"/>
      <c r="J673" s="234"/>
      <c r="K673" s="234"/>
      <c r="L673" s="234"/>
      <c r="M673" s="234"/>
      <c r="N673" s="233"/>
      <c r="O673" s="233"/>
      <c r="P673" s="233"/>
      <c r="Q673" s="233"/>
      <c r="R673" s="234"/>
      <c r="S673" s="234"/>
      <c r="T673" s="234"/>
      <c r="U673" s="234"/>
      <c r="V673" s="234"/>
      <c r="W673" s="234"/>
      <c r="X673" s="234"/>
      <c r="Y673" s="214"/>
      <c r="Z673" s="214"/>
      <c r="AA673" s="214"/>
      <c r="AB673" s="214"/>
      <c r="AC673" s="214"/>
      <c r="AD673" s="214"/>
      <c r="AE673" s="214"/>
      <c r="AF673" s="214"/>
      <c r="AG673" s="214" t="s">
        <v>155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5">
      <c r="A674" s="231"/>
      <c r="B674" s="232"/>
      <c r="C674" s="273" t="s">
        <v>542</v>
      </c>
      <c r="D674" s="238"/>
      <c r="E674" s="239">
        <v>382.04880000000003</v>
      </c>
      <c r="F674" s="234"/>
      <c r="G674" s="234"/>
      <c r="H674" s="234"/>
      <c r="I674" s="234"/>
      <c r="J674" s="234"/>
      <c r="K674" s="234"/>
      <c r="L674" s="234"/>
      <c r="M674" s="234"/>
      <c r="N674" s="233"/>
      <c r="O674" s="233"/>
      <c r="P674" s="233"/>
      <c r="Q674" s="233"/>
      <c r="R674" s="234"/>
      <c r="S674" s="234"/>
      <c r="T674" s="234"/>
      <c r="U674" s="234"/>
      <c r="V674" s="234"/>
      <c r="W674" s="234"/>
      <c r="X674" s="234"/>
      <c r="Y674" s="214"/>
      <c r="Z674" s="214"/>
      <c r="AA674" s="214"/>
      <c r="AB674" s="214"/>
      <c r="AC674" s="214"/>
      <c r="AD674" s="214"/>
      <c r="AE674" s="214"/>
      <c r="AF674" s="214"/>
      <c r="AG674" s="214" t="s">
        <v>155</v>
      </c>
      <c r="AH674" s="214">
        <v>5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1" x14ac:dyDescent="0.25">
      <c r="A675" s="231"/>
      <c r="B675" s="232"/>
      <c r="C675" s="274" t="s">
        <v>157</v>
      </c>
      <c r="D675" s="240"/>
      <c r="E675" s="241">
        <v>382.04880000000003</v>
      </c>
      <c r="F675" s="234"/>
      <c r="G675" s="234"/>
      <c r="H675" s="234"/>
      <c r="I675" s="234"/>
      <c r="J675" s="234"/>
      <c r="K675" s="234"/>
      <c r="L675" s="234"/>
      <c r="M675" s="234"/>
      <c r="N675" s="233"/>
      <c r="O675" s="233"/>
      <c r="P675" s="233"/>
      <c r="Q675" s="233"/>
      <c r="R675" s="234"/>
      <c r="S675" s="234"/>
      <c r="T675" s="234"/>
      <c r="U675" s="234"/>
      <c r="V675" s="234"/>
      <c r="W675" s="234"/>
      <c r="X675" s="234"/>
      <c r="Y675" s="214"/>
      <c r="Z675" s="214"/>
      <c r="AA675" s="214"/>
      <c r="AB675" s="214"/>
      <c r="AC675" s="214"/>
      <c r="AD675" s="214"/>
      <c r="AE675" s="214"/>
      <c r="AF675" s="214"/>
      <c r="AG675" s="214" t="s">
        <v>155</v>
      </c>
      <c r="AH675" s="214">
        <v>1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 x14ac:dyDescent="0.25">
      <c r="A676" s="252">
        <v>99</v>
      </c>
      <c r="B676" s="253" t="s">
        <v>543</v>
      </c>
      <c r="C676" s="270" t="s">
        <v>544</v>
      </c>
      <c r="D676" s="254" t="s">
        <v>160</v>
      </c>
      <c r="E676" s="255">
        <v>382.04880000000003</v>
      </c>
      <c r="F676" s="256"/>
      <c r="G676" s="257">
        <f>ROUND(E676*F676,2)</f>
        <v>0</v>
      </c>
      <c r="H676" s="256"/>
      <c r="I676" s="257">
        <f>ROUND(E676*H676,2)</f>
        <v>0</v>
      </c>
      <c r="J676" s="256"/>
      <c r="K676" s="257">
        <f>ROUND(E676*J676,2)</f>
        <v>0</v>
      </c>
      <c r="L676" s="257">
        <v>15</v>
      </c>
      <c r="M676" s="257">
        <f>G676*(1+L676/100)</f>
        <v>0</v>
      </c>
      <c r="N676" s="255">
        <v>3.6000000000000002E-4</v>
      </c>
      <c r="O676" s="255">
        <f>ROUND(E676*N676,2)</f>
        <v>0.14000000000000001</v>
      </c>
      <c r="P676" s="255">
        <v>0</v>
      </c>
      <c r="Q676" s="255">
        <f>ROUND(E676*P676,2)</f>
        <v>0</v>
      </c>
      <c r="R676" s="257"/>
      <c r="S676" s="257" t="s">
        <v>161</v>
      </c>
      <c r="T676" s="258" t="s">
        <v>161</v>
      </c>
      <c r="U676" s="234">
        <v>0.2</v>
      </c>
      <c r="V676" s="234">
        <f>ROUND(E676*U676,2)</f>
        <v>76.41</v>
      </c>
      <c r="W676" s="234"/>
      <c r="X676" s="234" t="s">
        <v>149</v>
      </c>
      <c r="Y676" s="214"/>
      <c r="Z676" s="214"/>
      <c r="AA676" s="214"/>
      <c r="AB676" s="214"/>
      <c r="AC676" s="214"/>
      <c r="AD676" s="214"/>
      <c r="AE676" s="214"/>
      <c r="AF676" s="214"/>
      <c r="AG676" s="214" t="s">
        <v>150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5">
      <c r="A677" s="231"/>
      <c r="B677" s="232"/>
      <c r="C677" s="271" t="s">
        <v>545</v>
      </c>
      <c r="D677" s="259"/>
      <c r="E677" s="259"/>
      <c r="F677" s="259"/>
      <c r="G677" s="259"/>
      <c r="H677" s="234"/>
      <c r="I677" s="234"/>
      <c r="J677" s="234"/>
      <c r="K677" s="234"/>
      <c r="L677" s="234"/>
      <c r="M677" s="234"/>
      <c r="N677" s="233"/>
      <c r="O677" s="233"/>
      <c r="P677" s="233"/>
      <c r="Q677" s="233"/>
      <c r="R677" s="234"/>
      <c r="S677" s="234"/>
      <c r="T677" s="234"/>
      <c r="U677" s="234"/>
      <c r="V677" s="234"/>
      <c r="W677" s="234"/>
      <c r="X677" s="234"/>
      <c r="Y677" s="214"/>
      <c r="Z677" s="214"/>
      <c r="AA677" s="214"/>
      <c r="AB677" s="214"/>
      <c r="AC677" s="214"/>
      <c r="AD677" s="214"/>
      <c r="AE677" s="214"/>
      <c r="AF677" s="214"/>
      <c r="AG677" s="214" t="s">
        <v>152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5">
      <c r="A678" s="231"/>
      <c r="B678" s="232"/>
      <c r="C678" s="273" t="s">
        <v>154</v>
      </c>
      <c r="D678" s="238"/>
      <c r="E678" s="239"/>
      <c r="F678" s="234"/>
      <c r="G678" s="234"/>
      <c r="H678" s="234"/>
      <c r="I678" s="234"/>
      <c r="J678" s="234"/>
      <c r="K678" s="234"/>
      <c r="L678" s="234"/>
      <c r="M678" s="234"/>
      <c r="N678" s="233"/>
      <c r="O678" s="233"/>
      <c r="P678" s="233"/>
      <c r="Q678" s="233"/>
      <c r="R678" s="234"/>
      <c r="S678" s="234"/>
      <c r="T678" s="234"/>
      <c r="U678" s="234"/>
      <c r="V678" s="234"/>
      <c r="W678" s="234"/>
      <c r="X678" s="234"/>
      <c r="Y678" s="214"/>
      <c r="Z678" s="214"/>
      <c r="AA678" s="214"/>
      <c r="AB678" s="214"/>
      <c r="AC678" s="214"/>
      <c r="AD678" s="214"/>
      <c r="AE678" s="214"/>
      <c r="AF678" s="214"/>
      <c r="AG678" s="214" t="s">
        <v>155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 x14ac:dyDescent="0.25">
      <c r="A679" s="231"/>
      <c r="B679" s="232"/>
      <c r="C679" s="273" t="s">
        <v>542</v>
      </c>
      <c r="D679" s="238"/>
      <c r="E679" s="239">
        <v>382.04880000000003</v>
      </c>
      <c r="F679" s="234"/>
      <c r="G679" s="234"/>
      <c r="H679" s="234"/>
      <c r="I679" s="234"/>
      <c r="J679" s="234"/>
      <c r="K679" s="234"/>
      <c r="L679" s="234"/>
      <c r="M679" s="234"/>
      <c r="N679" s="233"/>
      <c r="O679" s="233"/>
      <c r="P679" s="233"/>
      <c r="Q679" s="233"/>
      <c r="R679" s="234"/>
      <c r="S679" s="234"/>
      <c r="T679" s="234"/>
      <c r="U679" s="234"/>
      <c r="V679" s="234"/>
      <c r="W679" s="234"/>
      <c r="X679" s="234"/>
      <c r="Y679" s="214"/>
      <c r="Z679" s="214"/>
      <c r="AA679" s="214"/>
      <c r="AB679" s="214"/>
      <c r="AC679" s="214"/>
      <c r="AD679" s="214"/>
      <c r="AE679" s="214"/>
      <c r="AF679" s="214"/>
      <c r="AG679" s="214" t="s">
        <v>155</v>
      </c>
      <c r="AH679" s="214">
        <v>5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5">
      <c r="A680" s="231"/>
      <c r="B680" s="232"/>
      <c r="C680" s="274" t="s">
        <v>157</v>
      </c>
      <c r="D680" s="240"/>
      <c r="E680" s="241">
        <v>382.04880000000003</v>
      </c>
      <c r="F680" s="234"/>
      <c r="G680" s="234"/>
      <c r="H680" s="234"/>
      <c r="I680" s="234"/>
      <c r="J680" s="234"/>
      <c r="K680" s="234"/>
      <c r="L680" s="234"/>
      <c r="M680" s="234"/>
      <c r="N680" s="233"/>
      <c r="O680" s="233"/>
      <c r="P680" s="233"/>
      <c r="Q680" s="233"/>
      <c r="R680" s="234"/>
      <c r="S680" s="234"/>
      <c r="T680" s="234"/>
      <c r="U680" s="234"/>
      <c r="V680" s="234"/>
      <c r="W680" s="234"/>
      <c r="X680" s="234"/>
      <c r="Y680" s="214"/>
      <c r="Z680" s="214"/>
      <c r="AA680" s="214"/>
      <c r="AB680" s="214"/>
      <c r="AC680" s="214"/>
      <c r="AD680" s="214"/>
      <c r="AE680" s="214"/>
      <c r="AF680" s="214"/>
      <c r="AG680" s="214" t="s">
        <v>155</v>
      </c>
      <c r="AH680" s="214">
        <v>1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ht="13" x14ac:dyDescent="0.25">
      <c r="A681" s="245" t="s">
        <v>142</v>
      </c>
      <c r="B681" s="246" t="s">
        <v>108</v>
      </c>
      <c r="C681" s="269" t="s">
        <v>109</v>
      </c>
      <c r="D681" s="247"/>
      <c r="E681" s="248"/>
      <c r="F681" s="249"/>
      <c r="G681" s="249">
        <f>SUMIF(AG682:AG686,"&lt;&gt;NOR",G682:G686)</f>
        <v>0</v>
      </c>
      <c r="H681" s="249"/>
      <c r="I681" s="249">
        <f>SUM(I682:I686)</f>
        <v>0</v>
      </c>
      <c r="J681" s="249"/>
      <c r="K681" s="249">
        <f>SUM(K682:K686)</f>
        <v>0</v>
      </c>
      <c r="L681" s="249"/>
      <c r="M681" s="249">
        <f>SUM(M682:M686)</f>
        <v>0</v>
      </c>
      <c r="N681" s="248"/>
      <c r="O681" s="248">
        <f>SUM(O682:O686)</f>
        <v>0</v>
      </c>
      <c r="P681" s="248"/>
      <c r="Q681" s="248">
        <f>SUM(Q682:Q686)</f>
        <v>0</v>
      </c>
      <c r="R681" s="249"/>
      <c r="S681" s="249"/>
      <c r="T681" s="250"/>
      <c r="U681" s="244"/>
      <c r="V681" s="244">
        <f>SUM(V682:V686)</f>
        <v>0.42</v>
      </c>
      <c r="W681" s="244"/>
      <c r="X681" s="244"/>
      <c r="AG681" t="s">
        <v>143</v>
      </c>
    </row>
    <row r="682" spans="1:60" outlineLevel="1" x14ac:dyDescent="0.25">
      <c r="A682" s="252">
        <v>100</v>
      </c>
      <c r="B682" s="253" t="s">
        <v>546</v>
      </c>
      <c r="C682" s="270" t="s">
        <v>547</v>
      </c>
      <c r="D682" s="254" t="s">
        <v>160</v>
      </c>
      <c r="E682" s="255">
        <v>4.62</v>
      </c>
      <c r="F682" s="256"/>
      <c r="G682" s="257">
        <f>ROUND(E682*F682,2)</f>
        <v>0</v>
      </c>
      <c r="H682" s="256"/>
      <c r="I682" s="257">
        <f>ROUND(E682*H682,2)</f>
        <v>0</v>
      </c>
      <c r="J682" s="256"/>
      <c r="K682" s="257">
        <f>ROUND(E682*J682,2)</f>
        <v>0</v>
      </c>
      <c r="L682" s="257">
        <v>15</v>
      </c>
      <c r="M682" s="257">
        <f>G682*(1+L682/100)</f>
        <v>0</v>
      </c>
      <c r="N682" s="255">
        <v>0</v>
      </c>
      <c r="O682" s="255">
        <f>ROUND(E682*N682,2)</f>
        <v>0</v>
      </c>
      <c r="P682" s="255">
        <v>0</v>
      </c>
      <c r="Q682" s="255">
        <f>ROUND(E682*P682,2)</f>
        <v>0</v>
      </c>
      <c r="R682" s="257"/>
      <c r="S682" s="257" t="s">
        <v>161</v>
      </c>
      <c r="T682" s="258" t="s">
        <v>161</v>
      </c>
      <c r="U682" s="234">
        <v>0.09</v>
      </c>
      <c r="V682" s="234">
        <f>ROUND(E682*U682,2)</f>
        <v>0.42</v>
      </c>
      <c r="W682" s="234"/>
      <c r="X682" s="234" t="s">
        <v>149</v>
      </c>
      <c r="Y682" s="214"/>
      <c r="Z682" s="214"/>
      <c r="AA682" s="214"/>
      <c r="AB682" s="214"/>
      <c r="AC682" s="214"/>
      <c r="AD682" s="214"/>
      <c r="AE682" s="214"/>
      <c r="AF682" s="214"/>
      <c r="AG682" s="214" t="s">
        <v>150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5">
      <c r="A683" s="231"/>
      <c r="B683" s="232"/>
      <c r="C683" s="273" t="s">
        <v>154</v>
      </c>
      <c r="D683" s="238"/>
      <c r="E683" s="239"/>
      <c r="F683" s="234"/>
      <c r="G683" s="234"/>
      <c r="H683" s="234"/>
      <c r="I683" s="234"/>
      <c r="J683" s="234"/>
      <c r="K683" s="234"/>
      <c r="L683" s="234"/>
      <c r="M683" s="234"/>
      <c r="N683" s="233"/>
      <c r="O683" s="233"/>
      <c r="P683" s="233"/>
      <c r="Q683" s="233"/>
      <c r="R683" s="234"/>
      <c r="S683" s="234"/>
      <c r="T683" s="234"/>
      <c r="U683" s="234"/>
      <c r="V683" s="234"/>
      <c r="W683" s="234"/>
      <c r="X683" s="234"/>
      <c r="Y683" s="214"/>
      <c r="Z683" s="214"/>
      <c r="AA683" s="214"/>
      <c r="AB683" s="214"/>
      <c r="AC683" s="214"/>
      <c r="AD683" s="214"/>
      <c r="AE683" s="214"/>
      <c r="AF683" s="214"/>
      <c r="AG683" s="214" t="s">
        <v>155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25">
      <c r="A684" s="231"/>
      <c r="B684" s="232"/>
      <c r="C684" s="273" t="s">
        <v>548</v>
      </c>
      <c r="D684" s="238"/>
      <c r="E684" s="239"/>
      <c r="F684" s="234"/>
      <c r="G684" s="234"/>
      <c r="H684" s="234"/>
      <c r="I684" s="234"/>
      <c r="J684" s="234"/>
      <c r="K684" s="234"/>
      <c r="L684" s="234"/>
      <c r="M684" s="234"/>
      <c r="N684" s="233"/>
      <c r="O684" s="233"/>
      <c r="P684" s="233"/>
      <c r="Q684" s="233"/>
      <c r="R684" s="234"/>
      <c r="S684" s="234"/>
      <c r="T684" s="234"/>
      <c r="U684" s="234"/>
      <c r="V684" s="234"/>
      <c r="W684" s="234"/>
      <c r="X684" s="234"/>
      <c r="Y684" s="214"/>
      <c r="Z684" s="214"/>
      <c r="AA684" s="214"/>
      <c r="AB684" s="214"/>
      <c r="AC684" s="214"/>
      <c r="AD684" s="214"/>
      <c r="AE684" s="214"/>
      <c r="AF684" s="214"/>
      <c r="AG684" s="214" t="s">
        <v>155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25">
      <c r="A685" s="231"/>
      <c r="B685" s="232"/>
      <c r="C685" s="273" t="s">
        <v>549</v>
      </c>
      <c r="D685" s="238"/>
      <c r="E685" s="239">
        <v>4.62</v>
      </c>
      <c r="F685" s="234"/>
      <c r="G685" s="234"/>
      <c r="H685" s="234"/>
      <c r="I685" s="234"/>
      <c r="J685" s="234"/>
      <c r="K685" s="234"/>
      <c r="L685" s="234"/>
      <c r="M685" s="234"/>
      <c r="N685" s="233"/>
      <c r="O685" s="233"/>
      <c r="P685" s="233"/>
      <c r="Q685" s="233"/>
      <c r="R685" s="234"/>
      <c r="S685" s="234"/>
      <c r="T685" s="234"/>
      <c r="U685" s="234"/>
      <c r="V685" s="234"/>
      <c r="W685" s="234"/>
      <c r="X685" s="234"/>
      <c r="Y685" s="214"/>
      <c r="Z685" s="214"/>
      <c r="AA685" s="214"/>
      <c r="AB685" s="214"/>
      <c r="AC685" s="214"/>
      <c r="AD685" s="214"/>
      <c r="AE685" s="214"/>
      <c r="AF685" s="214"/>
      <c r="AG685" s="214" t="s">
        <v>155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1" x14ac:dyDescent="0.25">
      <c r="A686" s="231"/>
      <c r="B686" s="232"/>
      <c r="C686" s="274" t="s">
        <v>157</v>
      </c>
      <c r="D686" s="240"/>
      <c r="E686" s="241">
        <v>4.62</v>
      </c>
      <c r="F686" s="234"/>
      <c r="G686" s="234"/>
      <c r="H686" s="234"/>
      <c r="I686" s="234"/>
      <c r="J686" s="234"/>
      <c r="K686" s="234"/>
      <c r="L686" s="234"/>
      <c r="M686" s="234"/>
      <c r="N686" s="233"/>
      <c r="O686" s="233"/>
      <c r="P686" s="233"/>
      <c r="Q686" s="233"/>
      <c r="R686" s="234"/>
      <c r="S686" s="234"/>
      <c r="T686" s="234"/>
      <c r="U686" s="234"/>
      <c r="V686" s="234"/>
      <c r="W686" s="234"/>
      <c r="X686" s="234"/>
      <c r="Y686" s="214"/>
      <c r="Z686" s="214"/>
      <c r="AA686" s="214"/>
      <c r="AB686" s="214"/>
      <c r="AC686" s="214"/>
      <c r="AD686" s="214"/>
      <c r="AE686" s="214"/>
      <c r="AF686" s="214"/>
      <c r="AG686" s="214" t="s">
        <v>155</v>
      </c>
      <c r="AH686" s="214">
        <v>1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ht="13" x14ac:dyDescent="0.25">
      <c r="A687" s="245" t="s">
        <v>142</v>
      </c>
      <c r="B687" s="246" t="s">
        <v>110</v>
      </c>
      <c r="C687" s="269" t="s">
        <v>111</v>
      </c>
      <c r="D687" s="247"/>
      <c r="E687" s="248"/>
      <c r="F687" s="249"/>
      <c r="G687" s="249">
        <f>SUMIF(AG688:AG730,"&lt;&gt;NOR",G688:G730)</f>
        <v>0</v>
      </c>
      <c r="H687" s="249"/>
      <c r="I687" s="249">
        <f>SUM(I688:I730)</f>
        <v>0</v>
      </c>
      <c r="J687" s="249"/>
      <c r="K687" s="249">
        <f>SUM(K688:K730)</f>
        <v>0</v>
      </c>
      <c r="L687" s="249"/>
      <c r="M687" s="249">
        <f>SUM(M688:M730)</f>
        <v>0</v>
      </c>
      <c r="N687" s="248"/>
      <c r="O687" s="248">
        <f>SUM(O688:O730)</f>
        <v>0</v>
      </c>
      <c r="P687" s="248"/>
      <c r="Q687" s="248">
        <f>SUM(Q688:Q730)</f>
        <v>0</v>
      </c>
      <c r="R687" s="249"/>
      <c r="S687" s="249"/>
      <c r="T687" s="250"/>
      <c r="U687" s="244"/>
      <c r="V687" s="244">
        <f>SUM(V688:V730)</f>
        <v>0.1</v>
      </c>
      <c r="W687" s="244"/>
      <c r="X687" s="244"/>
      <c r="AG687" t="s">
        <v>143</v>
      </c>
    </row>
    <row r="688" spans="1:60" ht="20" outlineLevel="1" x14ac:dyDescent="0.25">
      <c r="A688" s="252">
        <v>101</v>
      </c>
      <c r="B688" s="253" t="s">
        <v>550</v>
      </c>
      <c r="C688" s="270" t="s">
        <v>551</v>
      </c>
      <c r="D688" s="254" t="s">
        <v>146</v>
      </c>
      <c r="E688" s="255">
        <v>1</v>
      </c>
      <c r="F688" s="256"/>
      <c r="G688" s="257">
        <f>ROUND(E688*F688,2)</f>
        <v>0</v>
      </c>
      <c r="H688" s="256"/>
      <c r="I688" s="257">
        <f>ROUND(E688*H688,2)</f>
        <v>0</v>
      </c>
      <c r="J688" s="256"/>
      <c r="K688" s="257">
        <f>ROUND(E688*J688,2)</f>
        <v>0</v>
      </c>
      <c r="L688" s="257">
        <v>15</v>
      </c>
      <c r="M688" s="257">
        <f>G688*(1+L688/100)</f>
        <v>0</v>
      </c>
      <c r="N688" s="255">
        <v>1.6000000000000001E-4</v>
      </c>
      <c r="O688" s="255">
        <f>ROUND(E688*N688,2)</f>
        <v>0</v>
      </c>
      <c r="P688" s="255">
        <v>0</v>
      </c>
      <c r="Q688" s="255">
        <f>ROUND(E688*P688,2)</f>
        <v>0</v>
      </c>
      <c r="R688" s="257"/>
      <c r="S688" s="257" t="s">
        <v>147</v>
      </c>
      <c r="T688" s="258" t="s">
        <v>148</v>
      </c>
      <c r="U688" s="234">
        <v>9.955E-2</v>
      </c>
      <c r="V688" s="234">
        <f>ROUND(E688*U688,2)</f>
        <v>0.1</v>
      </c>
      <c r="W688" s="234"/>
      <c r="X688" s="234" t="s">
        <v>149</v>
      </c>
      <c r="Y688" s="214"/>
      <c r="Z688" s="214"/>
      <c r="AA688" s="214"/>
      <c r="AB688" s="214"/>
      <c r="AC688" s="214"/>
      <c r="AD688" s="214"/>
      <c r="AE688" s="214"/>
      <c r="AF688" s="214"/>
      <c r="AG688" s="214" t="s">
        <v>259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ht="20.5" outlineLevel="1" x14ac:dyDescent="0.25">
      <c r="A689" s="231"/>
      <c r="B689" s="232"/>
      <c r="C689" s="271" t="s">
        <v>315</v>
      </c>
      <c r="D689" s="259"/>
      <c r="E689" s="259"/>
      <c r="F689" s="259"/>
      <c r="G689" s="259"/>
      <c r="H689" s="234"/>
      <c r="I689" s="234"/>
      <c r="J689" s="234"/>
      <c r="K689" s="234"/>
      <c r="L689" s="234"/>
      <c r="M689" s="234"/>
      <c r="N689" s="233"/>
      <c r="O689" s="233"/>
      <c r="P689" s="233"/>
      <c r="Q689" s="233"/>
      <c r="R689" s="234"/>
      <c r="S689" s="234"/>
      <c r="T689" s="234"/>
      <c r="U689" s="234"/>
      <c r="V689" s="234"/>
      <c r="W689" s="234"/>
      <c r="X689" s="234"/>
      <c r="Y689" s="214"/>
      <c r="Z689" s="214"/>
      <c r="AA689" s="214"/>
      <c r="AB689" s="214"/>
      <c r="AC689" s="214"/>
      <c r="AD689" s="214"/>
      <c r="AE689" s="214"/>
      <c r="AF689" s="214"/>
      <c r="AG689" s="214" t="s">
        <v>152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61" t="str">
        <f>C689</f>
        <v>Kompletní dodávka a montáž včetně uvedení do provozu, prostupů, zaškolení, seřízení, zkoušek dle příslušných ČSN a dalších pomocných prací a zednických přípomocí.</v>
      </c>
      <c r="BB689" s="214"/>
      <c r="BC689" s="214"/>
      <c r="BD689" s="214"/>
      <c r="BE689" s="214"/>
      <c r="BF689" s="214"/>
      <c r="BG689" s="214"/>
      <c r="BH689" s="214"/>
    </row>
    <row r="690" spans="1:60" ht="20.5" outlineLevel="1" x14ac:dyDescent="0.25">
      <c r="A690" s="231"/>
      <c r="B690" s="232"/>
      <c r="C690" s="272" t="s">
        <v>589</v>
      </c>
      <c r="D690" s="260"/>
      <c r="E690" s="260"/>
      <c r="F690" s="260"/>
      <c r="G690" s="260"/>
      <c r="H690" s="234"/>
      <c r="I690" s="234"/>
      <c r="J690" s="234"/>
      <c r="K690" s="234"/>
      <c r="L690" s="234"/>
      <c r="M690" s="234"/>
      <c r="N690" s="233"/>
      <c r="O690" s="233"/>
      <c r="P690" s="233"/>
      <c r="Q690" s="233"/>
      <c r="R690" s="234"/>
      <c r="S690" s="234"/>
      <c r="T690" s="234"/>
      <c r="U690" s="234"/>
      <c r="V690" s="234"/>
      <c r="W690" s="234"/>
      <c r="X690" s="234"/>
      <c r="Y690" s="214"/>
      <c r="Z690" s="214"/>
      <c r="AA690" s="214"/>
      <c r="AB690" s="214"/>
      <c r="AC690" s="214"/>
      <c r="AD690" s="214"/>
      <c r="AE690" s="214"/>
      <c r="AF690" s="214"/>
      <c r="AG690" s="214" t="s">
        <v>152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61" t="str">
        <f>C690</f>
        <v>Odstranění stávajících světel, vypínačů, zásuvek. Nové nové zásuvky, vypínače, příprava pro přisazená stropní svítidla.</v>
      </c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5">
      <c r="A691" s="231"/>
      <c r="B691" s="232"/>
      <c r="C691" s="272" t="s">
        <v>552</v>
      </c>
      <c r="D691" s="260"/>
      <c r="E691" s="260"/>
      <c r="F691" s="260"/>
      <c r="G691" s="260"/>
      <c r="H691" s="234"/>
      <c r="I691" s="234"/>
      <c r="J691" s="234"/>
      <c r="K691" s="234"/>
      <c r="L691" s="234"/>
      <c r="M691" s="234"/>
      <c r="N691" s="233"/>
      <c r="O691" s="233"/>
      <c r="P691" s="233"/>
      <c r="Q691" s="233"/>
      <c r="R691" s="234"/>
      <c r="S691" s="234"/>
      <c r="T691" s="234"/>
      <c r="U691" s="234"/>
      <c r="V691" s="234"/>
      <c r="W691" s="234"/>
      <c r="X691" s="234"/>
      <c r="Y691" s="214"/>
      <c r="Z691" s="214"/>
      <c r="AA691" s="214"/>
      <c r="AB691" s="214"/>
      <c r="AC691" s="214"/>
      <c r="AD691" s="214"/>
      <c r="AE691" s="214"/>
      <c r="AF691" s="214"/>
      <c r="AG691" s="214" t="s">
        <v>152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5">
      <c r="A692" s="231"/>
      <c r="B692" s="232"/>
      <c r="C692" s="272" t="s">
        <v>553</v>
      </c>
      <c r="D692" s="260"/>
      <c r="E692" s="260"/>
      <c r="F692" s="260"/>
      <c r="G692" s="260"/>
      <c r="H692" s="234"/>
      <c r="I692" s="234"/>
      <c r="J692" s="234"/>
      <c r="K692" s="234"/>
      <c r="L692" s="234"/>
      <c r="M692" s="234"/>
      <c r="N692" s="233"/>
      <c r="O692" s="233"/>
      <c r="P692" s="233"/>
      <c r="Q692" s="233"/>
      <c r="R692" s="234"/>
      <c r="S692" s="234"/>
      <c r="T692" s="234"/>
      <c r="U692" s="234"/>
      <c r="V692" s="234"/>
      <c r="W692" s="234"/>
      <c r="X692" s="234"/>
      <c r="Y692" s="214"/>
      <c r="Z692" s="214"/>
      <c r="AA692" s="214"/>
      <c r="AB692" s="214"/>
      <c r="AC692" s="214"/>
      <c r="AD692" s="214"/>
      <c r="AE692" s="214"/>
      <c r="AF692" s="214"/>
      <c r="AG692" s="214" t="s">
        <v>152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 x14ac:dyDescent="0.25">
      <c r="A693" s="231"/>
      <c r="B693" s="232"/>
      <c r="C693" s="277" t="s">
        <v>554</v>
      </c>
      <c r="D693" s="235"/>
      <c r="E693" s="236"/>
      <c r="F693" s="237"/>
      <c r="G693" s="237"/>
      <c r="H693" s="234"/>
      <c r="I693" s="234"/>
      <c r="J693" s="234"/>
      <c r="K693" s="234"/>
      <c r="L693" s="234"/>
      <c r="M693" s="234"/>
      <c r="N693" s="233"/>
      <c r="O693" s="233"/>
      <c r="P693" s="233"/>
      <c r="Q693" s="233"/>
      <c r="R693" s="234"/>
      <c r="S693" s="234"/>
      <c r="T693" s="234"/>
      <c r="U693" s="234"/>
      <c r="V693" s="234"/>
      <c r="W693" s="234"/>
      <c r="X693" s="234"/>
      <c r="Y693" s="214"/>
      <c r="Z693" s="214"/>
      <c r="AA693" s="214"/>
      <c r="AB693" s="214"/>
      <c r="AC693" s="214"/>
      <c r="AD693" s="214"/>
      <c r="AE693" s="214"/>
      <c r="AF693" s="214"/>
      <c r="AG693" s="214" t="s">
        <v>152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1" x14ac:dyDescent="0.25">
      <c r="A694" s="231"/>
      <c r="B694" s="232"/>
      <c r="C694" s="272" t="s">
        <v>590</v>
      </c>
      <c r="D694" s="260"/>
      <c r="E694" s="260"/>
      <c r="F694" s="260"/>
      <c r="G694" s="260"/>
      <c r="H694" s="234"/>
      <c r="I694" s="234"/>
      <c r="J694" s="234"/>
      <c r="K694" s="234"/>
      <c r="L694" s="234"/>
      <c r="M694" s="234"/>
      <c r="N694" s="233"/>
      <c r="O694" s="233"/>
      <c r="P694" s="233"/>
      <c r="Q694" s="233"/>
      <c r="R694" s="234"/>
      <c r="S694" s="234"/>
      <c r="T694" s="234"/>
      <c r="U694" s="234"/>
      <c r="V694" s="234"/>
      <c r="W694" s="234"/>
      <c r="X694" s="234"/>
      <c r="Y694" s="214"/>
      <c r="Z694" s="214"/>
      <c r="AA694" s="214"/>
      <c r="AB694" s="214"/>
      <c r="AC694" s="214"/>
      <c r="AD694" s="214"/>
      <c r="AE694" s="214"/>
      <c r="AF694" s="214"/>
      <c r="AG694" s="214" t="s">
        <v>152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5">
      <c r="A695" s="231"/>
      <c r="B695" s="232"/>
      <c r="C695" s="272" t="s">
        <v>591</v>
      </c>
      <c r="D695" s="260"/>
      <c r="E695" s="260"/>
      <c r="F695" s="260"/>
      <c r="G695" s="260"/>
      <c r="H695" s="234"/>
      <c r="I695" s="234"/>
      <c r="J695" s="234"/>
      <c r="K695" s="234"/>
      <c r="L695" s="234"/>
      <c r="M695" s="234"/>
      <c r="N695" s="233"/>
      <c r="O695" s="233"/>
      <c r="P695" s="233"/>
      <c r="Q695" s="233"/>
      <c r="R695" s="234"/>
      <c r="S695" s="234"/>
      <c r="T695" s="234"/>
      <c r="U695" s="234"/>
      <c r="V695" s="234"/>
      <c r="W695" s="234"/>
      <c r="X695" s="234"/>
      <c r="Y695" s="214"/>
      <c r="Z695" s="214"/>
      <c r="AA695" s="214"/>
      <c r="AB695" s="214"/>
      <c r="AC695" s="214"/>
      <c r="AD695" s="214"/>
      <c r="AE695" s="214"/>
      <c r="AF695" s="214"/>
      <c r="AG695" s="214" t="s">
        <v>152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 x14ac:dyDescent="0.25">
      <c r="A696" s="231"/>
      <c r="B696" s="232"/>
      <c r="C696" s="272" t="s">
        <v>592</v>
      </c>
      <c r="D696" s="260"/>
      <c r="E696" s="260"/>
      <c r="F696" s="260"/>
      <c r="G696" s="260"/>
      <c r="H696" s="234"/>
      <c r="I696" s="234"/>
      <c r="J696" s="234"/>
      <c r="K696" s="234"/>
      <c r="L696" s="234"/>
      <c r="M696" s="234"/>
      <c r="N696" s="233"/>
      <c r="O696" s="233"/>
      <c r="P696" s="233"/>
      <c r="Q696" s="233"/>
      <c r="R696" s="234"/>
      <c r="S696" s="234"/>
      <c r="T696" s="234"/>
      <c r="U696" s="234"/>
      <c r="V696" s="234"/>
      <c r="W696" s="234"/>
      <c r="X696" s="234"/>
      <c r="Y696" s="214"/>
      <c r="Z696" s="214"/>
      <c r="AA696" s="214"/>
      <c r="AB696" s="214"/>
      <c r="AC696" s="214"/>
      <c r="AD696" s="214"/>
      <c r="AE696" s="214"/>
      <c r="AF696" s="214"/>
      <c r="AG696" s="214" t="s">
        <v>152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25">
      <c r="A697" s="231"/>
      <c r="B697" s="232"/>
      <c r="C697" s="272" t="s">
        <v>593</v>
      </c>
      <c r="D697" s="260"/>
      <c r="E697" s="260"/>
      <c r="F697" s="260"/>
      <c r="G697" s="260"/>
      <c r="H697" s="234"/>
      <c r="I697" s="234"/>
      <c r="J697" s="234"/>
      <c r="K697" s="234"/>
      <c r="L697" s="234"/>
      <c r="M697" s="234"/>
      <c r="N697" s="233"/>
      <c r="O697" s="233"/>
      <c r="P697" s="233"/>
      <c r="Q697" s="233"/>
      <c r="R697" s="234"/>
      <c r="S697" s="234"/>
      <c r="T697" s="234"/>
      <c r="U697" s="234"/>
      <c r="V697" s="234"/>
      <c r="W697" s="234"/>
      <c r="X697" s="234"/>
      <c r="Y697" s="214"/>
      <c r="Z697" s="214"/>
      <c r="AA697" s="214"/>
      <c r="AB697" s="214"/>
      <c r="AC697" s="214"/>
      <c r="AD697" s="214"/>
      <c r="AE697" s="214"/>
      <c r="AF697" s="214"/>
      <c r="AG697" s="214" t="s">
        <v>152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5">
      <c r="A698" s="231"/>
      <c r="B698" s="232"/>
      <c r="C698" s="272" t="s">
        <v>594</v>
      </c>
      <c r="D698" s="260"/>
      <c r="E698" s="260"/>
      <c r="F698" s="260"/>
      <c r="G698" s="260"/>
      <c r="H698" s="234"/>
      <c r="I698" s="234"/>
      <c r="J698" s="234"/>
      <c r="K698" s="234"/>
      <c r="L698" s="234"/>
      <c r="M698" s="234"/>
      <c r="N698" s="233"/>
      <c r="O698" s="233"/>
      <c r="P698" s="233"/>
      <c r="Q698" s="233"/>
      <c r="R698" s="234"/>
      <c r="S698" s="234"/>
      <c r="T698" s="234"/>
      <c r="U698" s="234"/>
      <c r="V698" s="234"/>
      <c r="W698" s="234"/>
      <c r="X698" s="234"/>
      <c r="Y698" s="214"/>
      <c r="Z698" s="214"/>
      <c r="AA698" s="214"/>
      <c r="AB698" s="214"/>
      <c r="AC698" s="214"/>
      <c r="AD698" s="214"/>
      <c r="AE698" s="214"/>
      <c r="AF698" s="214"/>
      <c r="AG698" s="214" t="s">
        <v>152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1" x14ac:dyDescent="0.25">
      <c r="A699" s="231"/>
      <c r="B699" s="232"/>
      <c r="C699" s="272" t="s">
        <v>595</v>
      </c>
      <c r="D699" s="260"/>
      <c r="E699" s="260"/>
      <c r="F699" s="260"/>
      <c r="G699" s="260"/>
      <c r="H699" s="234"/>
      <c r="I699" s="234"/>
      <c r="J699" s="234"/>
      <c r="K699" s="234"/>
      <c r="L699" s="234"/>
      <c r="M699" s="234"/>
      <c r="N699" s="233"/>
      <c r="O699" s="233"/>
      <c r="P699" s="233"/>
      <c r="Q699" s="233"/>
      <c r="R699" s="234"/>
      <c r="S699" s="234"/>
      <c r="T699" s="234"/>
      <c r="U699" s="234"/>
      <c r="V699" s="234"/>
      <c r="W699" s="234"/>
      <c r="X699" s="234"/>
      <c r="Y699" s="214"/>
      <c r="Z699" s="214"/>
      <c r="AA699" s="214"/>
      <c r="AB699" s="214"/>
      <c r="AC699" s="214"/>
      <c r="AD699" s="214"/>
      <c r="AE699" s="214"/>
      <c r="AF699" s="214"/>
      <c r="AG699" s="214" t="s">
        <v>152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25">
      <c r="A700" s="231"/>
      <c r="B700" s="232"/>
      <c r="C700" s="272" t="s">
        <v>596</v>
      </c>
      <c r="D700" s="260"/>
      <c r="E700" s="260"/>
      <c r="F700" s="260"/>
      <c r="G700" s="260"/>
      <c r="H700" s="234"/>
      <c r="I700" s="234"/>
      <c r="J700" s="234"/>
      <c r="K700" s="234"/>
      <c r="L700" s="234"/>
      <c r="M700" s="234"/>
      <c r="N700" s="233"/>
      <c r="O700" s="233"/>
      <c r="P700" s="233"/>
      <c r="Q700" s="233"/>
      <c r="R700" s="234"/>
      <c r="S700" s="234"/>
      <c r="T700" s="234"/>
      <c r="U700" s="234"/>
      <c r="V700" s="234"/>
      <c r="W700" s="234"/>
      <c r="X700" s="234"/>
      <c r="Y700" s="214"/>
      <c r="Z700" s="214"/>
      <c r="AA700" s="214"/>
      <c r="AB700" s="214"/>
      <c r="AC700" s="214"/>
      <c r="AD700" s="214"/>
      <c r="AE700" s="214"/>
      <c r="AF700" s="214"/>
      <c r="AG700" s="214" t="s">
        <v>152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1" x14ac:dyDescent="0.25">
      <c r="A701" s="231"/>
      <c r="B701" s="232"/>
      <c r="C701" s="272" t="s">
        <v>597</v>
      </c>
      <c r="D701" s="260"/>
      <c r="E701" s="260"/>
      <c r="F701" s="260"/>
      <c r="G701" s="260"/>
      <c r="H701" s="234"/>
      <c r="I701" s="234"/>
      <c r="J701" s="234"/>
      <c r="K701" s="234"/>
      <c r="L701" s="234"/>
      <c r="M701" s="234"/>
      <c r="N701" s="233"/>
      <c r="O701" s="233"/>
      <c r="P701" s="233"/>
      <c r="Q701" s="233"/>
      <c r="R701" s="234"/>
      <c r="S701" s="234"/>
      <c r="T701" s="234"/>
      <c r="U701" s="234"/>
      <c r="V701" s="234"/>
      <c r="W701" s="234"/>
      <c r="X701" s="234"/>
      <c r="Y701" s="214"/>
      <c r="Z701" s="214"/>
      <c r="AA701" s="214"/>
      <c r="AB701" s="214"/>
      <c r="AC701" s="214"/>
      <c r="AD701" s="214"/>
      <c r="AE701" s="214"/>
      <c r="AF701" s="214"/>
      <c r="AG701" s="214" t="s">
        <v>152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1" x14ac:dyDescent="0.25">
      <c r="A702" s="231"/>
      <c r="B702" s="232"/>
      <c r="C702" s="272" t="s">
        <v>598</v>
      </c>
      <c r="D702" s="260"/>
      <c r="E702" s="260"/>
      <c r="F702" s="260"/>
      <c r="G702" s="260"/>
      <c r="H702" s="234"/>
      <c r="I702" s="234"/>
      <c r="J702" s="234"/>
      <c r="K702" s="234"/>
      <c r="L702" s="234"/>
      <c r="M702" s="234"/>
      <c r="N702" s="233"/>
      <c r="O702" s="233"/>
      <c r="P702" s="233"/>
      <c r="Q702" s="233"/>
      <c r="R702" s="234"/>
      <c r="S702" s="234"/>
      <c r="T702" s="234"/>
      <c r="U702" s="234"/>
      <c r="V702" s="234"/>
      <c r="W702" s="234"/>
      <c r="X702" s="234"/>
      <c r="Y702" s="214"/>
      <c r="Z702" s="214"/>
      <c r="AA702" s="214"/>
      <c r="AB702" s="214"/>
      <c r="AC702" s="214"/>
      <c r="AD702" s="214"/>
      <c r="AE702" s="214"/>
      <c r="AF702" s="214"/>
      <c r="AG702" s="214" t="s">
        <v>152</v>
      </c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 x14ac:dyDescent="0.25">
      <c r="A703" s="231"/>
      <c r="B703" s="232"/>
      <c r="C703" s="277" t="s">
        <v>555</v>
      </c>
      <c r="D703" s="235"/>
      <c r="E703" s="236"/>
      <c r="F703" s="237"/>
      <c r="G703" s="237"/>
      <c r="H703" s="234"/>
      <c r="I703" s="234"/>
      <c r="J703" s="234"/>
      <c r="K703" s="234"/>
      <c r="L703" s="234"/>
      <c r="M703" s="234"/>
      <c r="N703" s="233"/>
      <c r="O703" s="233"/>
      <c r="P703" s="233"/>
      <c r="Q703" s="233"/>
      <c r="R703" s="234"/>
      <c r="S703" s="234"/>
      <c r="T703" s="234"/>
      <c r="U703" s="234"/>
      <c r="V703" s="234"/>
      <c r="W703" s="234"/>
      <c r="X703" s="234"/>
      <c r="Y703" s="214"/>
      <c r="Z703" s="214"/>
      <c r="AA703" s="214"/>
      <c r="AB703" s="214"/>
      <c r="AC703" s="214"/>
      <c r="AD703" s="214"/>
      <c r="AE703" s="214"/>
      <c r="AF703" s="214"/>
      <c r="AG703" s="214" t="s">
        <v>152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outlineLevel="1" x14ac:dyDescent="0.25">
      <c r="A704" s="231"/>
      <c r="B704" s="232"/>
      <c r="C704" s="272" t="s">
        <v>599</v>
      </c>
      <c r="D704" s="260"/>
      <c r="E704" s="260"/>
      <c r="F704" s="260"/>
      <c r="G704" s="260"/>
      <c r="H704" s="234"/>
      <c r="I704" s="234"/>
      <c r="J704" s="234"/>
      <c r="K704" s="234"/>
      <c r="L704" s="234"/>
      <c r="M704" s="234"/>
      <c r="N704" s="233"/>
      <c r="O704" s="233"/>
      <c r="P704" s="233"/>
      <c r="Q704" s="233"/>
      <c r="R704" s="234"/>
      <c r="S704" s="234"/>
      <c r="T704" s="234"/>
      <c r="U704" s="234"/>
      <c r="V704" s="234"/>
      <c r="W704" s="234"/>
      <c r="X704" s="234"/>
      <c r="Y704" s="214"/>
      <c r="Z704" s="214"/>
      <c r="AA704" s="214"/>
      <c r="AB704" s="214"/>
      <c r="AC704" s="214"/>
      <c r="AD704" s="214"/>
      <c r="AE704" s="214"/>
      <c r="AF704" s="214"/>
      <c r="AG704" s="214" t="s">
        <v>152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1" x14ac:dyDescent="0.25">
      <c r="A705" s="231"/>
      <c r="B705" s="232"/>
      <c r="C705" s="272" t="s">
        <v>600</v>
      </c>
      <c r="D705" s="260"/>
      <c r="E705" s="260"/>
      <c r="F705" s="260"/>
      <c r="G705" s="260"/>
      <c r="H705" s="234"/>
      <c r="I705" s="234"/>
      <c r="J705" s="234"/>
      <c r="K705" s="234"/>
      <c r="L705" s="234"/>
      <c r="M705" s="234"/>
      <c r="N705" s="233"/>
      <c r="O705" s="233"/>
      <c r="P705" s="233"/>
      <c r="Q705" s="233"/>
      <c r="R705" s="234"/>
      <c r="S705" s="234"/>
      <c r="T705" s="234"/>
      <c r="U705" s="234"/>
      <c r="V705" s="234"/>
      <c r="W705" s="234"/>
      <c r="X705" s="234"/>
      <c r="Y705" s="214"/>
      <c r="Z705" s="214"/>
      <c r="AA705" s="214"/>
      <c r="AB705" s="214"/>
      <c r="AC705" s="214"/>
      <c r="AD705" s="214"/>
      <c r="AE705" s="214"/>
      <c r="AF705" s="214"/>
      <c r="AG705" s="214" t="s">
        <v>152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25">
      <c r="A706" s="231"/>
      <c r="B706" s="232"/>
      <c r="C706" s="272" t="s">
        <v>601</v>
      </c>
      <c r="D706" s="260"/>
      <c r="E706" s="260"/>
      <c r="F706" s="260"/>
      <c r="G706" s="260"/>
      <c r="H706" s="234"/>
      <c r="I706" s="234"/>
      <c r="J706" s="234"/>
      <c r="K706" s="234"/>
      <c r="L706" s="234"/>
      <c r="M706" s="234"/>
      <c r="N706" s="233"/>
      <c r="O706" s="233"/>
      <c r="P706" s="233"/>
      <c r="Q706" s="233"/>
      <c r="R706" s="234"/>
      <c r="S706" s="234"/>
      <c r="T706" s="234"/>
      <c r="U706" s="234"/>
      <c r="V706" s="234"/>
      <c r="W706" s="234"/>
      <c r="X706" s="234"/>
      <c r="Y706" s="214"/>
      <c r="Z706" s="214"/>
      <c r="AA706" s="214"/>
      <c r="AB706" s="214"/>
      <c r="AC706" s="214"/>
      <c r="AD706" s="214"/>
      <c r="AE706" s="214"/>
      <c r="AF706" s="214"/>
      <c r="AG706" s="214" t="s">
        <v>152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5">
      <c r="A707" s="231"/>
      <c r="B707" s="232"/>
      <c r="C707" s="272" t="s">
        <v>602</v>
      </c>
      <c r="D707" s="260"/>
      <c r="E707" s="260"/>
      <c r="F707" s="260"/>
      <c r="G707" s="260"/>
      <c r="H707" s="234"/>
      <c r="I707" s="234"/>
      <c r="J707" s="234"/>
      <c r="K707" s="234"/>
      <c r="L707" s="234"/>
      <c r="M707" s="234"/>
      <c r="N707" s="233"/>
      <c r="O707" s="233"/>
      <c r="P707" s="233"/>
      <c r="Q707" s="233"/>
      <c r="R707" s="234"/>
      <c r="S707" s="234"/>
      <c r="T707" s="234"/>
      <c r="U707" s="234"/>
      <c r="V707" s="234"/>
      <c r="W707" s="234"/>
      <c r="X707" s="234"/>
      <c r="Y707" s="214"/>
      <c r="Z707" s="214"/>
      <c r="AA707" s="214"/>
      <c r="AB707" s="214"/>
      <c r="AC707" s="214"/>
      <c r="AD707" s="214"/>
      <c r="AE707" s="214"/>
      <c r="AF707" s="214"/>
      <c r="AG707" s="214" t="s">
        <v>152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 x14ac:dyDescent="0.25">
      <c r="A708" s="231"/>
      <c r="B708" s="232"/>
      <c r="C708" s="272" t="s">
        <v>603</v>
      </c>
      <c r="D708" s="260"/>
      <c r="E708" s="260"/>
      <c r="F708" s="260"/>
      <c r="G708" s="260"/>
      <c r="H708" s="234"/>
      <c r="I708" s="234"/>
      <c r="J708" s="234"/>
      <c r="K708" s="234"/>
      <c r="L708" s="234"/>
      <c r="M708" s="234"/>
      <c r="N708" s="233"/>
      <c r="O708" s="233"/>
      <c r="P708" s="233"/>
      <c r="Q708" s="233"/>
      <c r="R708" s="234"/>
      <c r="S708" s="234"/>
      <c r="T708" s="234"/>
      <c r="U708" s="234"/>
      <c r="V708" s="234"/>
      <c r="W708" s="234"/>
      <c r="X708" s="234"/>
      <c r="Y708" s="214"/>
      <c r="Z708" s="214"/>
      <c r="AA708" s="214"/>
      <c r="AB708" s="214"/>
      <c r="AC708" s="214"/>
      <c r="AD708" s="214"/>
      <c r="AE708" s="214"/>
      <c r="AF708" s="214"/>
      <c r="AG708" s="214" t="s">
        <v>152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 x14ac:dyDescent="0.25">
      <c r="A709" s="231"/>
      <c r="B709" s="232"/>
      <c r="C709" s="272" t="s">
        <v>604</v>
      </c>
      <c r="D709" s="260"/>
      <c r="E709" s="260"/>
      <c r="F709" s="260"/>
      <c r="G709" s="260"/>
      <c r="H709" s="234"/>
      <c r="I709" s="234"/>
      <c r="J709" s="234"/>
      <c r="K709" s="234"/>
      <c r="L709" s="234"/>
      <c r="M709" s="234"/>
      <c r="N709" s="233"/>
      <c r="O709" s="233"/>
      <c r="P709" s="233"/>
      <c r="Q709" s="233"/>
      <c r="R709" s="234"/>
      <c r="S709" s="234"/>
      <c r="T709" s="234"/>
      <c r="U709" s="234"/>
      <c r="V709" s="234"/>
      <c r="W709" s="234"/>
      <c r="X709" s="234"/>
      <c r="Y709" s="214"/>
      <c r="Z709" s="214"/>
      <c r="AA709" s="214"/>
      <c r="AB709" s="214"/>
      <c r="AC709" s="214"/>
      <c r="AD709" s="214"/>
      <c r="AE709" s="214"/>
      <c r="AF709" s="214"/>
      <c r="AG709" s="214" t="s">
        <v>152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 x14ac:dyDescent="0.25">
      <c r="A710" s="231"/>
      <c r="B710" s="232"/>
      <c r="C710" s="272" t="s">
        <v>605</v>
      </c>
      <c r="D710" s="260"/>
      <c r="E710" s="260"/>
      <c r="F710" s="260"/>
      <c r="G710" s="260"/>
      <c r="H710" s="234"/>
      <c r="I710" s="234"/>
      <c r="J710" s="234"/>
      <c r="K710" s="234"/>
      <c r="L710" s="234"/>
      <c r="M710" s="234"/>
      <c r="N710" s="233"/>
      <c r="O710" s="233"/>
      <c r="P710" s="233"/>
      <c r="Q710" s="233"/>
      <c r="R710" s="234"/>
      <c r="S710" s="234"/>
      <c r="T710" s="234"/>
      <c r="U710" s="234"/>
      <c r="V710" s="234"/>
      <c r="W710" s="234"/>
      <c r="X710" s="234"/>
      <c r="Y710" s="214"/>
      <c r="Z710" s="214"/>
      <c r="AA710" s="214"/>
      <c r="AB710" s="214"/>
      <c r="AC710" s="214"/>
      <c r="AD710" s="214"/>
      <c r="AE710" s="214"/>
      <c r="AF710" s="214"/>
      <c r="AG710" s="214" t="s">
        <v>152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 x14ac:dyDescent="0.25">
      <c r="A711" s="231"/>
      <c r="B711" s="232"/>
      <c r="C711" s="272" t="s">
        <v>606</v>
      </c>
      <c r="D711" s="260"/>
      <c r="E711" s="260"/>
      <c r="F711" s="260"/>
      <c r="G711" s="260"/>
      <c r="H711" s="234"/>
      <c r="I711" s="234"/>
      <c r="J711" s="234"/>
      <c r="K711" s="234"/>
      <c r="L711" s="234"/>
      <c r="M711" s="234"/>
      <c r="N711" s="233"/>
      <c r="O711" s="233"/>
      <c r="P711" s="233"/>
      <c r="Q711" s="233"/>
      <c r="R711" s="234"/>
      <c r="S711" s="234"/>
      <c r="T711" s="234"/>
      <c r="U711" s="234"/>
      <c r="V711" s="234"/>
      <c r="W711" s="234"/>
      <c r="X711" s="234"/>
      <c r="Y711" s="214"/>
      <c r="Z711" s="214"/>
      <c r="AA711" s="214"/>
      <c r="AB711" s="214"/>
      <c r="AC711" s="214"/>
      <c r="AD711" s="214"/>
      <c r="AE711" s="214"/>
      <c r="AF711" s="214"/>
      <c r="AG711" s="214" t="s">
        <v>152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 x14ac:dyDescent="0.25">
      <c r="A712" s="231"/>
      <c r="B712" s="232"/>
      <c r="C712" s="272" t="s">
        <v>607</v>
      </c>
      <c r="D712" s="260"/>
      <c r="E712" s="260"/>
      <c r="F712" s="260"/>
      <c r="G712" s="260"/>
      <c r="H712" s="234"/>
      <c r="I712" s="234"/>
      <c r="J712" s="234"/>
      <c r="K712" s="234"/>
      <c r="L712" s="234"/>
      <c r="M712" s="234"/>
      <c r="N712" s="233"/>
      <c r="O712" s="233"/>
      <c r="P712" s="233"/>
      <c r="Q712" s="233"/>
      <c r="R712" s="234"/>
      <c r="S712" s="234"/>
      <c r="T712" s="234"/>
      <c r="U712" s="234"/>
      <c r="V712" s="234"/>
      <c r="W712" s="234"/>
      <c r="X712" s="234"/>
      <c r="Y712" s="214"/>
      <c r="Z712" s="214"/>
      <c r="AA712" s="214"/>
      <c r="AB712" s="214"/>
      <c r="AC712" s="214"/>
      <c r="AD712" s="214"/>
      <c r="AE712" s="214"/>
      <c r="AF712" s="214"/>
      <c r="AG712" s="214" t="s">
        <v>152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 x14ac:dyDescent="0.25">
      <c r="A713" s="231"/>
      <c r="B713" s="232"/>
      <c r="C713" s="272" t="s">
        <v>608</v>
      </c>
      <c r="D713" s="260"/>
      <c r="E713" s="260"/>
      <c r="F713" s="260"/>
      <c r="G713" s="260"/>
      <c r="H713" s="234"/>
      <c r="I713" s="234"/>
      <c r="J713" s="234"/>
      <c r="K713" s="234"/>
      <c r="L713" s="234"/>
      <c r="M713" s="234"/>
      <c r="N713" s="233"/>
      <c r="O713" s="233"/>
      <c r="P713" s="233"/>
      <c r="Q713" s="233"/>
      <c r="R713" s="234"/>
      <c r="S713" s="234"/>
      <c r="T713" s="234"/>
      <c r="U713" s="234"/>
      <c r="V713" s="234"/>
      <c r="W713" s="234"/>
      <c r="X713" s="234"/>
      <c r="Y713" s="214"/>
      <c r="Z713" s="214"/>
      <c r="AA713" s="214"/>
      <c r="AB713" s="214"/>
      <c r="AC713" s="214"/>
      <c r="AD713" s="214"/>
      <c r="AE713" s="214"/>
      <c r="AF713" s="214"/>
      <c r="AG713" s="214" t="s">
        <v>152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1" x14ac:dyDescent="0.25">
      <c r="A714" s="231"/>
      <c r="B714" s="232"/>
      <c r="C714" s="272" t="s">
        <v>609</v>
      </c>
      <c r="D714" s="260"/>
      <c r="E714" s="260"/>
      <c r="F714" s="260"/>
      <c r="G714" s="260"/>
      <c r="H714" s="234"/>
      <c r="I714" s="234"/>
      <c r="J714" s="234"/>
      <c r="K714" s="234"/>
      <c r="L714" s="234"/>
      <c r="M714" s="234"/>
      <c r="N714" s="233"/>
      <c r="O714" s="233"/>
      <c r="P714" s="233"/>
      <c r="Q714" s="233"/>
      <c r="R714" s="234"/>
      <c r="S714" s="234"/>
      <c r="T714" s="234"/>
      <c r="U714" s="234"/>
      <c r="V714" s="234"/>
      <c r="W714" s="234"/>
      <c r="X714" s="234"/>
      <c r="Y714" s="214"/>
      <c r="Z714" s="214"/>
      <c r="AA714" s="214"/>
      <c r="AB714" s="214"/>
      <c r="AC714" s="214"/>
      <c r="AD714" s="214"/>
      <c r="AE714" s="214"/>
      <c r="AF714" s="214"/>
      <c r="AG714" s="214" t="s">
        <v>152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1" x14ac:dyDescent="0.25">
      <c r="A715" s="231"/>
      <c r="B715" s="232"/>
      <c r="C715" s="272" t="s">
        <v>610</v>
      </c>
      <c r="D715" s="260"/>
      <c r="E715" s="260"/>
      <c r="F715" s="260"/>
      <c r="G715" s="260"/>
      <c r="H715" s="234"/>
      <c r="I715" s="234"/>
      <c r="J715" s="234"/>
      <c r="K715" s="234"/>
      <c r="L715" s="234"/>
      <c r="M715" s="234"/>
      <c r="N715" s="233"/>
      <c r="O715" s="233"/>
      <c r="P715" s="233"/>
      <c r="Q715" s="233"/>
      <c r="R715" s="234"/>
      <c r="S715" s="234"/>
      <c r="T715" s="234"/>
      <c r="U715" s="234"/>
      <c r="V715" s="234"/>
      <c r="W715" s="234"/>
      <c r="X715" s="234"/>
      <c r="Y715" s="214"/>
      <c r="Z715" s="214"/>
      <c r="AA715" s="214"/>
      <c r="AB715" s="214"/>
      <c r="AC715" s="214"/>
      <c r="AD715" s="214"/>
      <c r="AE715" s="214"/>
      <c r="AF715" s="214"/>
      <c r="AG715" s="214" t="s">
        <v>152</v>
      </c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1" x14ac:dyDescent="0.25">
      <c r="A716" s="231"/>
      <c r="B716" s="232"/>
      <c r="C716" s="272" t="s">
        <v>611</v>
      </c>
      <c r="D716" s="260"/>
      <c r="E716" s="260"/>
      <c r="F716" s="260"/>
      <c r="G716" s="260"/>
      <c r="H716" s="234"/>
      <c r="I716" s="234"/>
      <c r="J716" s="234"/>
      <c r="K716" s="234"/>
      <c r="L716" s="234"/>
      <c r="M716" s="234"/>
      <c r="N716" s="233"/>
      <c r="O716" s="233"/>
      <c r="P716" s="233"/>
      <c r="Q716" s="233"/>
      <c r="R716" s="234"/>
      <c r="S716" s="234"/>
      <c r="T716" s="234"/>
      <c r="U716" s="234"/>
      <c r="V716" s="234"/>
      <c r="W716" s="234"/>
      <c r="X716" s="234"/>
      <c r="Y716" s="214"/>
      <c r="Z716" s="214"/>
      <c r="AA716" s="214"/>
      <c r="AB716" s="214"/>
      <c r="AC716" s="214"/>
      <c r="AD716" s="214"/>
      <c r="AE716" s="214"/>
      <c r="AF716" s="214"/>
      <c r="AG716" s="214" t="s">
        <v>152</v>
      </c>
      <c r="AH716" s="214"/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 x14ac:dyDescent="0.25">
      <c r="A717" s="231"/>
      <c r="B717" s="232"/>
      <c r="C717" s="272" t="s">
        <v>612</v>
      </c>
      <c r="D717" s="260"/>
      <c r="E717" s="260"/>
      <c r="F717" s="260"/>
      <c r="G717" s="260"/>
      <c r="H717" s="234"/>
      <c r="I717" s="234"/>
      <c r="J717" s="234"/>
      <c r="K717" s="234"/>
      <c r="L717" s="234"/>
      <c r="M717" s="234"/>
      <c r="N717" s="233"/>
      <c r="O717" s="233"/>
      <c r="P717" s="233"/>
      <c r="Q717" s="233"/>
      <c r="R717" s="234"/>
      <c r="S717" s="234"/>
      <c r="T717" s="234"/>
      <c r="U717" s="234"/>
      <c r="V717" s="234"/>
      <c r="W717" s="234"/>
      <c r="X717" s="234"/>
      <c r="Y717" s="214"/>
      <c r="Z717" s="214"/>
      <c r="AA717" s="214"/>
      <c r="AB717" s="214"/>
      <c r="AC717" s="214"/>
      <c r="AD717" s="214"/>
      <c r="AE717" s="214"/>
      <c r="AF717" s="214"/>
      <c r="AG717" s="214" t="s">
        <v>152</v>
      </c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1" x14ac:dyDescent="0.25">
      <c r="A718" s="231"/>
      <c r="B718" s="232"/>
      <c r="C718" s="272" t="s">
        <v>613</v>
      </c>
      <c r="D718" s="260"/>
      <c r="E718" s="260"/>
      <c r="F718" s="260"/>
      <c r="G718" s="260"/>
      <c r="H718" s="234"/>
      <c r="I718" s="234"/>
      <c r="J718" s="234"/>
      <c r="K718" s="234"/>
      <c r="L718" s="234"/>
      <c r="M718" s="234"/>
      <c r="N718" s="233"/>
      <c r="O718" s="233"/>
      <c r="P718" s="233"/>
      <c r="Q718" s="233"/>
      <c r="R718" s="234"/>
      <c r="S718" s="234"/>
      <c r="T718" s="234"/>
      <c r="U718" s="234"/>
      <c r="V718" s="234"/>
      <c r="W718" s="234"/>
      <c r="X718" s="234"/>
      <c r="Y718" s="214"/>
      <c r="Z718" s="214"/>
      <c r="AA718" s="214"/>
      <c r="AB718" s="214"/>
      <c r="AC718" s="214"/>
      <c r="AD718" s="214"/>
      <c r="AE718" s="214"/>
      <c r="AF718" s="214"/>
      <c r="AG718" s="214" t="s">
        <v>152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 x14ac:dyDescent="0.25">
      <c r="A719" s="231"/>
      <c r="B719" s="232"/>
      <c r="C719" s="272" t="s">
        <v>614</v>
      </c>
      <c r="D719" s="260"/>
      <c r="E719" s="260"/>
      <c r="F719" s="260"/>
      <c r="G719" s="260"/>
      <c r="H719" s="234"/>
      <c r="I719" s="234"/>
      <c r="J719" s="234"/>
      <c r="K719" s="234"/>
      <c r="L719" s="234"/>
      <c r="M719" s="234"/>
      <c r="N719" s="233"/>
      <c r="O719" s="233"/>
      <c r="P719" s="233"/>
      <c r="Q719" s="233"/>
      <c r="R719" s="234"/>
      <c r="S719" s="234"/>
      <c r="T719" s="234"/>
      <c r="U719" s="234"/>
      <c r="V719" s="234"/>
      <c r="W719" s="234"/>
      <c r="X719" s="234"/>
      <c r="Y719" s="214"/>
      <c r="Z719" s="214"/>
      <c r="AA719" s="214"/>
      <c r="AB719" s="214"/>
      <c r="AC719" s="214"/>
      <c r="AD719" s="214"/>
      <c r="AE719" s="214"/>
      <c r="AF719" s="214"/>
      <c r="AG719" s="214" t="s">
        <v>152</v>
      </c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25">
      <c r="A720" s="231"/>
      <c r="B720" s="232"/>
      <c r="C720" s="272" t="s">
        <v>615</v>
      </c>
      <c r="D720" s="260"/>
      <c r="E720" s="260"/>
      <c r="F720" s="260"/>
      <c r="G720" s="260"/>
      <c r="H720" s="234"/>
      <c r="I720" s="234"/>
      <c r="J720" s="234"/>
      <c r="K720" s="234"/>
      <c r="L720" s="234"/>
      <c r="M720" s="234"/>
      <c r="N720" s="233"/>
      <c r="O720" s="233"/>
      <c r="P720" s="233"/>
      <c r="Q720" s="233"/>
      <c r="R720" s="234"/>
      <c r="S720" s="234"/>
      <c r="T720" s="234"/>
      <c r="U720" s="234"/>
      <c r="V720" s="234"/>
      <c r="W720" s="234"/>
      <c r="X720" s="234"/>
      <c r="Y720" s="214"/>
      <c r="Z720" s="214"/>
      <c r="AA720" s="214"/>
      <c r="AB720" s="214"/>
      <c r="AC720" s="214"/>
      <c r="AD720" s="214"/>
      <c r="AE720" s="214"/>
      <c r="AF720" s="214"/>
      <c r="AG720" s="214" t="s">
        <v>152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 x14ac:dyDescent="0.25">
      <c r="A721" s="231"/>
      <c r="B721" s="232"/>
      <c r="C721" s="277" t="s">
        <v>555</v>
      </c>
      <c r="D721" s="235"/>
      <c r="E721" s="236"/>
      <c r="F721" s="237"/>
      <c r="G721" s="237"/>
      <c r="H721" s="234"/>
      <c r="I721" s="234"/>
      <c r="J721" s="234"/>
      <c r="K721" s="234"/>
      <c r="L721" s="234"/>
      <c r="M721" s="234"/>
      <c r="N721" s="233"/>
      <c r="O721" s="233"/>
      <c r="P721" s="233"/>
      <c r="Q721" s="233"/>
      <c r="R721" s="234"/>
      <c r="S721" s="234"/>
      <c r="T721" s="234"/>
      <c r="U721" s="234"/>
      <c r="V721" s="234"/>
      <c r="W721" s="234"/>
      <c r="X721" s="234"/>
      <c r="Y721" s="214"/>
      <c r="Z721" s="214"/>
      <c r="AA721" s="214"/>
      <c r="AB721" s="214"/>
      <c r="AC721" s="214"/>
      <c r="AD721" s="214"/>
      <c r="AE721" s="214"/>
      <c r="AF721" s="214"/>
      <c r="AG721" s="214" t="s">
        <v>152</v>
      </c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 x14ac:dyDescent="0.25">
      <c r="A722" s="231"/>
      <c r="B722" s="232"/>
      <c r="C722" s="272" t="s">
        <v>616</v>
      </c>
      <c r="D722" s="260"/>
      <c r="E722" s="260"/>
      <c r="F722" s="260"/>
      <c r="G722" s="260"/>
      <c r="H722" s="234"/>
      <c r="I722" s="234"/>
      <c r="J722" s="234"/>
      <c r="K722" s="234"/>
      <c r="L722" s="234"/>
      <c r="M722" s="234"/>
      <c r="N722" s="233"/>
      <c r="O722" s="233"/>
      <c r="P722" s="233"/>
      <c r="Q722" s="233"/>
      <c r="R722" s="234"/>
      <c r="S722" s="234"/>
      <c r="T722" s="234"/>
      <c r="U722" s="234"/>
      <c r="V722" s="234"/>
      <c r="W722" s="234"/>
      <c r="X722" s="234"/>
      <c r="Y722" s="214"/>
      <c r="Z722" s="214"/>
      <c r="AA722" s="214"/>
      <c r="AB722" s="214"/>
      <c r="AC722" s="214"/>
      <c r="AD722" s="214"/>
      <c r="AE722" s="214"/>
      <c r="AF722" s="214"/>
      <c r="AG722" s="214" t="s">
        <v>152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 x14ac:dyDescent="0.25">
      <c r="A723" s="231"/>
      <c r="B723" s="232"/>
      <c r="C723" s="272" t="s">
        <v>600</v>
      </c>
      <c r="D723" s="260"/>
      <c r="E723" s="260"/>
      <c r="F723" s="260"/>
      <c r="G723" s="260"/>
      <c r="H723" s="234"/>
      <c r="I723" s="234"/>
      <c r="J723" s="234"/>
      <c r="K723" s="234"/>
      <c r="L723" s="234"/>
      <c r="M723" s="234"/>
      <c r="N723" s="233"/>
      <c r="O723" s="233"/>
      <c r="P723" s="233"/>
      <c r="Q723" s="233"/>
      <c r="R723" s="234"/>
      <c r="S723" s="234"/>
      <c r="T723" s="234"/>
      <c r="U723" s="234"/>
      <c r="V723" s="234"/>
      <c r="W723" s="234"/>
      <c r="X723" s="234"/>
      <c r="Y723" s="214"/>
      <c r="Z723" s="214"/>
      <c r="AA723" s="214"/>
      <c r="AB723" s="214"/>
      <c r="AC723" s="214"/>
      <c r="AD723" s="214"/>
      <c r="AE723" s="214"/>
      <c r="AF723" s="214"/>
      <c r="AG723" s="214" t="s">
        <v>152</v>
      </c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 x14ac:dyDescent="0.25">
      <c r="A724" s="231"/>
      <c r="B724" s="232"/>
      <c r="C724" s="272" t="s">
        <v>601</v>
      </c>
      <c r="D724" s="260"/>
      <c r="E724" s="260"/>
      <c r="F724" s="260"/>
      <c r="G724" s="260"/>
      <c r="H724" s="234"/>
      <c r="I724" s="234"/>
      <c r="J724" s="234"/>
      <c r="K724" s="234"/>
      <c r="L724" s="234"/>
      <c r="M724" s="234"/>
      <c r="N724" s="233"/>
      <c r="O724" s="233"/>
      <c r="P724" s="233"/>
      <c r="Q724" s="233"/>
      <c r="R724" s="234"/>
      <c r="S724" s="234"/>
      <c r="T724" s="234"/>
      <c r="U724" s="234"/>
      <c r="V724" s="234"/>
      <c r="W724" s="234"/>
      <c r="X724" s="234"/>
      <c r="Y724" s="214"/>
      <c r="Z724" s="214"/>
      <c r="AA724" s="214"/>
      <c r="AB724" s="214"/>
      <c r="AC724" s="214"/>
      <c r="AD724" s="214"/>
      <c r="AE724" s="214"/>
      <c r="AF724" s="214"/>
      <c r="AG724" s="214" t="s">
        <v>152</v>
      </c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 x14ac:dyDescent="0.25">
      <c r="A725" s="231"/>
      <c r="B725" s="232"/>
      <c r="C725" s="272" t="s">
        <v>603</v>
      </c>
      <c r="D725" s="260"/>
      <c r="E725" s="260"/>
      <c r="F725" s="260"/>
      <c r="G725" s="260"/>
      <c r="H725" s="234"/>
      <c r="I725" s="234"/>
      <c r="J725" s="234"/>
      <c r="K725" s="234"/>
      <c r="L725" s="234"/>
      <c r="M725" s="234"/>
      <c r="N725" s="233"/>
      <c r="O725" s="233"/>
      <c r="P725" s="233"/>
      <c r="Q725" s="233"/>
      <c r="R725" s="234"/>
      <c r="S725" s="234"/>
      <c r="T725" s="234"/>
      <c r="U725" s="234"/>
      <c r="V725" s="234"/>
      <c r="W725" s="234"/>
      <c r="X725" s="234"/>
      <c r="Y725" s="214"/>
      <c r="Z725" s="214"/>
      <c r="AA725" s="214"/>
      <c r="AB725" s="214"/>
      <c r="AC725" s="214"/>
      <c r="AD725" s="214"/>
      <c r="AE725" s="214"/>
      <c r="AF725" s="214"/>
      <c r="AG725" s="214" t="s">
        <v>152</v>
      </c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 x14ac:dyDescent="0.25">
      <c r="A726" s="231"/>
      <c r="B726" s="232"/>
      <c r="C726" s="272" t="s">
        <v>604</v>
      </c>
      <c r="D726" s="260"/>
      <c r="E726" s="260"/>
      <c r="F726" s="260"/>
      <c r="G726" s="260"/>
      <c r="H726" s="234"/>
      <c r="I726" s="234"/>
      <c r="J726" s="234"/>
      <c r="K726" s="234"/>
      <c r="L726" s="234"/>
      <c r="M726" s="234"/>
      <c r="N726" s="233"/>
      <c r="O726" s="233"/>
      <c r="P726" s="233"/>
      <c r="Q726" s="233"/>
      <c r="R726" s="234"/>
      <c r="S726" s="234"/>
      <c r="T726" s="234"/>
      <c r="U726" s="234"/>
      <c r="V726" s="234"/>
      <c r="W726" s="234"/>
      <c r="X726" s="234"/>
      <c r="Y726" s="214"/>
      <c r="Z726" s="214"/>
      <c r="AA726" s="214"/>
      <c r="AB726" s="214"/>
      <c r="AC726" s="214"/>
      <c r="AD726" s="214"/>
      <c r="AE726" s="214"/>
      <c r="AF726" s="214"/>
      <c r="AG726" s="214" t="s">
        <v>152</v>
      </c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 x14ac:dyDescent="0.25">
      <c r="A727" s="231"/>
      <c r="B727" s="232"/>
      <c r="C727" s="272" t="s">
        <v>605</v>
      </c>
      <c r="D727" s="260"/>
      <c r="E727" s="260"/>
      <c r="F727" s="260"/>
      <c r="G727" s="260"/>
      <c r="H727" s="234"/>
      <c r="I727" s="234"/>
      <c r="J727" s="234"/>
      <c r="K727" s="234"/>
      <c r="L727" s="234"/>
      <c r="M727" s="234"/>
      <c r="N727" s="233"/>
      <c r="O727" s="233"/>
      <c r="P727" s="233"/>
      <c r="Q727" s="233"/>
      <c r="R727" s="234"/>
      <c r="S727" s="234"/>
      <c r="T727" s="234"/>
      <c r="U727" s="234"/>
      <c r="V727" s="234"/>
      <c r="W727" s="234"/>
      <c r="X727" s="234"/>
      <c r="Y727" s="214"/>
      <c r="Z727" s="214"/>
      <c r="AA727" s="214"/>
      <c r="AB727" s="214"/>
      <c r="AC727" s="214"/>
      <c r="AD727" s="214"/>
      <c r="AE727" s="214"/>
      <c r="AF727" s="214"/>
      <c r="AG727" s="214" t="s">
        <v>152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 x14ac:dyDescent="0.25">
      <c r="A728" s="231"/>
      <c r="B728" s="232"/>
      <c r="C728" s="272" t="s">
        <v>606</v>
      </c>
      <c r="D728" s="260"/>
      <c r="E728" s="260"/>
      <c r="F728" s="260"/>
      <c r="G728" s="260"/>
      <c r="H728" s="234"/>
      <c r="I728" s="234"/>
      <c r="J728" s="234"/>
      <c r="K728" s="234"/>
      <c r="L728" s="234"/>
      <c r="M728" s="234"/>
      <c r="N728" s="233"/>
      <c r="O728" s="233"/>
      <c r="P728" s="233"/>
      <c r="Q728" s="233"/>
      <c r="R728" s="234"/>
      <c r="S728" s="234"/>
      <c r="T728" s="234"/>
      <c r="U728" s="234"/>
      <c r="V728" s="234"/>
      <c r="W728" s="234"/>
      <c r="X728" s="234"/>
      <c r="Y728" s="214"/>
      <c r="Z728" s="214"/>
      <c r="AA728" s="214"/>
      <c r="AB728" s="214"/>
      <c r="AC728" s="214"/>
      <c r="AD728" s="214"/>
      <c r="AE728" s="214"/>
      <c r="AF728" s="214"/>
      <c r="AG728" s="214" t="s">
        <v>152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 x14ac:dyDescent="0.25">
      <c r="A729" s="231"/>
      <c r="B729" s="232"/>
      <c r="C729" s="272" t="s">
        <v>617</v>
      </c>
      <c r="D729" s="260"/>
      <c r="E729" s="260"/>
      <c r="F729" s="260"/>
      <c r="G729" s="260"/>
      <c r="H729" s="234"/>
      <c r="I729" s="234"/>
      <c r="J729" s="234"/>
      <c r="K729" s="234"/>
      <c r="L729" s="234"/>
      <c r="M729" s="234"/>
      <c r="N729" s="233"/>
      <c r="O729" s="233"/>
      <c r="P729" s="233"/>
      <c r="Q729" s="233"/>
      <c r="R729" s="234"/>
      <c r="S729" s="234"/>
      <c r="T729" s="234"/>
      <c r="U729" s="234"/>
      <c r="V729" s="234"/>
      <c r="W729" s="234"/>
      <c r="X729" s="234"/>
      <c r="Y729" s="214"/>
      <c r="Z729" s="214"/>
      <c r="AA729" s="214"/>
      <c r="AB729" s="214"/>
      <c r="AC729" s="214"/>
      <c r="AD729" s="214"/>
      <c r="AE729" s="214"/>
      <c r="AF729" s="214"/>
      <c r="AG729" s="214" t="s">
        <v>152</v>
      </c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 x14ac:dyDescent="0.25">
      <c r="A730" s="231"/>
      <c r="B730" s="232"/>
      <c r="C730" s="272" t="s">
        <v>556</v>
      </c>
      <c r="D730" s="260"/>
      <c r="E730" s="260"/>
      <c r="F730" s="260"/>
      <c r="G730" s="260"/>
      <c r="H730" s="234"/>
      <c r="I730" s="234"/>
      <c r="J730" s="234"/>
      <c r="K730" s="234"/>
      <c r="L730" s="234"/>
      <c r="M730" s="234"/>
      <c r="N730" s="233"/>
      <c r="O730" s="233"/>
      <c r="P730" s="233"/>
      <c r="Q730" s="233"/>
      <c r="R730" s="234"/>
      <c r="S730" s="234"/>
      <c r="T730" s="234"/>
      <c r="U730" s="234"/>
      <c r="V730" s="234"/>
      <c r="W730" s="234"/>
      <c r="X730" s="234"/>
      <c r="Y730" s="214"/>
      <c r="Z730" s="214"/>
      <c r="AA730" s="214"/>
      <c r="AB730" s="214"/>
      <c r="AC730" s="214"/>
      <c r="AD730" s="214"/>
      <c r="AE730" s="214"/>
      <c r="AF730" s="214"/>
      <c r="AG730" s="214" t="s">
        <v>152</v>
      </c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ht="13" x14ac:dyDescent="0.25">
      <c r="A731" s="245" t="s">
        <v>142</v>
      </c>
      <c r="B731" s="246" t="s">
        <v>112</v>
      </c>
      <c r="C731" s="269" t="s">
        <v>113</v>
      </c>
      <c r="D731" s="247"/>
      <c r="E731" s="248"/>
      <c r="F731" s="249"/>
      <c r="G731" s="249">
        <f>SUMIF(AG732:AG739,"&lt;&gt;NOR",G732:G739)</f>
        <v>0</v>
      </c>
      <c r="H731" s="249"/>
      <c r="I731" s="249">
        <f>SUM(I732:I739)</f>
        <v>0</v>
      </c>
      <c r="J731" s="249"/>
      <c r="K731" s="249">
        <f>SUM(K732:K739)</f>
        <v>0</v>
      </c>
      <c r="L731" s="249"/>
      <c r="M731" s="249">
        <f>SUM(M732:M739)</f>
        <v>0</v>
      </c>
      <c r="N731" s="248"/>
      <c r="O731" s="248">
        <f>SUM(O732:O739)</f>
        <v>0</v>
      </c>
      <c r="P731" s="248"/>
      <c r="Q731" s="248">
        <f>SUM(Q732:Q739)</f>
        <v>0</v>
      </c>
      <c r="R731" s="249"/>
      <c r="S731" s="249"/>
      <c r="T731" s="250"/>
      <c r="U731" s="244"/>
      <c r="V731" s="244">
        <f>SUM(V732:V739)</f>
        <v>13.410000000000002</v>
      </c>
      <c r="W731" s="244"/>
      <c r="X731" s="244"/>
      <c r="AG731" t="s">
        <v>143</v>
      </c>
    </row>
    <row r="732" spans="1:60" outlineLevel="1" x14ac:dyDescent="0.25">
      <c r="A732" s="262">
        <v>102</v>
      </c>
      <c r="B732" s="263" t="s">
        <v>557</v>
      </c>
      <c r="C732" s="275" t="s">
        <v>558</v>
      </c>
      <c r="D732" s="264" t="s">
        <v>291</v>
      </c>
      <c r="E732" s="265">
        <v>2.85934</v>
      </c>
      <c r="F732" s="266"/>
      <c r="G732" s="267">
        <f>ROUND(E732*F732,2)</f>
        <v>0</v>
      </c>
      <c r="H732" s="266"/>
      <c r="I732" s="267">
        <f>ROUND(E732*H732,2)</f>
        <v>0</v>
      </c>
      <c r="J732" s="266"/>
      <c r="K732" s="267">
        <f>ROUND(E732*J732,2)</f>
        <v>0</v>
      </c>
      <c r="L732" s="267">
        <v>15</v>
      </c>
      <c r="M732" s="267">
        <f>G732*(1+L732/100)</f>
        <v>0</v>
      </c>
      <c r="N732" s="265">
        <v>0</v>
      </c>
      <c r="O732" s="265">
        <f>ROUND(E732*N732,2)</f>
        <v>0</v>
      </c>
      <c r="P732" s="265">
        <v>0</v>
      </c>
      <c r="Q732" s="265">
        <f>ROUND(E732*P732,2)</f>
        <v>0</v>
      </c>
      <c r="R732" s="267"/>
      <c r="S732" s="267" t="s">
        <v>161</v>
      </c>
      <c r="T732" s="268" t="s">
        <v>161</v>
      </c>
      <c r="U732" s="234">
        <v>2.0089999999999999</v>
      </c>
      <c r="V732" s="234">
        <f>ROUND(E732*U732,2)</f>
        <v>5.74</v>
      </c>
      <c r="W732" s="234"/>
      <c r="X732" s="234" t="s">
        <v>559</v>
      </c>
      <c r="Y732" s="214"/>
      <c r="Z732" s="214"/>
      <c r="AA732" s="214"/>
      <c r="AB732" s="214"/>
      <c r="AC732" s="214"/>
      <c r="AD732" s="214"/>
      <c r="AE732" s="214"/>
      <c r="AF732" s="214"/>
      <c r="AG732" s="214" t="s">
        <v>560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1" x14ac:dyDescent="0.25">
      <c r="A733" s="252">
        <v>103</v>
      </c>
      <c r="B733" s="253" t="s">
        <v>561</v>
      </c>
      <c r="C733" s="270" t="s">
        <v>562</v>
      </c>
      <c r="D733" s="254" t="s">
        <v>291</v>
      </c>
      <c r="E733" s="255">
        <v>2.85934</v>
      </c>
      <c r="F733" s="256"/>
      <c r="G733" s="257">
        <f>ROUND(E733*F733,2)</f>
        <v>0</v>
      </c>
      <c r="H733" s="256"/>
      <c r="I733" s="257">
        <f>ROUND(E733*H733,2)</f>
        <v>0</v>
      </c>
      <c r="J733" s="256"/>
      <c r="K733" s="257">
        <f>ROUND(E733*J733,2)</f>
        <v>0</v>
      </c>
      <c r="L733" s="257">
        <v>15</v>
      </c>
      <c r="M733" s="257">
        <f>G733*(1+L733/100)</f>
        <v>0</v>
      </c>
      <c r="N733" s="255">
        <v>0</v>
      </c>
      <c r="O733" s="255">
        <f>ROUND(E733*N733,2)</f>
        <v>0</v>
      </c>
      <c r="P733" s="255">
        <v>0</v>
      </c>
      <c r="Q733" s="255">
        <f>ROUND(E733*P733,2)</f>
        <v>0</v>
      </c>
      <c r="R733" s="257"/>
      <c r="S733" s="257" t="s">
        <v>161</v>
      </c>
      <c r="T733" s="258" t="s">
        <v>161</v>
      </c>
      <c r="U733" s="234">
        <v>0.752</v>
      </c>
      <c r="V733" s="234">
        <f>ROUND(E733*U733,2)</f>
        <v>2.15</v>
      </c>
      <c r="W733" s="234"/>
      <c r="X733" s="234" t="s">
        <v>559</v>
      </c>
      <c r="Y733" s="214"/>
      <c r="Z733" s="214"/>
      <c r="AA733" s="214"/>
      <c r="AB733" s="214"/>
      <c r="AC733" s="214"/>
      <c r="AD733" s="214"/>
      <c r="AE733" s="214"/>
      <c r="AF733" s="214"/>
      <c r="AG733" s="214" t="s">
        <v>560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ht="20.5" outlineLevel="1" x14ac:dyDescent="0.25">
      <c r="A734" s="231"/>
      <c r="B734" s="232"/>
      <c r="C734" s="271" t="s">
        <v>563</v>
      </c>
      <c r="D734" s="259"/>
      <c r="E734" s="259"/>
      <c r="F734" s="259"/>
      <c r="G734" s="259"/>
      <c r="H734" s="234"/>
      <c r="I734" s="234"/>
      <c r="J734" s="234"/>
      <c r="K734" s="234"/>
      <c r="L734" s="234"/>
      <c r="M734" s="234"/>
      <c r="N734" s="233"/>
      <c r="O734" s="233"/>
      <c r="P734" s="233"/>
      <c r="Q734" s="233"/>
      <c r="R734" s="234"/>
      <c r="S734" s="234"/>
      <c r="T734" s="234"/>
      <c r="U734" s="234"/>
      <c r="V734" s="234"/>
      <c r="W734" s="234"/>
      <c r="X734" s="234"/>
      <c r="Y734" s="214"/>
      <c r="Z734" s="214"/>
      <c r="AA734" s="214"/>
      <c r="AB734" s="214"/>
      <c r="AC734" s="214"/>
      <c r="AD734" s="214"/>
      <c r="AE734" s="214"/>
      <c r="AF734" s="214"/>
      <c r="AG734" s="214" t="s">
        <v>152</v>
      </c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61" t="str">
        <f>C734</f>
        <v>S naložením suti nebo vybouraných hmot do dopravního prostředku a na jejich vyložením, popřípadě přeložením na normální dopravní prostředek.</v>
      </c>
      <c r="BB734" s="214"/>
      <c r="BC734" s="214"/>
      <c r="BD734" s="214"/>
      <c r="BE734" s="214"/>
      <c r="BF734" s="214"/>
      <c r="BG734" s="214"/>
      <c r="BH734" s="214"/>
    </row>
    <row r="735" spans="1:60" outlineLevel="1" x14ac:dyDescent="0.25">
      <c r="A735" s="262">
        <v>104</v>
      </c>
      <c r="B735" s="263" t="s">
        <v>564</v>
      </c>
      <c r="C735" s="275" t="s">
        <v>565</v>
      </c>
      <c r="D735" s="264" t="s">
        <v>291</v>
      </c>
      <c r="E735" s="265">
        <v>11.43737</v>
      </c>
      <c r="F735" s="266"/>
      <c r="G735" s="267">
        <f>ROUND(E735*F735,2)</f>
        <v>0</v>
      </c>
      <c r="H735" s="266"/>
      <c r="I735" s="267">
        <f>ROUND(E735*H735,2)</f>
        <v>0</v>
      </c>
      <c r="J735" s="266"/>
      <c r="K735" s="267">
        <f>ROUND(E735*J735,2)</f>
        <v>0</v>
      </c>
      <c r="L735" s="267">
        <v>15</v>
      </c>
      <c r="M735" s="267">
        <f>G735*(1+L735/100)</f>
        <v>0</v>
      </c>
      <c r="N735" s="265">
        <v>0</v>
      </c>
      <c r="O735" s="265">
        <f>ROUND(E735*N735,2)</f>
        <v>0</v>
      </c>
      <c r="P735" s="265">
        <v>0</v>
      </c>
      <c r="Q735" s="265">
        <f>ROUND(E735*P735,2)</f>
        <v>0</v>
      </c>
      <c r="R735" s="267"/>
      <c r="S735" s="267" t="s">
        <v>161</v>
      </c>
      <c r="T735" s="268" t="s">
        <v>161</v>
      </c>
      <c r="U735" s="234">
        <v>0.36</v>
      </c>
      <c r="V735" s="234">
        <f>ROUND(E735*U735,2)</f>
        <v>4.12</v>
      </c>
      <c r="W735" s="234"/>
      <c r="X735" s="234" t="s">
        <v>559</v>
      </c>
      <c r="Y735" s="214"/>
      <c r="Z735" s="214"/>
      <c r="AA735" s="214"/>
      <c r="AB735" s="214"/>
      <c r="AC735" s="214"/>
      <c r="AD735" s="214"/>
      <c r="AE735" s="214"/>
      <c r="AF735" s="214"/>
      <c r="AG735" s="214" t="s">
        <v>560</v>
      </c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25">
      <c r="A736" s="252">
        <v>105</v>
      </c>
      <c r="B736" s="253" t="s">
        <v>566</v>
      </c>
      <c r="C736" s="270" t="s">
        <v>567</v>
      </c>
      <c r="D736" s="254" t="s">
        <v>291</v>
      </c>
      <c r="E736" s="255">
        <v>2.85934</v>
      </c>
      <c r="F736" s="256"/>
      <c r="G736" s="257">
        <f>ROUND(E736*F736,2)</f>
        <v>0</v>
      </c>
      <c r="H736" s="256"/>
      <c r="I736" s="257">
        <f>ROUND(E736*H736,2)</f>
        <v>0</v>
      </c>
      <c r="J736" s="256"/>
      <c r="K736" s="257">
        <f>ROUND(E736*J736,2)</f>
        <v>0</v>
      </c>
      <c r="L736" s="257">
        <v>15</v>
      </c>
      <c r="M736" s="257">
        <f>G736*(1+L736/100)</f>
        <v>0</v>
      </c>
      <c r="N736" s="255">
        <v>0</v>
      </c>
      <c r="O736" s="255">
        <f>ROUND(E736*N736,2)</f>
        <v>0</v>
      </c>
      <c r="P736" s="255">
        <v>0</v>
      </c>
      <c r="Q736" s="255">
        <f>ROUND(E736*P736,2)</f>
        <v>0</v>
      </c>
      <c r="R736" s="257"/>
      <c r="S736" s="257" t="s">
        <v>161</v>
      </c>
      <c r="T736" s="258" t="s">
        <v>161</v>
      </c>
      <c r="U736" s="234">
        <v>0.49</v>
      </c>
      <c r="V736" s="234">
        <f>ROUND(E736*U736,2)</f>
        <v>1.4</v>
      </c>
      <c r="W736" s="234"/>
      <c r="X736" s="234" t="s">
        <v>559</v>
      </c>
      <c r="Y736" s="214"/>
      <c r="Z736" s="214"/>
      <c r="AA736" s="214"/>
      <c r="AB736" s="214"/>
      <c r="AC736" s="214"/>
      <c r="AD736" s="214"/>
      <c r="AE736" s="214"/>
      <c r="AF736" s="214"/>
      <c r="AG736" s="214" t="s">
        <v>560</v>
      </c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 x14ac:dyDescent="0.25">
      <c r="A737" s="231"/>
      <c r="B737" s="232"/>
      <c r="C737" s="271" t="s">
        <v>568</v>
      </c>
      <c r="D737" s="259"/>
      <c r="E737" s="259"/>
      <c r="F737" s="259"/>
      <c r="G737" s="259"/>
      <c r="H737" s="234"/>
      <c r="I737" s="234"/>
      <c r="J737" s="234"/>
      <c r="K737" s="234"/>
      <c r="L737" s="234"/>
      <c r="M737" s="234"/>
      <c r="N737" s="233"/>
      <c r="O737" s="233"/>
      <c r="P737" s="233"/>
      <c r="Q737" s="233"/>
      <c r="R737" s="234"/>
      <c r="S737" s="234"/>
      <c r="T737" s="234"/>
      <c r="U737" s="234"/>
      <c r="V737" s="234"/>
      <c r="W737" s="234"/>
      <c r="X737" s="234"/>
      <c r="Y737" s="214"/>
      <c r="Z737" s="214"/>
      <c r="AA737" s="214"/>
      <c r="AB737" s="214"/>
      <c r="AC737" s="214"/>
      <c r="AD737" s="214"/>
      <c r="AE737" s="214"/>
      <c r="AF737" s="214"/>
      <c r="AG737" s="214" t="s">
        <v>152</v>
      </c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 x14ac:dyDescent="0.25">
      <c r="A738" s="262">
        <v>106</v>
      </c>
      <c r="B738" s="263" t="s">
        <v>569</v>
      </c>
      <c r="C738" s="275" t="s">
        <v>570</v>
      </c>
      <c r="D738" s="264" t="s">
        <v>291</v>
      </c>
      <c r="E738" s="265">
        <v>54.327489999999997</v>
      </c>
      <c r="F738" s="266"/>
      <c r="G738" s="267">
        <f>ROUND(E738*F738,2)</f>
        <v>0</v>
      </c>
      <c r="H738" s="266"/>
      <c r="I738" s="267">
        <f>ROUND(E738*H738,2)</f>
        <v>0</v>
      </c>
      <c r="J738" s="266"/>
      <c r="K738" s="267">
        <f>ROUND(E738*J738,2)</f>
        <v>0</v>
      </c>
      <c r="L738" s="267">
        <v>15</v>
      </c>
      <c r="M738" s="267">
        <f>G738*(1+L738/100)</f>
        <v>0</v>
      </c>
      <c r="N738" s="265">
        <v>0</v>
      </c>
      <c r="O738" s="265">
        <f>ROUND(E738*N738,2)</f>
        <v>0</v>
      </c>
      <c r="P738" s="265">
        <v>0</v>
      </c>
      <c r="Q738" s="265">
        <f>ROUND(E738*P738,2)</f>
        <v>0</v>
      </c>
      <c r="R738" s="267"/>
      <c r="S738" s="267" t="s">
        <v>161</v>
      </c>
      <c r="T738" s="268" t="s">
        <v>161</v>
      </c>
      <c r="U738" s="234">
        <v>0</v>
      </c>
      <c r="V738" s="234">
        <f>ROUND(E738*U738,2)</f>
        <v>0</v>
      </c>
      <c r="W738" s="234"/>
      <c r="X738" s="234" t="s">
        <v>559</v>
      </c>
      <c r="Y738" s="214"/>
      <c r="Z738" s="214"/>
      <c r="AA738" s="214"/>
      <c r="AB738" s="214"/>
      <c r="AC738" s="214"/>
      <c r="AD738" s="214"/>
      <c r="AE738" s="214"/>
      <c r="AF738" s="214"/>
      <c r="AG738" s="214" t="s">
        <v>560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ht="20" outlineLevel="1" x14ac:dyDescent="0.25">
      <c r="A739" s="262">
        <v>107</v>
      </c>
      <c r="B739" s="263" t="s">
        <v>571</v>
      </c>
      <c r="C739" s="275" t="s">
        <v>572</v>
      </c>
      <c r="D739" s="264" t="s">
        <v>291</v>
      </c>
      <c r="E739" s="265">
        <v>2.85934</v>
      </c>
      <c r="F739" s="266"/>
      <c r="G739" s="267">
        <f>ROUND(E739*F739,2)</f>
        <v>0</v>
      </c>
      <c r="H739" s="266"/>
      <c r="I739" s="267">
        <f>ROUND(E739*H739,2)</f>
        <v>0</v>
      </c>
      <c r="J739" s="266"/>
      <c r="K739" s="267">
        <f>ROUND(E739*J739,2)</f>
        <v>0</v>
      </c>
      <c r="L739" s="267">
        <v>15</v>
      </c>
      <c r="M739" s="267">
        <f>G739*(1+L739/100)</f>
        <v>0</v>
      </c>
      <c r="N739" s="265">
        <v>0</v>
      </c>
      <c r="O739" s="265">
        <f>ROUND(E739*N739,2)</f>
        <v>0</v>
      </c>
      <c r="P739" s="265">
        <v>0</v>
      </c>
      <c r="Q739" s="265">
        <f>ROUND(E739*P739,2)</f>
        <v>0</v>
      </c>
      <c r="R739" s="267"/>
      <c r="S739" s="267" t="s">
        <v>161</v>
      </c>
      <c r="T739" s="268" t="s">
        <v>161</v>
      </c>
      <c r="U739" s="234">
        <v>0</v>
      </c>
      <c r="V739" s="234">
        <f>ROUND(E739*U739,2)</f>
        <v>0</v>
      </c>
      <c r="W739" s="234"/>
      <c r="X739" s="234" t="s">
        <v>559</v>
      </c>
      <c r="Y739" s="214"/>
      <c r="Z739" s="214"/>
      <c r="AA739" s="214"/>
      <c r="AB739" s="214"/>
      <c r="AC739" s="214"/>
      <c r="AD739" s="214"/>
      <c r="AE739" s="214"/>
      <c r="AF739" s="214"/>
      <c r="AG739" s="214" t="s">
        <v>560</v>
      </c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ht="13" x14ac:dyDescent="0.25">
      <c r="A740" s="245" t="s">
        <v>142</v>
      </c>
      <c r="B740" s="246" t="s">
        <v>115</v>
      </c>
      <c r="C740" s="269" t="s">
        <v>30</v>
      </c>
      <c r="D740" s="247"/>
      <c r="E740" s="248"/>
      <c r="F740" s="249"/>
      <c r="G740" s="249">
        <f>SUMIF(AG741:AG748,"&lt;&gt;NOR",G741:G748)</f>
        <v>0</v>
      </c>
      <c r="H740" s="249"/>
      <c r="I740" s="249">
        <f>SUM(I741:I748)</f>
        <v>0</v>
      </c>
      <c r="J740" s="249"/>
      <c r="K740" s="249">
        <f>SUM(K741:K748)</f>
        <v>0</v>
      </c>
      <c r="L740" s="249"/>
      <c r="M740" s="249">
        <f>SUM(M741:M748)</f>
        <v>0</v>
      </c>
      <c r="N740" s="248"/>
      <c r="O740" s="248">
        <f>SUM(O741:O748)</f>
        <v>0</v>
      </c>
      <c r="P740" s="248"/>
      <c r="Q740" s="248">
        <f>SUM(Q741:Q748)</f>
        <v>0</v>
      </c>
      <c r="R740" s="249"/>
      <c r="S740" s="249"/>
      <c r="T740" s="250"/>
      <c r="U740" s="244"/>
      <c r="V740" s="244">
        <f>SUM(V741:V748)</f>
        <v>0</v>
      </c>
      <c r="W740" s="244"/>
      <c r="X740" s="244"/>
      <c r="AG740" t="s">
        <v>143</v>
      </c>
    </row>
    <row r="741" spans="1:60" outlineLevel="1" x14ac:dyDescent="0.25">
      <c r="A741" s="252">
        <v>108</v>
      </c>
      <c r="B741" s="253" t="s">
        <v>573</v>
      </c>
      <c r="C741" s="270" t="s">
        <v>574</v>
      </c>
      <c r="D741" s="254" t="s">
        <v>575</v>
      </c>
      <c r="E741" s="255">
        <v>1</v>
      </c>
      <c r="F741" s="256"/>
      <c r="G741" s="257">
        <f>ROUND(E741*F741,2)</f>
        <v>0</v>
      </c>
      <c r="H741" s="256"/>
      <c r="I741" s="257">
        <f>ROUND(E741*H741,2)</f>
        <v>0</v>
      </c>
      <c r="J741" s="256"/>
      <c r="K741" s="257">
        <f>ROUND(E741*J741,2)</f>
        <v>0</v>
      </c>
      <c r="L741" s="257">
        <v>15</v>
      </c>
      <c r="M741" s="257">
        <f>G741*(1+L741/100)</f>
        <v>0</v>
      </c>
      <c r="N741" s="255">
        <v>0</v>
      </c>
      <c r="O741" s="255">
        <f>ROUND(E741*N741,2)</f>
        <v>0</v>
      </c>
      <c r="P741" s="255">
        <v>0</v>
      </c>
      <c r="Q741" s="255">
        <f>ROUND(E741*P741,2)</f>
        <v>0</v>
      </c>
      <c r="R741" s="257"/>
      <c r="S741" s="257" t="s">
        <v>161</v>
      </c>
      <c r="T741" s="258" t="s">
        <v>148</v>
      </c>
      <c r="U741" s="234">
        <v>0</v>
      </c>
      <c r="V741" s="234">
        <f>ROUND(E741*U741,2)</f>
        <v>0</v>
      </c>
      <c r="W741" s="234"/>
      <c r="X741" s="234" t="s">
        <v>576</v>
      </c>
      <c r="Y741" s="214"/>
      <c r="Z741" s="214"/>
      <c r="AA741" s="214"/>
      <c r="AB741" s="214"/>
      <c r="AC741" s="214"/>
      <c r="AD741" s="214"/>
      <c r="AE741" s="214"/>
      <c r="AF741" s="214"/>
      <c r="AG741" s="214" t="s">
        <v>577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ht="20.5" outlineLevel="1" x14ac:dyDescent="0.25">
      <c r="A742" s="231"/>
      <c r="B742" s="232"/>
      <c r="C742" s="271" t="s">
        <v>578</v>
      </c>
      <c r="D742" s="259"/>
      <c r="E742" s="259"/>
      <c r="F742" s="259"/>
      <c r="G742" s="259"/>
      <c r="H742" s="234"/>
      <c r="I742" s="234"/>
      <c r="J742" s="234"/>
      <c r="K742" s="234"/>
      <c r="L742" s="234"/>
      <c r="M742" s="234"/>
      <c r="N742" s="233"/>
      <c r="O742" s="233"/>
      <c r="P742" s="233"/>
      <c r="Q742" s="233"/>
      <c r="R742" s="234"/>
      <c r="S742" s="234"/>
      <c r="T742" s="234"/>
      <c r="U742" s="234"/>
      <c r="V742" s="234"/>
      <c r="W742" s="234"/>
      <c r="X742" s="234"/>
      <c r="Y742" s="214"/>
      <c r="Z742" s="214"/>
      <c r="AA742" s="214"/>
      <c r="AB742" s="214"/>
      <c r="AC742" s="214"/>
      <c r="AD742" s="214"/>
      <c r="AE742" s="214"/>
      <c r="AF742" s="214"/>
      <c r="AG742" s="214" t="s">
        <v>152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61" t="str">
        <f>C742</f>
        <v>Náklady zhotovitele, související s prováděním zkoušek a revizí předepsaných technickými normami nebo objednatelem a které jsou pro provedení díla nezbytné.</v>
      </c>
      <c r="BB742" s="214"/>
      <c r="BC742" s="214"/>
      <c r="BD742" s="214"/>
      <c r="BE742" s="214"/>
      <c r="BF742" s="214"/>
      <c r="BG742" s="214"/>
      <c r="BH742" s="214"/>
    </row>
    <row r="743" spans="1:60" outlineLevel="1" x14ac:dyDescent="0.25">
      <c r="A743" s="231"/>
      <c r="B743" s="232"/>
      <c r="C743" s="277" t="s">
        <v>554</v>
      </c>
      <c r="D743" s="235"/>
      <c r="E743" s="236"/>
      <c r="F743" s="237"/>
      <c r="G743" s="237"/>
      <c r="H743" s="234"/>
      <c r="I743" s="234"/>
      <c r="J743" s="234"/>
      <c r="K743" s="234"/>
      <c r="L743" s="234"/>
      <c r="M743" s="234"/>
      <c r="N743" s="233"/>
      <c r="O743" s="233"/>
      <c r="P743" s="233"/>
      <c r="Q743" s="233"/>
      <c r="R743" s="234"/>
      <c r="S743" s="234"/>
      <c r="T743" s="234"/>
      <c r="U743" s="234"/>
      <c r="V743" s="234"/>
      <c r="W743" s="234"/>
      <c r="X743" s="234"/>
      <c r="Y743" s="214"/>
      <c r="Z743" s="214"/>
      <c r="AA743" s="214"/>
      <c r="AB743" s="214"/>
      <c r="AC743" s="214"/>
      <c r="AD743" s="214"/>
      <c r="AE743" s="214"/>
      <c r="AF743" s="214"/>
      <c r="AG743" s="214" t="s">
        <v>152</v>
      </c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 x14ac:dyDescent="0.25">
      <c r="A744" s="231"/>
      <c r="B744" s="232"/>
      <c r="C744" s="272" t="s">
        <v>579</v>
      </c>
      <c r="D744" s="260"/>
      <c r="E744" s="260"/>
      <c r="F744" s="260"/>
      <c r="G744" s="260"/>
      <c r="H744" s="234"/>
      <c r="I744" s="234"/>
      <c r="J744" s="234"/>
      <c r="K744" s="234"/>
      <c r="L744" s="234"/>
      <c r="M744" s="234"/>
      <c r="N744" s="233"/>
      <c r="O744" s="233"/>
      <c r="P744" s="233"/>
      <c r="Q744" s="233"/>
      <c r="R744" s="234"/>
      <c r="S744" s="234"/>
      <c r="T744" s="234"/>
      <c r="U744" s="234"/>
      <c r="V744" s="234"/>
      <c r="W744" s="234"/>
      <c r="X744" s="234"/>
      <c r="Y744" s="214"/>
      <c r="Z744" s="214"/>
      <c r="AA744" s="214"/>
      <c r="AB744" s="214"/>
      <c r="AC744" s="214"/>
      <c r="AD744" s="214"/>
      <c r="AE744" s="214"/>
      <c r="AF744" s="214"/>
      <c r="AG744" s="214" t="s">
        <v>152</v>
      </c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ht="20" outlineLevel="1" x14ac:dyDescent="0.25">
      <c r="A745" s="252">
        <v>109</v>
      </c>
      <c r="B745" s="253" t="s">
        <v>580</v>
      </c>
      <c r="C745" s="270" t="s">
        <v>581</v>
      </c>
      <c r="D745" s="254" t="s">
        <v>575</v>
      </c>
      <c r="E745" s="255">
        <v>1</v>
      </c>
      <c r="F745" s="256"/>
      <c r="G745" s="257">
        <f>ROUND(E745*F745,2)</f>
        <v>0</v>
      </c>
      <c r="H745" s="256"/>
      <c r="I745" s="257">
        <f>ROUND(E745*H745,2)</f>
        <v>0</v>
      </c>
      <c r="J745" s="256"/>
      <c r="K745" s="257">
        <f>ROUND(E745*J745,2)</f>
        <v>0</v>
      </c>
      <c r="L745" s="257">
        <v>15</v>
      </c>
      <c r="M745" s="257">
        <f>G745*(1+L745/100)</f>
        <v>0</v>
      </c>
      <c r="N745" s="255">
        <v>0</v>
      </c>
      <c r="O745" s="255">
        <f>ROUND(E745*N745,2)</f>
        <v>0</v>
      </c>
      <c r="P745" s="255">
        <v>0</v>
      </c>
      <c r="Q745" s="255">
        <f>ROUND(E745*P745,2)</f>
        <v>0</v>
      </c>
      <c r="R745" s="257"/>
      <c r="S745" s="257" t="s">
        <v>161</v>
      </c>
      <c r="T745" s="258" t="s">
        <v>148</v>
      </c>
      <c r="U745" s="234">
        <v>0</v>
      </c>
      <c r="V745" s="234">
        <f>ROUND(E745*U745,2)</f>
        <v>0</v>
      </c>
      <c r="W745" s="234"/>
      <c r="X745" s="234" t="s">
        <v>576</v>
      </c>
      <c r="Y745" s="214"/>
      <c r="Z745" s="214"/>
      <c r="AA745" s="214"/>
      <c r="AB745" s="214"/>
      <c r="AC745" s="214"/>
      <c r="AD745" s="214"/>
      <c r="AE745" s="214"/>
      <c r="AF745" s="214"/>
      <c r="AG745" s="214" t="s">
        <v>577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ht="20.5" outlineLevel="1" x14ac:dyDescent="0.25">
      <c r="A746" s="231"/>
      <c r="B746" s="232"/>
      <c r="C746" s="271" t="s">
        <v>582</v>
      </c>
      <c r="D746" s="259"/>
      <c r="E746" s="259"/>
      <c r="F746" s="259"/>
      <c r="G746" s="259"/>
      <c r="H746" s="234"/>
      <c r="I746" s="234"/>
      <c r="J746" s="234"/>
      <c r="K746" s="234"/>
      <c r="L746" s="234"/>
      <c r="M746" s="234"/>
      <c r="N746" s="233"/>
      <c r="O746" s="233"/>
      <c r="P746" s="233"/>
      <c r="Q746" s="233"/>
      <c r="R746" s="234"/>
      <c r="S746" s="234"/>
      <c r="T746" s="234"/>
      <c r="U746" s="234"/>
      <c r="V746" s="234"/>
      <c r="W746" s="234"/>
      <c r="X746" s="234"/>
      <c r="Y746" s="214"/>
      <c r="Z746" s="214"/>
      <c r="AA746" s="214"/>
      <c r="AB746" s="214"/>
      <c r="AC746" s="214"/>
      <c r="AD746" s="214"/>
      <c r="AE746" s="214"/>
      <c r="AF746" s="214"/>
      <c r="AG746" s="214" t="s">
        <v>152</v>
      </c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61" t="str">
        <f>C746</f>
        <v>Náklady na vyhotovení dokumentace skutečného provedení stavby a její předání objednateli v požadované formě a požadovaném počtu.</v>
      </c>
      <c r="BB746" s="214"/>
      <c r="BC746" s="214"/>
      <c r="BD746" s="214"/>
      <c r="BE746" s="214"/>
      <c r="BF746" s="214"/>
      <c r="BG746" s="214"/>
      <c r="BH746" s="214"/>
    </row>
    <row r="747" spans="1:60" ht="20" outlineLevel="1" x14ac:dyDescent="0.25">
      <c r="A747" s="252">
        <v>110</v>
      </c>
      <c r="B747" s="253" t="s">
        <v>583</v>
      </c>
      <c r="C747" s="270" t="s">
        <v>584</v>
      </c>
      <c r="D747" s="254" t="s">
        <v>575</v>
      </c>
      <c r="E747" s="255">
        <v>1</v>
      </c>
      <c r="F747" s="256"/>
      <c r="G747" s="257">
        <f>ROUND(E747*F747,2)</f>
        <v>0</v>
      </c>
      <c r="H747" s="256"/>
      <c r="I747" s="257">
        <f>ROUND(E747*H747,2)</f>
        <v>0</v>
      </c>
      <c r="J747" s="256"/>
      <c r="K747" s="257">
        <f>ROUND(E747*J747,2)</f>
        <v>0</v>
      </c>
      <c r="L747" s="257">
        <v>15</v>
      </c>
      <c r="M747" s="257">
        <f>G747*(1+L747/100)</f>
        <v>0</v>
      </c>
      <c r="N747" s="255">
        <v>0</v>
      </c>
      <c r="O747" s="255">
        <f>ROUND(E747*N747,2)</f>
        <v>0</v>
      </c>
      <c r="P747" s="255">
        <v>0</v>
      </c>
      <c r="Q747" s="255">
        <f>ROUND(E747*P747,2)</f>
        <v>0</v>
      </c>
      <c r="R747" s="257"/>
      <c r="S747" s="257" t="s">
        <v>147</v>
      </c>
      <c r="T747" s="258" t="s">
        <v>148</v>
      </c>
      <c r="U747" s="234">
        <v>0</v>
      </c>
      <c r="V747" s="234">
        <f>ROUND(E747*U747,2)</f>
        <v>0</v>
      </c>
      <c r="W747" s="234"/>
      <c r="X747" s="234" t="s">
        <v>576</v>
      </c>
      <c r="Y747" s="214"/>
      <c r="Z747" s="214"/>
      <c r="AA747" s="214"/>
      <c r="AB747" s="214"/>
      <c r="AC747" s="214"/>
      <c r="AD747" s="214"/>
      <c r="AE747" s="214"/>
      <c r="AF747" s="214"/>
      <c r="AG747" s="214" t="s">
        <v>577</v>
      </c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 x14ac:dyDescent="0.25">
      <c r="A748" s="231"/>
      <c r="B748" s="232"/>
      <c r="C748" s="271" t="s">
        <v>585</v>
      </c>
      <c r="D748" s="259"/>
      <c r="E748" s="259"/>
      <c r="F748" s="259"/>
      <c r="G748" s="259"/>
      <c r="H748" s="234"/>
      <c r="I748" s="234"/>
      <c r="J748" s="234"/>
      <c r="K748" s="234"/>
      <c r="L748" s="234"/>
      <c r="M748" s="234"/>
      <c r="N748" s="233"/>
      <c r="O748" s="233"/>
      <c r="P748" s="233"/>
      <c r="Q748" s="233"/>
      <c r="R748" s="234"/>
      <c r="S748" s="234"/>
      <c r="T748" s="234"/>
      <c r="U748" s="234"/>
      <c r="V748" s="234"/>
      <c r="W748" s="234"/>
      <c r="X748" s="234"/>
      <c r="Y748" s="214"/>
      <c r="Z748" s="214"/>
      <c r="AA748" s="214"/>
      <c r="AB748" s="214"/>
      <c r="AC748" s="214"/>
      <c r="AD748" s="214"/>
      <c r="AE748" s="214"/>
      <c r="AF748" s="214"/>
      <c r="AG748" s="214" t="s">
        <v>152</v>
      </c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x14ac:dyDescent="0.25">
      <c r="A749" s="3"/>
      <c r="B749" s="4"/>
      <c r="C749" s="278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AE749">
        <v>15</v>
      </c>
      <c r="AF749">
        <v>21</v>
      </c>
      <c r="AG749" t="s">
        <v>129</v>
      </c>
    </row>
    <row r="750" spans="1:60" ht="13" x14ac:dyDescent="0.25">
      <c r="A750" s="217"/>
      <c r="B750" s="218" t="s">
        <v>31</v>
      </c>
      <c r="C750" s="279"/>
      <c r="D750" s="219"/>
      <c r="E750" s="220"/>
      <c r="F750" s="220"/>
      <c r="G750" s="251">
        <f>G8+G15+G117+G127+G134+G147+G180+G234+G236+G272+G277+G282+G289+G364+G366+G426+G453+G502+G511+G548+G583+G681+G687+G731+G740</f>
        <v>0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AE750">
        <f>SUMIF(L7:L748,AE749,G7:G748)</f>
        <v>0</v>
      </c>
      <c r="AF750">
        <f>SUMIF(L7:L748,AF749,G7:G748)</f>
        <v>0</v>
      </c>
      <c r="AG750" t="s">
        <v>586</v>
      </c>
    </row>
    <row r="751" spans="1:60" x14ac:dyDescent="0.25">
      <c r="A751" s="3"/>
      <c r="B751" s="4"/>
      <c r="C751" s="278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60" x14ac:dyDescent="0.25">
      <c r="A752" s="3"/>
      <c r="B752" s="4"/>
      <c r="C752" s="278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33" x14ac:dyDescent="0.25">
      <c r="A753" s="221" t="s">
        <v>587</v>
      </c>
      <c r="B753" s="221"/>
      <c r="C753" s="280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33" x14ac:dyDescent="0.25">
      <c r="A754" s="222"/>
      <c r="B754" s="223"/>
      <c r="C754" s="281"/>
      <c r="D754" s="223"/>
      <c r="E754" s="223"/>
      <c r="F754" s="223"/>
      <c r="G754" s="22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AG754" t="s">
        <v>588</v>
      </c>
    </row>
    <row r="755" spans="1:33" x14ac:dyDescent="0.25">
      <c r="A755" s="225"/>
      <c r="B755" s="226"/>
      <c r="C755" s="282"/>
      <c r="D755" s="226"/>
      <c r="E755" s="226"/>
      <c r="F755" s="226"/>
      <c r="G755" s="22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33" x14ac:dyDescent="0.25">
      <c r="A756" s="225"/>
      <c r="B756" s="226"/>
      <c r="C756" s="282"/>
      <c r="D756" s="226"/>
      <c r="E756" s="226"/>
      <c r="F756" s="226"/>
      <c r="G756" s="22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33" x14ac:dyDescent="0.25">
      <c r="A757" s="225"/>
      <c r="B757" s="226"/>
      <c r="C757" s="282"/>
      <c r="D757" s="226"/>
      <c r="E757" s="226"/>
      <c r="F757" s="226"/>
      <c r="G757" s="22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33" x14ac:dyDescent="0.25">
      <c r="A758" s="228"/>
      <c r="B758" s="229"/>
      <c r="C758" s="283"/>
      <c r="D758" s="229"/>
      <c r="E758" s="229"/>
      <c r="F758" s="229"/>
      <c r="G758" s="23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33" x14ac:dyDescent="0.25">
      <c r="A759" s="3"/>
      <c r="B759" s="4"/>
      <c r="C759" s="278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33" x14ac:dyDescent="0.25">
      <c r="C760" s="284"/>
      <c r="D760" s="10"/>
      <c r="AG760" t="s">
        <v>618</v>
      </c>
    </row>
    <row r="761" spans="1:33" x14ac:dyDescent="0.25">
      <c r="D761" s="10"/>
    </row>
    <row r="762" spans="1:33" x14ac:dyDescent="0.25">
      <c r="D762" s="10"/>
    </row>
    <row r="763" spans="1:33" x14ac:dyDescent="0.25">
      <c r="D763" s="10"/>
    </row>
    <row r="764" spans="1:33" x14ac:dyDescent="0.25">
      <c r="D764" s="10"/>
    </row>
    <row r="765" spans="1:33" x14ac:dyDescent="0.25">
      <c r="D765" s="10"/>
    </row>
    <row r="766" spans="1:33" x14ac:dyDescent="0.25">
      <c r="D766" s="10"/>
    </row>
    <row r="767" spans="1:33" x14ac:dyDescent="0.25">
      <c r="D767" s="10"/>
    </row>
    <row r="768" spans="1:33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7">
    <mergeCell ref="C748:G748"/>
    <mergeCell ref="C730:G730"/>
    <mergeCell ref="C734:G734"/>
    <mergeCell ref="C737:G737"/>
    <mergeCell ref="C742:G742"/>
    <mergeCell ref="C744:G744"/>
    <mergeCell ref="C746:G746"/>
    <mergeCell ref="C724:G724"/>
    <mergeCell ref="C725:G725"/>
    <mergeCell ref="C726:G726"/>
    <mergeCell ref="C727:G727"/>
    <mergeCell ref="C728:G728"/>
    <mergeCell ref="C729:G729"/>
    <mergeCell ref="C717:G717"/>
    <mergeCell ref="C718:G718"/>
    <mergeCell ref="C719:G719"/>
    <mergeCell ref="C720:G720"/>
    <mergeCell ref="C722:G722"/>
    <mergeCell ref="C723:G723"/>
    <mergeCell ref="C711:G711"/>
    <mergeCell ref="C712:G712"/>
    <mergeCell ref="C713:G713"/>
    <mergeCell ref="C714:G714"/>
    <mergeCell ref="C715:G715"/>
    <mergeCell ref="C716:G716"/>
    <mergeCell ref="C705:G705"/>
    <mergeCell ref="C706:G706"/>
    <mergeCell ref="C707:G707"/>
    <mergeCell ref="C708:G708"/>
    <mergeCell ref="C709:G709"/>
    <mergeCell ref="C710:G710"/>
    <mergeCell ref="C698:G698"/>
    <mergeCell ref="C699:G699"/>
    <mergeCell ref="C700:G700"/>
    <mergeCell ref="C701:G701"/>
    <mergeCell ref="C702:G702"/>
    <mergeCell ref="C704:G704"/>
    <mergeCell ref="C691:G691"/>
    <mergeCell ref="C692:G692"/>
    <mergeCell ref="C694:G694"/>
    <mergeCell ref="C695:G695"/>
    <mergeCell ref="C696:G696"/>
    <mergeCell ref="C697:G697"/>
    <mergeCell ref="C541:G541"/>
    <mergeCell ref="C579:G579"/>
    <mergeCell ref="C672:G672"/>
    <mergeCell ref="C677:G677"/>
    <mergeCell ref="C689:G689"/>
    <mergeCell ref="C690:G690"/>
    <mergeCell ref="C405:G405"/>
    <mergeCell ref="C406:G406"/>
    <mergeCell ref="C447:G447"/>
    <mergeCell ref="C459:G459"/>
    <mergeCell ref="C513:G513"/>
    <mergeCell ref="C534:G534"/>
    <mergeCell ref="C238:G238"/>
    <mergeCell ref="C274:G274"/>
    <mergeCell ref="C276:G276"/>
    <mergeCell ref="C279:G279"/>
    <mergeCell ref="C281:G281"/>
    <mergeCell ref="C311:G311"/>
    <mergeCell ref="C61:G61"/>
    <mergeCell ref="C69:G69"/>
    <mergeCell ref="C70:G70"/>
    <mergeCell ref="C109:G109"/>
    <mergeCell ref="C129:G129"/>
    <mergeCell ref="C168:G168"/>
    <mergeCell ref="A1:G1"/>
    <mergeCell ref="C2:G2"/>
    <mergeCell ref="C3:G3"/>
    <mergeCell ref="C4:G4"/>
    <mergeCell ref="A753:C753"/>
    <mergeCell ref="A754:G758"/>
    <mergeCell ref="C10:G10"/>
    <mergeCell ref="C11:G11"/>
    <mergeCell ref="C17:G17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22.33 22.33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'22.33 22.33 Pol'!Názvy_tisku</vt:lpstr>
      <vt:lpstr>oadresa</vt:lpstr>
      <vt:lpstr>Stavba!Objednatel</vt:lpstr>
      <vt:lpstr>Stavba!Objekt</vt:lpstr>
      <vt:lpstr>'22.33 22.33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2022-06-26T19:14:40Z</dcterms:modified>
</cp:coreProperties>
</file>