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074 Bezvýkopová oprava kanalizace Bratislavská 41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Naklady'!$A$1:$Y$20</definedName>
    <definedName name="_xlnm.Print_Area" localSheetId="4">'01 1 Pol'!$A$1:$Y$34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G44" i="1"/>
  <c r="F44" i="1"/>
  <c r="G43" i="1"/>
  <c r="F43" i="1"/>
  <c r="G41" i="1"/>
  <c r="F41" i="1"/>
  <c r="G40" i="1"/>
  <c r="F40" i="1"/>
  <c r="G39" i="1"/>
  <c r="F39" i="1"/>
  <c r="G33" i="13"/>
  <c r="Q8" i="13"/>
  <c r="G9" i="13"/>
  <c r="G8" i="13" s="1"/>
  <c r="I9" i="13"/>
  <c r="I8" i="13" s="1"/>
  <c r="K9" i="13"/>
  <c r="O9" i="13"/>
  <c r="Q9" i="13"/>
  <c r="V9" i="13"/>
  <c r="V8" i="13" s="1"/>
  <c r="G10" i="13"/>
  <c r="M10" i="13" s="1"/>
  <c r="I10" i="13"/>
  <c r="K10" i="13"/>
  <c r="K8" i="13" s="1"/>
  <c r="O10" i="13"/>
  <c r="Q10" i="13"/>
  <c r="V10" i="13"/>
  <c r="G12" i="13"/>
  <c r="M12" i="13" s="1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O8" i="13" s="1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21" i="13"/>
  <c r="G20" i="13" s="1"/>
  <c r="I21" i="13"/>
  <c r="I20" i="13" s="1"/>
  <c r="K21" i="13"/>
  <c r="O21" i="13"/>
  <c r="Q21" i="13"/>
  <c r="V21" i="13"/>
  <c r="V20" i="13" s="1"/>
  <c r="G22" i="13"/>
  <c r="M22" i="13" s="1"/>
  <c r="I22" i="13"/>
  <c r="K22" i="13"/>
  <c r="K20" i="13" s="1"/>
  <c r="O22" i="13"/>
  <c r="Q22" i="13"/>
  <c r="Q20" i="13" s="1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O20" i="13" s="1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AF33" i="13"/>
  <c r="G19" i="12"/>
  <c r="BA12" i="12"/>
  <c r="G8" i="12"/>
  <c r="K8" i="12"/>
  <c r="Q8" i="12"/>
  <c r="V8" i="12"/>
  <c r="G9" i="12"/>
  <c r="I9" i="12"/>
  <c r="I8" i="12" s="1"/>
  <c r="K9" i="12"/>
  <c r="M9" i="12"/>
  <c r="O9" i="12"/>
  <c r="O8" i="12" s="1"/>
  <c r="Q9" i="12"/>
  <c r="V9" i="12"/>
  <c r="G11" i="12"/>
  <c r="M11" i="12" s="1"/>
  <c r="I11" i="12"/>
  <c r="K11" i="12"/>
  <c r="O11" i="12"/>
  <c r="Q11" i="12"/>
  <c r="V11" i="12"/>
  <c r="G13" i="12"/>
  <c r="I13" i="12"/>
  <c r="Q13" i="12"/>
  <c r="G14" i="12"/>
  <c r="M14" i="12" s="1"/>
  <c r="M13" i="12" s="1"/>
  <c r="I14" i="12"/>
  <c r="K14" i="12"/>
  <c r="K13" i="12" s="1"/>
  <c r="O14" i="12"/>
  <c r="O13" i="12" s="1"/>
  <c r="Q14" i="12"/>
  <c r="V14" i="12"/>
  <c r="V13" i="12" s="1"/>
  <c r="AF19" i="12"/>
  <c r="I20" i="1"/>
  <c r="I19" i="1"/>
  <c r="I18" i="1"/>
  <c r="I17" i="1"/>
  <c r="I16" i="1"/>
  <c r="I61" i="1"/>
  <c r="J59" i="1" s="1"/>
  <c r="F45" i="1"/>
  <c r="G23" i="1" s="1"/>
  <c r="G45" i="1"/>
  <c r="G25" i="1" s="1"/>
  <c r="A25" i="1" s="1"/>
  <c r="H43" i="1"/>
  <c r="I43" i="1" s="1"/>
  <c r="H42" i="1"/>
  <c r="H41" i="1"/>
  <c r="I41" i="1" s="1"/>
  <c r="H40" i="1"/>
  <c r="I40" i="1" s="1"/>
  <c r="H39" i="1"/>
  <c r="I39" i="1" s="1"/>
  <c r="I45" i="1" s="1"/>
  <c r="J60" i="1" l="1"/>
  <c r="J57" i="1"/>
  <c r="J58" i="1"/>
  <c r="H44" i="1"/>
  <c r="I44" i="1" s="1"/>
  <c r="G26" i="1"/>
  <c r="A26" i="1"/>
  <c r="A23" i="1"/>
  <c r="G28" i="1"/>
  <c r="AE33" i="13"/>
  <c r="M21" i="13"/>
  <c r="M20" i="13" s="1"/>
  <c r="M9" i="13"/>
  <c r="M8" i="13" s="1"/>
  <c r="M8" i="12"/>
  <c r="AE19" i="12"/>
  <c r="J43" i="1"/>
  <c r="J41" i="1"/>
  <c r="J44" i="1"/>
  <c r="J40" i="1"/>
  <c r="J39" i="1"/>
  <c r="J45" i="1" s="1"/>
  <c r="H45" i="1"/>
  <c r="I21" i="1"/>
  <c r="J28" i="1"/>
  <c r="J26" i="1"/>
  <c r="G38" i="1"/>
  <c r="F38" i="1"/>
  <c r="J23" i="1"/>
  <c r="J24" i="1"/>
  <c r="J25" i="1"/>
  <c r="J27" i="1"/>
  <c r="E24" i="1"/>
  <c r="E26" i="1"/>
  <c r="J61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<sst xmlns="http://schemas.openxmlformats.org/spreadsheetml/2006/main" count="381" uniqueCount="172">
  <si>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</si>
  <si>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</si>
  <si>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</si>
  <si>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</si>
  <si>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</si>
  <si>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</si>
  <si>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</si>
  <si>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</si>
  <si>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</si>
  <si>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</si>
  <si>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</si>
  <si>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</si>
  <si>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</si>
  <si>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</si>
  <si>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</si>
  <si>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</si>
  <si>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</si>
  <si>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</si>
  <si>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</si>
  <si>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</si>
  <si>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</si>
  <si>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</si>
  <si>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</si>
  <si>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</si>
  <si>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</si>
  <si>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</si>
  <si>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</si>
  <si>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</si>
  <si>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</si>
  <si>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</si>
  <si>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</si>
  <si>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</si>
  <si>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</si>
  <si>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</si>
  <si>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</si>
  <si>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</si>
  <si>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</si>
  <si>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</si>
  <si>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</si>
  <si>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</si>
  <si>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</si>
  <si>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</si>
  <si>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</si>
  <si>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074</t>
  </si>
  <si>
    <t>Bezvýkopová oprava kanalizace Bratislavská 41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</si>
  <si>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</si>
  <si>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</si>
  <si>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</si>
  <si>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</si>
  <si>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</si>
  <si>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</si>
  <si>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</si>
  <si>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</si>
  <si>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</si>
  <si>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Vedlejší a ostatní náklady</t>
  </si>
  <si>
    <t>Stavební objekt</t>
  </si>
  <si>
    <t>01</t>
  </si>
  <si>
    <t>1</t>
  </si>
  <si>
    <t>Oprava kanalizace sanační vložkou</t>
  </si>
  <si>
    <t>Celkem za stavbu</t>
  </si>
  <si>
    <t>CZK</t>
  </si>
  <si>
    <t>#POPS</t>
  </si>
  <si>
    <t>Popis stavby: 074 - Bezvýkopová oprava kanalizace Bratislavská 41</t>
  </si>
  <si>
    <t>#POPO</t>
  </si>
  <si>
    <t>Popis objektu: 00 - Vedlejší a ostatní náklady</t>
  </si>
  <si>
    <t>#POPR</t>
  </si>
  <si>
    <t>Popis rozpočtu: 00 - Vedlejší a ostatní náklady</t>
  </si>
  <si>
    <t>Popis objektu: 01 - Bezvýkopová oprava kanalizace Bratislavská 41</t>
  </si>
  <si>
    <t>Popis rozpočtu: 1 - Oprava kanalizace sanační vložkou</t>
  </si>
  <si>
    <t>Rekapitulace dílů</t>
  </si>
  <si>
    <t>Typ dílu</t>
  </si>
  <si>
    <t>89</t>
  </si>
  <si>
    <t>Bezvýkopová oprava kanalizace RŠ2 - RŠ1 - ÚSEK č.1</t>
  </si>
  <si>
    <t>89.</t>
  </si>
  <si>
    <t>Bezvýkopová oprava kanalizace RŠ1 - HLAVNÍ ŘAD - ÚSEK č.2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</si>
  <si>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</si>
  <si>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</si>
  <si>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</si>
  <si>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</si>
  <si>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</si>
  <si>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</si>
  <si>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</si>
  <si>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</si>
  <si>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</si>
  <si>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</si>
  <si>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</si>
  <si>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</si>
  <si>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</si>
  <si>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</si>
  <si>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</si>
  <si>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</si>
  <si>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</si>
  <si>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</si>
  <si>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</si>
  <si>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</si>
  <si>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</si>
  <si>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</si>
  <si>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</si>
  <si>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</si>
  <si>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</si>
  <si>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</si>
  <si>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</si>
  <si>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</si>
  <si>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</si>
  <si>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</si>
  <si>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</si>
  <si>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</si>
  <si>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</si>
  <si>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</si>
  <si>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</si>
  <si>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22/ II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</si>
  <si>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</si>
  <si>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</si>
  <si>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</si>
  <si>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</si>
  <si>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</si>
  <si>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</si>
  <si>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</si>
  <si>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</si>
  <si>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</si>
  <si>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</si>
  <si>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00521R01</t>
  </si>
  <si>
    <t>Zajištění náhradního sociálního zázemí - mobilní  WC pro nájemníky domu</t>
  </si>
  <si>
    <t>den</t>
  </si>
  <si>
    <t>Vlastní</t>
  </si>
  <si>
    <t>POL99_8</t>
  </si>
  <si>
    <t>Položka obsahuje náklady na dodání mobilního WC  pro nájemníky domu.</t>
  </si>
  <si>
    <t>V položce jsou zahrnuty náklady na dopravu, pronájem a následný odvoz mobilního WC  s likvidací.</t>
  </si>
  <si>
    <t>celkem 6 mobilních toalet : 6*7</t>
  </si>
  <si>
    <t>VV</t>
  </si>
  <si>
    <t>SUM</t>
  </si>
  <si>
    <t>END</t>
  </si>
  <si>
    <t>Položkový soupis prací a dodávek</t>
  </si>
  <si>
    <t>891-1</t>
  </si>
  <si>
    <t>Robotické odfrézování předsazených přípojek</t>
  </si>
  <si>
    <t>hodina</t>
  </si>
  <si>
    <t>891-2</t>
  </si>
  <si>
    <t>Čištění kanalizace</t>
  </si>
  <si>
    <t>m</t>
  </si>
  <si>
    <t>Práce</t>
  </si>
  <si>
    <t>POL1_</t>
  </si>
  <si>
    <t>Před bezvýkopovou opravou</t>
  </si>
  <si>
    <t>891-3</t>
  </si>
  <si>
    <t>Kontrola TV kamerou</t>
  </si>
  <si>
    <t>Kontrola bude prováděna před opravou</t>
  </si>
  <si>
    <t>891-4</t>
  </si>
  <si>
    <t>Bezvýkopová obnova - sycený bezešvý rukávec DN 200-300 3D s konečnou silou stěny 4,5-6,5mm</t>
  </si>
  <si>
    <t>891-5</t>
  </si>
  <si>
    <t>Úprava a odfrézování pracovního konce rukávce</t>
  </si>
  <si>
    <t>kus</t>
  </si>
  <si>
    <t>891-6</t>
  </si>
  <si>
    <t>Robotické odfrézování přípojek</t>
  </si>
  <si>
    <t>891-7</t>
  </si>
  <si>
    <t>Kontrola  TV kamerou po bezvýkopové opravě</t>
  </si>
  <si>
    <t>Položka obsahuje náklady na pořízení záznamu na DVD nosiči.</t>
  </si>
  <si>
    <t>Položka obsahuje náklady na revizní zprávy a kontrolu provedené opravy.</t>
  </si>
  <si>
    <t>891-8</t>
  </si>
  <si>
    <t>Robotické odfrézování pevných překážek</t>
  </si>
  <si>
    <t>891-9</t>
  </si>
  <si>
    <t>Práce sacího vozu</t>
  </si>
  <si>
    <t>891-10</t>
  </si>
  <si>
    <t>Čištění kanalizace : před bezvýkopovou opravou</t>
  </si>
  <si>
    <t>891-11</t>
  </si>
  <si>
    <t>Inspekce TV kamerou : kontrola před opravou</t>
  </si>
  <si>
    <t>891-12</t>
  </si>
  <si>
    <t>Bezvýkopová obnova – sycený bezešvý rukávec DN 200-300 3D konečnou silou stěny 4,5-6,5mm</t>
  </si>
  <si>
    <t>891-13</t>
  </si>
  <si>
    <t>Použití kalibračního rukávce DN 300 pro metodu s otevřeným koncem</t>
  </si>
  <si>
    <t>891-14</t>
  </si>
  <si>
    <t>891-15</t>
  </si>
  <si>
    <t>891-16</t>
  </si>
  <si>
    <t>Kontrola TV kamerou po bezvýkopové opravě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</si>
</sst>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8879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SUMIF(F57:F60,A16,I57:I60)+SUMIF(F57:F60,"PSU",I57:I60)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SUMIF(F57:F60,A17,I57:I60)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SUMIF(F57:F60,A18,I57:I60)</f>
        <v>0</v>
      </c>
      <c r="J18" s="85"/>
    </row>
    <row r="19" spans="1:10" ht="23.25" customHeight="1" x14ac:dyDescent="0.2">
      <c r="A19" s="196" t="s">
        <v>75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SUMIF(F57:F60,A19,I57:I60)</f>
        <v>0</v>
      </c>
      <c r="J19" s="85"/>
    </row>
    <row r="20" spans="1:10" ht="23.25" customHeight="1" x14ac:dyDescent="0.2">
      <c r="A20" s="196" t="s">
        <v>76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SUMIF(F57:F60,A20,I57:I60)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Naklady'!AE19+'01 1 Pol'!AE33</f>
        <v>0</v>
      </c>
      <c r="G39" s="149">
        <f>'00 00 Naklady'!AF19+'01 1 Pol'!AF33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Naklady'!AE19</f>
        <v>0</v>
      </c>
      <c r="G40" s="155">
        <f>'00 00 Naklady'!AF19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Naklady'!AE19</f>
        <v>0</v>
      </c>
      <c r="G41" s="150">
        <f>'00 00 Naklady'!AF19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44</v>
      </c>
      <c r="D43" s="153"/>
      <c r="E43" s="153"/>
      <c r="F43" s="154">
        <f>'01 1 Pol'!AE33</f>
        <v>0</v>
      </c>
      <c r="G43" s="155">
        <f>'01 1 Pol'!AF33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57</v>
      </c>
      <c r="C44" s="147" t="s">
        <v>58</v>
      </c>
      <c r="D44" s="147"/>
      <c r="E44" s="147"/>
      <c r="F44" s="158">
        <f>'01 1 Pol'!AE33</f>
        <v>0</v>
      </c>
      <c r="G44" s="150">
        <f>'01 1 Pol'!AF33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/>
      <c r="B45" s="159" t="s">
        <v>59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61</v>
      </c>
      <c r="B47" t="s">
        <v>62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63</v>
      </c>
      <c r="B50" t="s">
        <v>67</v>
      </c>
    </row>
    <row r="51" spans="1:10" x14ac:dyDescent="0.2">
      <c r="A51" t="s">
        <v>65</v>
      </c>
      <c r="B51" t="s">
        <v>68</v>
      </c>
    </row>
    <row r="54" spans="1:10" ht="15.75" x14ac:dyDescent="0.25">
      <c r="B54" s="175" t="s">
        <v>69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70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24</v>
      </c>
      <c r="G57" s="193"/>
      <c r="H57" s="193"/>
      <c r="I57" s="193">
        <f>'01 1 Pol'!G8</f>
        <v>0</v>
      </c>
      <c r="J57" s="189" t="str">
        <f>IF(I61=0,"",I57/I61*100)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24</v>
      </c>
      <c r="G58" s="193"/>
      <c r="H58" s="193"/>
      <c r="I58" s="193">
        <f>'01 1 Pol'!G20</f>
        <v>0</v>
      </c>
      <c r="J58" s="189" t="str">
        <f>IF(I61=0,"",I58/I61*100)</f>
        <v/>
      </c>
    </row>
    <row r="59" spans="1:10" ht="36.75" customHeight="1" x14ac:dyDescent="0.2">
      <c r="A59" s="178"/>
      <c r="B59" s="183" t="s">
        <v>75</v>
      </c>
      <c r="C59" s="184" t="s">
        <v>27</v>
      </c>
      <c r="D59" s="185"/>
      <c r="E59" s="185"/>
      <c r="F59" s="192" t="s">
        <v>75</v>
      </c>
      <c r="G59" s="193"/>
      <c r="H59" s="193"/>
      <c r="I59" s="193">
        <f>'00 00 Naklady'!G8</f>
        <v>0</v>
      </c>
      <c r="J59" s="189" t="str">
        <f>IF(I61=0,"",I59/I61*100)</f>
        <v/>
      </c>
    </row>
    <row r="60" spans="1:10" ht="36.75" customHeight="1" x14ac:dyDescent="0.2">
      <c r="A60" s="178"/>
      <c r="B60" s="183" t="s">
        <v>76</v>
      </c>
      <c r="C60" s="184" t="s">
        <v>28</v>
      </c>
      <c r="D60" s="185"/>
      <c r="E60" s="185"/>
      <c r="F60" s="192" t="s">
        <v>76</v>
      </c>
      <c r="G60" s="193"/>
      <c r="H60" s="193"/>
      <c r="I60" s="193">
        <f>'00 00 Naklady'!G13</f>
        <v>0</v>
      </c>
      <c r="J60" s="189" t="str">
        <f>IF(I61=0,"",I60/I61*100)</f>
        <v/>
      </c>
    </row>
    <row r="61" spans="1:10" ht="25.5" customHeight="1" x14ac:dyDescent="0.2">
      <c r="A61" s="179"/>
      <c r="B61" s="186" t="s">
        <v>1</v>
      </c>
      <c r="C61" s="187"/>
      <c r="D61" s="188"/>
      <c r="E61" s="188"/>
      <c r="F61" s="194"/>
      <c r="G61" s="195"/>
      <c r="H61" s="195"/>
      <c r="I61" s="195">
        <f>SUM(I57:I60)</f>
        <v>0</v>
      </c>
      <c r="J61" s="190">
        <f>SUM(J57:J60)</f>
        <v>0</v>
      </c>
    </row>
    <row r="62" spans="1:10" x14ac:dyDescent="0.2">
      <c r="F62" s="135"/>
      <c r="G62" s="135"/>
      <c r="H62" s="135"/>
      <c r="I62" s="135"/>
      <c r="J62" s="191"/>
    </row>
    <row r="63" spans="1:10" x14ac:dyDescent="0.2">
      <c r="F63" s="135"/>
      <c r="G63" s="135"/>
      <c r="H63" s="135"/>
      <c r="I63" s="135"/>
      <c r="J63" s="191"/>
    </row>
    <row r="64" spans="1:10" x14ac:dyDescent="0.2">
      <c r="F64" s="135"/>
      <c r="G64" s="135"/>
      <c r="H64" s="135"/>
      <c r="I64" s="135"/>
      <c r="J64" s="191"/>
    </row>
  </sheetData>
  <sheetProtection password="8879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60:E60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password="8879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77</v>
      </c>
      <c r="B1" s="197"/>
      <c r="C1" s="197"/>
      <c r="D1" s="197"/>
      <c r="E1" s="197"/>
      <c r="F1" s="197"/>
      <c r="G1" s="197"/>
      <c r="AG1" t="s">
        <v>78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79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80</v>
      </c>
      <c r="AG3" t="s">
        <v>81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82</v>
      </c>
    </row>
    <row r="5" spans="1:60" x14ac:dyDescent="0.2">
      <c r="D5" s="10"/>
    </row>
    <row r="6" spans="1:60" ht="38.25" x14ac:dyDescent="0.2">
      <c r="A6" s="208" t="s">
        <v>83</v>
      </c>
      <c r="B6" s="210" t="s">
        <v>84</v>
      </c>
      <c r="C6" s="210" t="s">
        <v>85</v>
      </c>
      <c r="D6" s="209" t="s">
        <v>86</v>
      </c>
      <c r="E6" s="208" t="s">
        <v>87</v>
      </c>
      <c r="F6" s="207" t="s">
        <v>88</v>
      </c>
      <c r="G6" s="208" t="s">
        <v>29</v>
      </c>
      <c r="H6" s="211" t="s">
        <v>30</v>
      </c>
      <c r="I6" s="211" t="s">
        <v>89</v>
      </c>
      <c r="J6" s="211" t="s">
        <v>31</v>
      </c>
      <c r="K6" s="211" t="s">
        <v>90</v>
      </c>
      <c r="L6" s="211" t="s">
        <v>91</v>
      </c>
      <c r="M6" s="211" t="s">
        <v>92</v>
      </c>
      <c r="N6" s="211" t="s">
        <v>93</v>
      </c>
      <c r="O6" s="211" t="s">
        <v>94</v>
      </c>
      <c r="P6" s="211" t="s">
        <v>95</v>
      </c>
      <c r="Q6" s="211" t="s">
        <v>96</v>
      </c>
      <c r="R6" s="211" t="s">
        <v>97</v>
      </c>
      <c r="S6" s="211" t="s">
        <v>98</v>
      </c>
      <c r="T6" s="211" t="s">
        <v>99</v>
      </c>
      <c r="U6" s="211" t="s">
        <v>100</v>
      </c>
      <c r="V6" s="211" t="s">
        <v>101</v>
      </c>
      <c r="W6" s="211" t="s">
        <v>102</v>
      </c>
      <c r="X6" s="211" t="s">
        <v>103</v>
      </c>
      <c r="Y6" s="211" t="s">
        <v>104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105</v>
      </c>
      <c r="B8" s="227" t="s">
        <v>75</v>
      </c>
      <c r="C8" s="243" t="s">
        <v>27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29"/>
      <c r="O8" s="229">
        <f>SUM(O9:O12)</f>
        <v>0</v>
      </c>
      <c r="P8" s="229"/>
      <c r="Q8" s="229">
        <f>SUM(Q9:Q12)</f>
        <v>0</v>
      </c>
      <c r="R8" s="230"/>
      <c r="S8" s="230"/>
      <c r="T8" s="231"/>
      <c r="U8" s="225"/>
      <c r="V8" s="225">
        <f>SUM(V9:V12)</f>
        <v>0</v>
      </c>
      <c r="W8" s="225"/>
      <c r="X8" s="225"/>
      <c r="Y8" s="225"/>
      <c r="AG8" t="s">
        <v>106</v>
      </c>
    </row>
    <row r="9" spans="1:60" outlineLevel="1" x14ac:dyDescent="0.2">
      <c r="A9" s="233">
        <v>1</v>
      </c>
      <c r="B9" s="234" t="s">
        <v>107</v>
      </c>
      <c r="C9" s="244" t="s">
        <v>108</v>
      </c>
      <c r="D9" s="235" t="s">
        <v>109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110</v>
      </c>
      <c r="T9" s="239" t="s">
        <v>111</v>
      </c>
      <c r="U9" s="222">
        <v>0</v>
      </c>
      <c r="V9" s="222">
        <f>ROUND(E9*U9,2)</f>
        <v>0</v>
      </c>
      <c r="W9" s="222"/>
      <c r="X9" s="222" t="s">
        <v>112</v>
      </c>
      <c r="Y9" s="222" t="s">
        <v>113</v>
      </c>
      <c r="Z9" s="212"/>
      <c r="AA9" s="212"/>
      <c r="AB9" s="212"/>
      <c r="AC9" s="212"/>
      <c r="AD9" s="212"/>
      <c r="AE9" s="212"/>
      <c r="AF9" s="212"/>
      <c r="AG9" s="212" t="s">
        <v>114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5" t="s">
        <v>115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116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3">
        <v>2</v>
      </c>
      <c r="B11" s="234" t="s">
        <v>117</v>
      </c>
      <c r="C11" s="244" t="s">
        <v>118</v>
      </c>
      <c r="D11" s="235" t="s">
        <v>109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15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110</v>
      </c>
      <c r="T11" s="239" t="s">
        <v>111</v>
      </c>
      <c r="U11" s="222">
        <v>0</v>
      </c>
      <c r="V11" s="222">
        <f>ROUND(E11*U11,2)</f>
        <v>0</v>
      </c>
      <c r="W11" s="222"/>
      <c r="X11" s="222" t="s">
        <v>112</v>
      </c>
      <c r="Y11" s="222" t="s">
        <v>113</v>
      </c>
      <c r="Z11" s="212"/>
      <c r="AA11" s="212"/>
      <c r="AB11" s="212"/>
      <c r="AC11" s="212"/>
      <c r="AD11" s="212"/>
      <c r="AE11" s="212"/>
      <c r="AF11" s="212"/>
      <c r="AG11" s="212" t="s">
        <v>119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2" x14ac:dyDescent="0.2">
      <c r="A12" s="219"/>
      <c r="B12" s="220"/>
      <c r="C12" s="245" t="s">
        <v>120</v>
      </c>
      <c r="D12" s="240"/>
      <c r="E12" s="240"/>
      <c r="F12" s="240"/>
      <c r="G12" s="240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116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1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6" t="s">
        <v>105</v>
      </c>
      <c r="B13" s="227" t="s">
        <v>76</v>
      </c>
      <c r="C13" s="243" t="s">
        <v>28</v>
      </c>
      <c r="D13" s="228"/>
      <c r="E13" s="229"/>
      <c r="F13" s="230"/>
      <c r="G13" s="230">
        <f>SUMIF(AG14:AG17,"&lt;&gt;NOR",G14:G17)</f>
        <v>0</v>
      </c>
      <c r="H13" s="230"/>
      <c r="I13" s="230">
        <f>SUM(I14:I17)</f>
        <v>0</v>
      </c>
      <c r="J13" s="230"/>
      <c r="K13" s="230">
        <f>SUM(K14:K17)</f>
        <v>0</v>
      </c>
      <c r="L13" s="230"/>
      <c r="M13" s="230">
        <f>SUM(M14:M17)</f>
        <v>0</v>
      </c>
      <c r="N13" s="229"/>
      <c r="O13" s="229">
        <f>SUM(O14:O17)</f>
        <v>0</v>
      </c>
      <c r="P13" s="229"/>
      <c r="Q13" s="229">
        <f>SUM(Q14:Q17)</f>
        <v>0</v>
      </c>
      <c r="R13" s="230"/>
      <c r="S13" s="230"/>
      <c r="T13" s="231"/>
      <c r="U13" s="225"/>
      <c r="V13" s="225">
        <f>SUM(V14:V17)</f>
        <v>0</v>
      </c>
      <c r="W13" s="225"/>
      <c r="X13" s="225"/>
      <c r="Y13" s="225"/>
      <c r="AG13" t="s">
        <v>106</v>
      </c>
    </row>
    <row r="14" spans="1:60" outlineLevel="1" x14ac:dyDescent="0.2">
      <c r="A14" s="233">
        <v>3</v>
      </c>
      <c r="B14" s="234" t="s">
        <v>121</v>
      </c>
      <c r="C14" s="244" t="s">
        <v>122</v>
      </c>
      <c r="D14" s="235" t="s">
        <v>123</v>
      </c>
      <c r="E14" s="236">
        <v>42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15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124</v>
      </c>
      <c r="T14" s="239" t="s">
        <v>111</v>
      </c>
      <c r="U14" s="222">
        <v>0</v>
      </c>
      <c r="V14" s="222">
        <f>ROUND(E14*U14,2)</f>
        <v>0</v>
      </c>
      <c r="W14" s="222"/>
      <c r="X14" s="222" t="s">
        <v>112</v>
      </c>
      <c r="Y14" s="222" t="s">
        <v>113</v>
      </c>
      <c r="Z14" s="212"/>
      <c r="AA14" s="212"/>
      <c r="AB14" s="212"/>
      <c r="AC14" s="212"/>
      <c r="AD14" s="212"/>
      <c r="AE14" s="212"/>
      <c r="AF14" s="212"/>
      <c r="AG14" s="212" t="s">
        <v>125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45" t="s">
        <v>126</v>
      </c>
      <c r="D15" s="240"/>
      <c r="E15" s="240"/>
      <c r="F15" s="240"/>
      <c r="G15" s="240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116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46" t="s">
        <v>127</v>
      </c>
      <c r="D16" s="242"/>
      <c r="E16" s="242"/>
      <c r="F16" s="242"/>
      <c r="G16" s="24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116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47" t="s">
        <v>128</v>
      </c>
      <c r="D17" s="223"/>
      <c r="E17" s="224">
        <v>42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129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3"/>
      <c r="B18" s="4"/>
      <c r="C18" s="248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15</v>
      </c>
      <c r="AF18">
        <v>21</v>
      </c>
      <c r="AG18" t="s">
        <v>91</v>
      </c>
    </row>
    <row r="19" spans="1:60" x14ac:dyDescent="0.2">
      <c r="A19" s="215"/>
      <c r="B19" s="216" t="s">
        <v>29</v>
      </c>
      <c r="C19" s="249"/>
      <c r="D19" s="217"/>
      <c r="E19" s="218"/>
      <c r="F19" s="218"/>
      <c r="G19" s="232">
        <f>G8+G13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130</v>
      </c>
    </row>
    <row r="20" spans="1:60" x14ac:dyDescent="0.2">
      <c r="C20" s="250"/>
      <c r="D20" s="10"/>
      <c r="AG20" t="s">
        <v>131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8">
    <mergeCell ref="C15:G15"/>
    <mergeCell ref="C16:G1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132</v>
      </c>
      <c r="B1" s="197"/>
      <c r="C1" s="197"/>
      <c r="D1" s="197"/>
      <c r="E1" s="197"/>
      <c r="F1" s="197"/>
      <c r="G1" s="197"/>
      <c r="AG1" t="s">
        <v>78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79</v>
      </c>
    </row>
    <row r="3" spans="1:60" ht="24.95" customHeight="1" x14ac:dyDescent="0.2">
      <c r="A3" s="198" t="s">
        <v>8</v>
      </c>
      <c r="B3" s="49" t="s">
        <v>56</v>
      </c>
      <c r="C3" s="201" t="s">
        <v>44</v>
      </c>
      <c r="D3" s="199"/>
      <c r="E3" s="199"/>
      <c r="F3" s="199"/>
      <c r="G3" s="200"/>
      <c r="AC3" s="176" t="s">
        <v>79</v>
      </c>
      <c r="AG3" t="s">
        <v>81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82</v>
      </c>
    </row>
    <row r="5" spans="1:60" x14ac:dyDescent="0.2">
      <c r="D5" s="10"/>
    </row>
    <row r="6" spans="1:60" ht="38.25" x14ac:dyDescent="0.2">
      <c r="A6" s="208" t="s">
        <v>83</v>
      </c>
      <c r="B6" s="210" t="s">
        <v>84</v>
      </c>
      <c r="C6" s="210" t="s">
        <v>85</v>
      </c>
      <c r="D6" s="209" t="s">
        <v>86</v>
      </c>
      <c r="E6" s="208" t="s">
        <v>87</v>
      </c>
      <c r="F6" s="207" t="s">
        <v>88</v>
      </c>
      <c r="G6" s="208" t="s">
        <v>29</v>
      </c>
      <c r="H6" s="211" t="s">
        <v>30</v>
      </c>
      <c r="I6" s="211" t="s">
        <v>89</v>
      </c>
      <c r="J6" s="211" t="s">
        <v>31</v>
      </c>
      <c r="K6" s="211" t="s">
        <v>90</v>
      </c>
      <c r="L6" s="211" t="s">
        <v>91</v>
      </c>
      <c r="M6" s="211" t="s">
        <v>92</v>
      </c>
      <c r="N6" s="211" t="s">
        <v>93</v>
      </c>
      <c r="O6" s="211" t="s">
        <v>94</v>
      </c>
      <c r="P6" s="211" t="s">
        <v>95</v>
      </c>
      <c r="Q6" s="211" t="s">
        <v>96</v>
      </c>
      <c r="R6" s="211" t="s">
        <v>97</v>
      </c>
      <c r="S6" s="211" t="s">
        <v>98</v>
      </c>
      <c r="T6" s="211" t="s">
        <v>99</v>
      </c>
      <c r="U6" s="211" t="s">
        <v>100</v>
      </c>
      <c r="V6" s="211" t="s">
        <v>101</v>
      </c>
      <c r="W6" s="211" t="s">
        <v>102</v>
      </c>
      <c r="X6" s="211" t="s">
        <v>103</v>
      </c>
      <c r="Y6" s="211" t="s">
        <v>104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105</v>
      </c>
      <c r="B8" s="227" t="s">
        <v>71</v>
      </c>
      <c r="C8" s="243" t="s">
        <v>72</v>
      </c>
      <c r="D8" s="228"/>
      <c r="E8" s="229"/>
      <c r="F8" s="230"/>
      <c r="G8" s="230">
        <f>SUMIF(AG9:AG19,"&lt;&gt;NOR",G9:G19)</f>
        <v>0</v>
      </c>
      <c r="H8" s="230"/>
      <c r="I8" s="230">
        <f>SUM(I9:I19)</f>
        <v>0</v>
      </c>
      <c r="J8" s="230"/>
      <c r="K8" s="230">
        <f>SUM(K9:K19)</f>
        <v>0</v>
      </c>
      <c r="L8" s="230"/>
      <c r="M8" s="230">
        <f>SUM(M9:M19)</f>
        <v>0</v>
      </c>
      <c r="N8" s="229"/>
      <c r="O8" s="229">
        <f>SUM(O9:O19)</f>
        <v>0</v>
      </c>
      <c r="P8" s="229"/>
      <c r="Q8" s="229">
        <f>SUM(Q9:Q19)</f>
        <v>0</v>
      </c>
      <c r="R8" s="230"/>
      <c r="S8" s="230"/>
      <c r="T8" s="231"/>
      <c r="U8" s="225"/>
      <c r="V8" s="225">
        <f>SUM(V9:V19)</f>
        <v>0</v>
      </c>
      <c r="W8" s="225"/>
      <c r="X8" s="225"/>
      <c r="Y8" s="225"/>
      <c r="AG8" t="s">
        <v>106</v>
      </c>
    </row>
    <row r="9" spans="1:60" outlineLevel="1" x14ac:dyDescent="0.2">
      <c r="A9" s="251">
        <v>1</v>
      </c>
      <c r="B9" s="252" t="s">
        <v>133</v>
      </c>
      <c r="C9" s="258" t="s">
        <v>134</v>
      </c>
      <c r="D9" s="253" t="s">
        <v>135</v>
      </c>
      <c r="E9" s="254">
        <v>1</v>
      </c>
      <c r="F9" s="255"/>
      <c r="G9" s="256">
        <f>ROUND(E9*F9,2)</f>
        <v>0</v>
      </c>
      <c r="H9" s="255"/>
      <c r="I9" s="256">
        <f>ROUND(E9*H9,2)</f>
        <v>0</v>
      </c>
      <c r="J9" s="255"/>
      <c r="K9" s="256">
        <f>ROUND(E9*J9,2)</f>
        <v>0</v>
      </c>
      <c r="L9" s="256">
        <v>15</v>
      </c>
      <c r="M9" s="256">
        <f>G9*(1+L9/100)</f>
        <v>0</v>
      </c>
      <c r="N9" s="254">
        <v>0</v>
      </c>
      <c r="O9" s="254">
        <f>ROUND(E9*N9,2)</f>
        <v>0</v>
      </c>
      <c r="P9" s="254">
        <v>0</v>
      </c>
      <c r="Q9" s="254">
        <f>ROUND(E9*P9,2)</f>
        <v>0</v>
      </c>
      <c r="R9" s="256"/>
      <c r="S9" s="256" t="s">
        <v>124</v>
      </c>
      <c r="T9" s="257" t="s">
        <v>111</v>
      </c>
      <c r="U9" s="222">
        <v>0</v>
      </c>
      <c r="V9" s="222">
        <f>ROUND(E9*U9,2)</f>
        <v>0</v>
      </c>
      <c r="W9" s="222"/>
      <c r="X9" s="222" t="s">
        <v>112</v>
      </c>
      <c r="Y9" s="222" t="s">
        <v>113</v>
      </c>
      <c r="Z9" s="212"/>
      <c r="AA9" s="212"/>
      <c r="AB9" s="212"/>
      <c r="AC9" s="212"/>
      <c r="AD9" s="212"/>
      <c r="AE9" s="212"/>
      <c r="AF9" s="212"/>
      <c r="AG9" s="212" t="s">
        <v>125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3">
        <v>2</v>
      </c>
      <c r="B10" s="234" t="s">
        <v>136</v>
      </c>
      <c r="C10" s="244" t="s">
        <v>137</v>
      </c>
      <c r="D10" s="235" t="s">
        <v>138</v>
      </c>
      <c r="E10" s="236">
        <v>53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15</v>
      </c>
      <c r="M10" s="238">
        <f>G10*(1+L10/100)</f>
        <v>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8"/>
      <c r="S10" s="238" t="s">
        <v>124</v>
      </c>
      <c r="T10" s="239" t="s">
        <v>111</v>
      </c>
      <c r="U10" s="222">
        <v>0</v>
      </c>
      <c r="V10" s="222">
        <f>ROUND(E10*U10,2)</f>
        <v>0</v>
      </c>
      <c r="W10" s="222"/>
      <c r="X10" s="222" t="s">
        <v>139</v>
      </c>
      <c r="Y10" s="222" t="s">
        <v>113</v>
      </c>
      <c r="Z10" s="212"/>
      <c r="AA10" s="212"/>
      <c r="AB10" s="212"/>
      <c r="AC10" s="212"/>
      <c r="AD10" s="212"/>
      <c r="AE10" s="212"/>
      <c r="AF10" s="212"/>
      <c r="AG10" s="212" t="s">
        <v>140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45" t="s">
        <v>141</v>
      </c>
      <c r="D11" s="240"/>
      <c r="E11" s="240"/>
      <c r="F11" s="240"/>
      <c r="G11" s="240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116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3">
        <v>3</v>
      </c>
      <c r="B12" s="234" t="s">
        <v>142</v>
      </c>
      <c r="C12" s="244" t="s">
        <v>143</v>
      </c>
      <c r="D12" s="235" t="s">
        <v>138</v>
      </c>
      <c r="E12" s="236">
        <v>53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15</v>
      </c>
      <c r="M12" s="238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8"/>
      <c r="S12" s="238" t="s">
        <v>124</v>
      </c>
      <c r="T12" s="239" t="s">
        <v>111</v>
      </c>
      <c r="U12" s="222">
        <v>0</v>
      </c>
      <c r="V12" s="222">
        <f>ROUND(E12*U12,2)</f>
        <v>0</v>
      </c>
      <c r="W12" s="222"/>
      <c r="X12" s="222" t="s">
        <v>139</v>
      </c>
      <c r="Y12" s="222" t="s">
        <v>113</v>
      </c>
      <c r="Z12" s="212"/>
      <c r="AA12" s="212"/>
      <c r="AB12" s="212"/>
      <c r="AC12" s="212"/>
      <c r="AD12" s="212"/>
      <c r="AE12" s="212"/>
      <c r="AF12" s="212"/>
      <c r="AG12" s="212" t="s">
        <v>140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45" t="s">
        <v>144</v>
      </c>
      <c r="D13" s="240"/>
      <c r="E13" s="240"/>
      <c r="F13" s="240"/>
      <c r="G13" s="240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116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51">
        <v>4</v>
      </c>
      <c r="B14" s="252" t="s">
        <v>145</v>
      </c>
      <c r="C14" s="258" t="s">
        <v>146</v>
      </c>
      <c r="D14" s="253" t="s">
        <v>138</v>
      </c>
      <c r="E14" s="254">
        <v>53</v>
      </c>
      <c r="F14" s="255"/>
      <c r="G14" s="256">
        <f>ROUND(E14*F14,2)</f>
        <v>0</v>
      </c>
      <c r="H14" s="255"/>
      <c r="I14" s="256">
        <f>ROUND(E14*H14,2)</f>
        <v>0</v>
      </c>
      <c r="J14" s="255"/>
      <c r="K14" s="256">
        <f>ROUND(E14*J14,2)</f>
        <v>0</v>
      </c>
      <c r="L14" s="256">
        <v>15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/>
      <c r="S14" s="256" t="s">
        <v>124</v>
      </c>
      <c r="T14" s="257" t="s">
        <v>111</v>
      </c>
      <c r="U14" s="222">
        <v>0</v>
      </c>
      <c r="V14" s="222">
        <f>ROUND(E14*U14,2)</f>
        <v>0</v>
      </c>
      <c r="W14" s="222"/>
      <c r="X14" s="222" t="s">
        <v>139</v>
      </c>
      <c r="Y14" s="222" t="s">
        <v>113</v>
      </c>
      <c r="Z14" s="212"/>
      <c r="AA14" s="212"/>
      <c r="AB14" s="212"/>
      <c r="AC14" s="212"/>
      <c r="AD14" s="212"/>
      <c r="AE14" s="212"/>
      <c r="AF14" s="212"/>
      <c r="AG14" s="212" t="s">
        <v>140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1">
        <v>5</v>
      </c>
      <c r="B15" s="252" t="s">
        <v>147</v>
      </c>
      <c r="C15" s="258" t="s">
        <v>148</v>
      </c>
      <c r="D15" s="253" t="s">
        <v>149</v>
      </c>
      <c r="E15" s="254">
        <v>2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/>
      <c r="S15" s="256" t="s">
        <v>124</v>
      </c>
      <c r="T15" s="257" t="s">
        <v>111</v>
      </c>
      <c r="U15" s="222">
        <v>0</v>
      </c>
      <c r="V15" s="222">
        <f>ROUND(E15*U15,2)</f>
        <v>0</v>
      </c>
      <c r="W15" s="222"/>
      <c r="X15" s="222" t="s">
        <v>139</v>
      </c>
      <c r="Y15" s="222" t="s">
        <v>113</v>
      </c>
      <c r="Z15" s="212"/>
      <c r="AA15" s="212"/>
      <c r="AB15" s="212"/>
      <c r="AC15" s="212"/>
      <c r="AD15" s="212"/>
      <c r="AE15" s="212"/>
      <c r="AF15" s="212"/>
      <c r="AG15" s="212" t="s">
        <v>140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1">
        <v>6</v>
      </c>
      <c r="B16" s="252" t="s">
        <v>150</v>
      </c>
      <c r="C16" s="258" t="s">
        <v>151</v>
      </c>
      <c r="D16" s="253" t="s">
        <v>149</v>
      </c>
      <c r="E16" s="254">
        <v>21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/>
      <c r="S16" s="256" t="s">
        <v>124</v>
      </c>
      <c r="T16" s="257" t="s">
        <v>111</v>
      </c>
      <c r="U16" s="222">
        <v>0</v>
      </c>
      <c r="V16" s="222">
        <f>ROUND(E16*U16,2)</f>
        <v>0</v>
      </c>
      <c r="W16" s="222"/>
      <c r="X16" s="222" t="s">
        <v>139</v>
      </c>
      <c r="Y16" s="222" t="s">
        <v>113</v>
      </c>
      <c r="Z16" s="212"/>
      <c r="AA16" s="212"/>
      <c r="AB16" s="212"/>
      <c r="AC16" s="212"/>
      <c r="AD16" s="212"/>
      <c r="AE16" s="212"/>
      <c r="AF16" s="212"/>
      <c r="AG16" s="212" t="s">
        <v>140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3">
        <v>7</v>
      </c>
      <c r="B17" s="234" t="s">
        <v>152</v>
      </c>
      <c r="C17" s="244" t="s">
        <v>153</v>
      </c>
      <c r="D17" s="235" t="s">
        <v>138</v>
      </c>
      <c r="E17" s="236">
        <v>53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15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/>
      <c r="S17" s="238" t="s">
        <v>124</v>
      </c>
      <c r="T17" s="239" t="s">
        <v>111</v>
      </c>
      <c r="U17" s="222">
        <v>0</v>
      </c>
      <c r="V17" s="222">
        <f>ROUND(E17*U17,2)</f>
        <v>0</v>
      </c>
      <c r="W17" s="222"/>
      <c r="X17" s="222" t="s">
        <v>139</v>
      </c>
      <c r="Y17" s="222" t="s">
        <v>113</v>
      </c>
      <c r="Z17" s="212"/>
      <c r="AA17" s="212"/>
      <c r="AB17" s="212"/>
      <c r="AC17" s="212"/>
      <c r="AD17" s="212"/>
      <c r="AE17" s="212"/>
      <c r="AF17" s="212"/>
      <c r="AG17" s="212" t="s">
        <v>140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45" t="s">
        <v>154</v>
      </c>
      <c r="D18" s="240"/>
      <c r="E18" s="240"/>
      <c r="F18" s="240"/>
      <c r="G18" s="240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116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46" t="s">
        <v>155</v>
      </c>
      <c r="D19" s="242"/>
      <c r="E19" s="242"/>
      <c r="F19" s="242"/>
      <c r="G19" s="24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116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26" t="s">
        <v>105</v>
      </c>
      <c r="B20" s="227" t="s">
        <v>73</v>
      </c>
      <c r="C20" s="243" t="s">
        <v>74</v>
      </c>
      <c r="D20" s="228"/>
      <c r="E20" s="229"/>
      <c r="F20" s="230"/>
      <c r="G20" s="230">
        <f>SUMIF(AG21:AG31,"&lt;&gt;NOR",G21:G31)</f>
        <v>0</v>
      </c>
      <c r="H20" s="230"/>
      <c r="I20" s="230">
        <f>SUM(I21:I31)</f>
        <v>0</v>
      </c>
      <c r="J20" s="230"/>
      <c r="K20" s="230">
        <f>SUM(K21:K31)</f>
        <v>0</v>
      </c>
      <c r="L20" s="230"/>
      <c r="M20" s="230">
        <f>SUM(M21:M31)</f>
        <v>0</v>
      </c>
      <c r="N20" s="229"/>
      <c r="O20" s="229">
        <f>SUM(O21:O31)</f>
        <v>0</v>
      </c>
      <c r="P20" s="229"/>
      <c r="Q20" s="229">
        <f>SUM(Q21:Q31)</f>
        <v>0</v>
      </c>
      <c r="R20" s="230"/>
      <c r="S20" s="230"/>
      <c r="T20" s="231"/>
      <c r="U20" s="225"/>
      <c r="V20" s="225">
        <f>SUM(V21:V31)</f>
        <v>0</v>
      </c>
      <c r="W20" s="225"/>
      <c r="X20" s="225"/>
      <c r="Y20" s="225"/>
      <c r="AG20" t="s">
        <v>106</v>
      </c>
    </row>
    <row r="21" spans="1:60" outlineLevel="1" x14ac:dyDescent="0.2">
      <c r="A21" s="251">
        <v>8</v>
      </c>
      <c r="B21" s="252" t="s">
        <v>156</v>
      </c>
      <c r="C21" s="258" t="s">
        <v>157</v>
      </c>
      <c r="D21" s="253" t="s">
        <v>135</v>
      </c>
      <c r="E21" s="254">
        <v>4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4">
        <v>0</v>
      </c>
      <c r="O21" s="254">
        <f>ROUND(E21*N21,2)</f>
        <v>0</v>
      </c>
      <c r="P21" s="254">
        <v>0</v>
      </c>
      <c r="Q21" s="254">
        <f>ROUND(E21*P21,2)</f>
        <v>0</v>
      </c>
      <c r="R21" s="256"/>
      <c r="S21" s="256" t="s">
        <v>124</v>
      </c>
      <c r="T21" s="257" t="s">
        <v>111</v>
      </c>
      <c r="U21" s="222">
        <v>0</v>
      </c>
      <c r="V21" s="222">
        <f>ROUND(E21*U21,2)</f>
        <v>0</v>
      </c>
      <c r="W21" s="222"/>
      <c r="X21" s="222" t="s">
        <v>139</v>
      </c>
      <c r="Y21" s="222" t="s">
        <v>113</v>
      </c>
      <c r="Z21" s="212"/>
      <c r="AA21" s="212"/>
      <c r="AB21" s="212"/>
      <c r="AC21" s="212"/>
      <c r="AD21" s="212"/>
      <c r="AE21" s="212"/>
      <c r="AF21" s="212"/>
      <c r="AG21" s="212" t="s">
        <v>140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1">
        <v>9</v>
      </c>
      <c r="B22" s="252" t="s">
        <v>158</v>
      </c>
      <c r="C22" s="258" t="s">
        <v>159</v>
      </c>
      <c r="D22" s="253" t="s">
        <v>135</v>
      </c>
      <c r="E22" s="254">
        <v>2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/>
      <c r="S22" s="256" t="s">
        <v>124</v>
      </c>
      <c r="T22" s="257" t="s">
        <v>111</v>
      </c>
      <c r="U22" s="222">
        <v>0</v>
      </c>
      <c r="V22" s="222">
        <f>ROUND(E22*U22,2)</f>
        <v>0</v>
      </c>
      <c r="W22" s="222"/>
      <c r="X22" s="222" t="s">
        <v>139</v>
      </c>
      <c r="Y22" s="222" t="s">
        <v>113</v>
      </c>
      <c r="Z22" s="212"/>
      <c r="AA22" s="212"/>
      <c r="AB22" s="212"/>
      <c r="AC22" s="212"/>
      <c r="AD22" s="212"/>
      <c r="AE22" s="212"/>
      <c r="AF22" s="212"/>
      <c r="AG22" s="212" t="s">
        <v>140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1">
        <v>10</v>
      </c>
      <c r="B23" s="252" t="s">
        <v>160</v>
      </c>
      <c r="C23" s="258" t="s">
        <v>161</v>
      </c>
      <c r="D23" s="253" t="s">
        <v>138</v>
      </c>
      <c r="E23" s="254">
        <v>20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4">
        <v>0</v>
      </c>
      <c r="O23" s="254">
        <f>ROUND(E23*N23,2)</f>
        <v>0</v>
      </c>
      <c r="P23" s="254">
        <v>0</v>
      </c>
      <c r="Q23" s="254">
        <f>ROUND(E23*P23,2)</f>
        <v>0</v>
      </c>
      <c r="R23" s="256"/>
      <c r="S23" s="256" t="s">
        <v>124</v>
      </c>
      <c r="T23" s="257" t="s">
        <v>111</v>
      </c>
      <c r="U23" s="222">
        <v>0</v>
      </c>
      <c r="V23" s="222">
        <f>ROUND(E23*U23,2)</f>
        <v>0</v>
      </c>
      <c r="W23" s="222"/>
      <c r="X23" s="222" t="s">
        <v>139</v>
      </c>
      <c r="Y23" s="222" t="s">
        <v>113</v>
      </c>
      <c r="Z23" s="212"/>
      <c r="AA23" s="212"/>
      <c r="AB23" s="212"/>
      <c r="AC23" s="212"/>
      <c r="AD23" s="212"/>
      <c r="AE23" s="212"/>
      <c r="AF23" s="212"/>
      <c r="AG23" s="212" t="s">
        <v>140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1">
        <v>11</v>
      </c>
      <c r="B24" s="252" t="s">
        <v>162</v>
      </c>
      <c r="C24" s="258" t="s">
        <v>163</v>
      </c>
      <c r="D24" s="253" t="s">
        <v>138</v>
      </c>
      <c r="E24" s="254">
        <v>20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4">
        <v>0</v>
      </c>
      <c r="O24" s="254">
        <f>ROUND(E24*N24,2)</f>
        <v>0</v>
      </c>
      <c r="P24" s="254">
        <v>0</v>
      </c>
      <c r="Q24" s="254">
        <f>ROUND(E24*P24,2)</f>
        <v>0</v>
      </c>
      <c r="R24" s="256"/>
      <c r="S24" s="256" t="s">
        <v>124</v>
      </c>
      <c r="T24" s="257" t="s">
        <v>111</v>
      </c>
      <c r="U24" s="222">
        <v>0</v>
      </c>
      <c r="V24" s="222">
        <f>ROUND(E24*U24,2)</f>
        <v>0</v>
      </c>
      <c r="W24" s="222"/>
      <c r="X24" s="222" t="s">
        <v>139</v>
      </c>
      <c r="Y24" s="222" t="s">
        <v>113</v>
      </c>
      <c r="Z24" s="212"/>
      <c r="AA24" s="212"/>
      <c r="AB24" s="212"/>
      <c r="AC24" s="212"/>
      <c r="AD24" s="212"/>
      <c r="AE24" s="212"/>
      <c r="AF24" s="212"/>
      <c r="AG24" s="212" t="s">
        <v>140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51">
        <v>12</v>
      </c>
      <c r="B25" s="252" t="s">
        <v>164</v>
      </c>
      <c r="C25" s="258" t="s">
        <v>165</v>
      </c>
      <c r="D25" s="253" t="s">
        <v>138</v>
      </c>
      <c r="E25" s="254">
        <v>20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4">
        <v>0</v>
      </c>
      <c r="O25" s="254">
        <f>ROUND(E25*N25,2)</f>
        <v>0</v>
      </c>
      <c r="P25" s="254">
        <v>0</v>
      </c>
      <c r="Q25" s="254">
        <f>ROUND(E25*P25,2)</f>
        <v>0</v>
      </c>
      <c r="R25" s="256"/>
      <c r="S25" s="256" t="s">
        <v>124</v>
      </c>
      <c r="T25" s="257" t="s">
        <v>111</v>
      </c>
      <c r="U25" s="222">
        <v>0</v>
      </c>
      <c r="V25" s="222">
        <f>ROUND(E25*U25,2)</f>
        <v>0</v>
      </c>
      <c r="W25" s="222"/>
      <c r="X25" s="222" t="s">
        <v>139</v>
      </c>
      <c r="Y25" s="222" t="s">
        <v>113</v>
      </c>
      <c r="Z25" s="212"/>
      <c r="AA25" s="212"/>
      <c r="AB25" s="212"/>
      <c r="AC25" s="212"/>
      <c r="AD25" s="212"/>
      <c r="AE25" s="212"/>
      <c r="AF25" s="212"/>
      <c r="AG25" s="212" t="s">
        <v>140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1">
        <v>13</v>
      </c>
      <c r="B26" s="252" t="s">
        <v>166</v>
      </c>
      <c r="C26" s="258" t="s">
        <v>167</v>
      </c>
      <c r="D26" s="253" t="s">
        <v>138</v>
      </c>
      <c r="E26" s="254">
        <v>21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15</v>
      </c>
      <c r="M26" s="256">
        <f>G26*(1+L26/100)</f>
        <v>0</v>
      </c>
      <c r="N26" s="254">
        <v>0</v>
      </c>
      <c r="O26" s="254">
        <f>ROUND(E26*N26,2)</f>
        <v>0</v>
      </c>
      <c r="P26" s="254">
        <v>0</v>
      </c>
      <c r="Q26" s="254">
        <f>ROUND(E26*P26,2)</f>
        <v>0</v>
      </c>
      <c r="R26" s="256"/>
      <c r="S26" s="256" t="s">
        <v>124</v>
      </c>
      <c r="T26" s="257" t="s">
        <v>111</v>
      </c>
      <c r="U26" s="222">
        <v>0</v>
      </c>
      <c r="V26" s="222">
        <f>ROUND(E26*U26,2)</f>
        <v>0</v>
      </c>
      <c r="W26" s="222"/>
      <c r="X26" s="222" t="s">
        <v>139</v>
      </c>
      <c r="Y26" s="222" t="s">
        <v>113</v>
      </c>
      <c r="Z26" s="212"/>
      <c r="AA26" s="212"/>
      <c r="AB26" s="212"/>
      <c r="AC26" s="212"/>
      <c r="AD26" s="212"/>
      <c r="AE26" s="212"/>
      <c r="AF26" s="212"/>
      <c r="AG26" s="212" t="s">
        <v>140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1">
        <v>14</v>
      </c>
      <c r="B27" s="252" t="s">
        <v>168</v>
      </c>
      <c r="C27" s="258" t="s">
        <v>148</v>
      </c>
      <c r="D27" s="253" t="s">
        <v>149</v>
      </c>
      <c r="E27" s="254">
        <v>1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4">
        <v>0</v>
      </c>
      <c r="O27" s="254">
        <f>ROUND(E27*N27,2)</f>
        <v>0</v>
      </c>
      <c r="P27" s="254">
        <v>0</v>
      </c>
      <c r="Q27" s="254">
        <f>ROUND(E27*P27,2)</f>
        <v>0</v>
      </c>
      <c r="R27" s="256"/>
      <c r="S27" s="256" t="s">
        <v>124</v>
      </c>
      <c r="T27" s="257" t="s">
        <v>111</v>
      </c>
      <c r="U27" s="222">
        <v>0</v>
      </c>
      <c r="V27" s="222">
        <f>ROUND(E27*U27,2)</f>
        <v>0</v>
      </c>
      <c r="W27" s="222"/>
      <c r="X27" s="222" t="s">
        <v>139</v>
      </c>
      <c r="Y27" s="222" t="s">
        <v>113</v>
      </c>
      <c r="Z27" s="212"/>
      <c r="AA27" s="212"/>
      <c r="AB27" s="212"/>
      <c r="AC27" s="212"/>
      <c r="AD27" s="212"/>
      <c r="AE27" s="212"/>
      <c r="AF27" s="212"/>
      <c r="AG27" s="212" t="s">
        <v>140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1">
        <v>15</v>
      </c>
      <c r="B28" s="252" t="s">
        <v>169</v>
      </c>
      <c r="C28" s="258" t="s">
        <v>151</v>
      </c>
      <c r="D28" s="253" t="s">
        <v>149</v>
      </c>
      <c r="E28" s="254">
        <v>4</v>
      </c>
      <c r="F28" s="255"/>
      <c r="G28" s="256">
        <f>ROUND(E28*F28,2)</f>
        <v>0</v>
      </c>
      <c r="H28" s="255"/>
      <c r="I28" s="256">
        <f>ROUND(E28*H28,2)</f>
        <v>0</v>
      </c>
      <c r="J28" s="255"/>
      <c r="K28" s="256">
        <f>ROUND(E28*J28,2)</f>
        <v>0</v>
      </c>
      <c r="L28" s="256">
        <v>15</v>
      </c>
      <c r="M28" s="256">
        <f>G28*(1+L28/100)</f>
        <v>0</v>
      </c>
      <c r="N28" s="254">
        <v>0</v>
      </c>
      <c r="O28" s="254">
        <f>ROUND(E28*N28,2)</f>
        <v>0</v>
      </c>
      <c r="P28" s="254">
        <v>0</v>
      </c>
      <c r="Q28" s="254">
        <f>ROUND(E28*P28,2)</f>
        <v>0</v>
      </c>
      <c r="R28" s="256"/>
      <c r="S28" s="256" t="s">
        <v>124</v>
      </c>
      <c r="T28" s="257" t="s">
        <v>111</v>
      </c>
      <c r="U28" s="222">
        <v>0</v>
      </c>
      <c r="V28" s="222">
        <f>ROUND(E28*U28,2)</f>
        <v>0</v>
      </c>
      <c r="W28" s="222"/>
      <c r="X28" s="222" t="s">
        <v>139</v>
      </c>
      <c r="Y28" s="222" t="s">
        <v>113</v>
      </c>
      <c r="Z28" s="212"/>
      <c r="AA28" s="212"/>
      <c r="AB28" s="212"/>
      <c r="AC28" s="212"/>
      <c r="AD28" s="212"/>
      <c r="AE28" s="212"/>
      <c r="AF28" s="212"/>
      <c r="AG28" s="212" t="s">
        <v>140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3">
        <v>16</v>
      </c>
      <c r="B29" s="234" t="s">
        <v>170</v>
      </c>
      <c r="C29" s="244" t="s">
        <v>171</v>
      </c>
      <c r="D29" s="235" t="s">
        <v>138</v>
      </c>
      <c r="E29" s="236">
        <v>20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15</v>
      </c>
      <c r="M29" s="238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8"/>
      <c r="S29" s="238" t="s">
        <v>124</v>
      </c>
      <c r="T29" s="239" t="s">
        <v>111</v>
      </c>
      <c r="U29" s="222">
        <v>0</v>
      </c>
      <c r="V29" s="222">
        <f>ROUND(E29*U29,2)</f>
        <v>0</v>
      </c>
      <c r="W29" s="222"/>
      <c r="X29" s="222" t="s">
        <v>139</v>
      </c>
      <c r="Y29" s="222" t="s">
        <v>113</v>
      </c>
      <c r="Z29" s="212"/>
      <c r="AA29" s="212"/>
      <c r="AB29" s="212"/>
      <c r="AC29" s="212"/>
      <c r="AD29" s="212"/>
      <c r="AE29" s="212"/>
      <c r="AF29" s="212"/>
      <c r="AG29" s="212" t="s">
        <v>140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45" t="s">
        <v>154</v>
      </c>
      <c r="D30" s="240"/>
      <c r="E30" s="240"/>
      <c r="F30" s="240"/>
      <c r="G30" s="240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116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46" t="s">
        <v>155</v>
      </c>
      <c r="D31" s="242"/>
      <c r="E31" s="242"/>
      <c r="F31" s="242"/>
      <c r="G31" s="24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116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3"/>
      <c r="B32" s="4"/>
      <c r="C32" s="24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91</v>
      </c>
    </row>
    <row r="33" spans="1:33" x14ac:dyDescent="0.2">
      <c r="A33" s="215"/>
      <c r="B33" s="216" t="s">
        <v>29</v>
      </c>
      <c r="C33" s="249"/>
      <c r="D33" s="217"/>
      <c r="E33" s="218"/>
      <c r="F33" s="218"/>
      <c r="G33" s="232">
        <f>G8+G20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130</v>
      </c>
    </row>
    <row r="34" spans="1:33" x14ac:dyDescent="0.2">
      <c r="C34" s="250"/>
      <c r="D34" s="10"/>
      <c r="AG34" t="s">
        <v>131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10">
    <mergeCell ref="C18:G18"/>
    <mergeCell ref="C19:G19"/>
    <mergeCell ref="C30:G30"/>
    <mergeCell ref="C31:G31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1 Pol'!Názvy_tisku</vt:lpstr>
      <vt:lpstr>oadresa</vt:lpstr>
      <vt:lpstr>Stavba!Objednatel</vt:lpstr>
      <vt:lpstr>Stavba!Objekt</vt:lpstr>
      <vt:lpstr>'00 00 Naklady'!Oblast_tisku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2022-09-29T09:22:21Z</dcterms:modified>
</cp:coreProperties>
</file>