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Botanická 68, byt 14\"/>
    </mc:Choice>
  </mc:AlternateContent>
  <xr:revisionPtr revIDLastSave="0" documentId="8_{1039E8E3-5973-484F-8173-662E9C35B4C7}" xr6:coauthVersionLast="47" xr6:coauthVersionMax="47" xr10:uidLastSave="{00000000-0000-0000-0000-000000000000}"/>
  <bookViews>
    <workbookView xWindow="22932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20 22.2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'22.20 22.20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'22.20 22.20 Pol'!$A$1:$X$609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18" i="1" s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1" i="1"/>
  <c r="F41" i="1"/>
  <c r="G40" i="1"/>
  <c r="F40" i="1"/>
  <c r="G39" i="1"/>
  <c r="F39" i="1"/>
  <c r="G599" i="12"/>
  <c r="BA597" i="12"/>
  <c r="BA593" i="12"/>
  <c r="BA588" i="12"/>
  <c r="BA542" i="12"/>
  <c r="BA541" i="12"/>
  <c r="BA539" i="12"/>
  <c r="BA119" i="12"/>
  <c r="BA116" i="12"/>
  <c r="BA113" i="12"/>
  <c r="BA87" i="12"/>
  <c r="BA67" i="12"/>
  <c r="BA31" i="12"/>
  <c r="BA17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5" i="12"/>
  <c r="G16" i="12"/>
  <c r="I16" i="12"/>
  <c r="I15" i="12" s="1"/>
  <c r="K16" i="12"/>
  <c r="M16" i="12"/>
  <c r="M15" i="12" s="1"/>
  <c r="O16" i="12"/>
  <c r="O15" i="12" s="1"/>
  <c r="Q16" i="12"/>
  <c r="V16" i="12"/>
  <c r="V15" i="12" s="1"/>
  <c r="G30" i="12"/>
  <c r="I30" i="12"/>
  <c r="K30" i="12"/>
  <c r="K15" i="12" s="1"/>
  <c r="M30" i="12"/>
  <c r="O30" i="12"/>
  <c r="Q30" i="12"/>
  <c r="V30" i="12"/>
  <c r="G39" i="12"/>
  <c r="I39" i="12"/>
  <c r="K39" i="12"/>
  <c r="M39" i="12"/>
  <c r="O39" i="12"/>
  <c r="Q39" i="12"/>
  <c r="Q15" i="12" s="1"/>
  <c r="V39" i="12"/>
  <c r="G50" i="12"/>
  <c r="M50" i="12" s="1"/>
  <c r="I50" i="12"/>
  <c r="K50" i="12"/>
  <c r="O50" i="12"/>
  <c r="Q50" i="12"/>
  <c r="V50" i="12"/>
  <c r="K54" i="12"/>
  <c r="Q54" i="12"/>
  <c r="G55" i="12"/>
  <c r="M55" i="12" s="1"/>
  <c r="I55" i="12"/>
  <c r="I54" i="12" s="1"/>
  <c r="K55" i="12"/>
  <c r="O55" i="12"/>
  <c r="O54" i="12" s="1"/>
  <c r="Q55" i="12"/>
  <c r="V55" i="12"/>
  <c r="V54" i="12" s="1"/>
  <c r="G60" i="12"/>
  <c r="M60" i="12" s="1"/>
  <c r="I60" i="12"/>
  <c r="K60" i="12"/>
  <c r="O60" i="12"/>
  <c r="Q60" i="12"/>
  <c r="V60" i="12"/>
  <c r="G65" i="12"/>
  <c r="K65" i="12"/>
  <c r="Q65" i="12"/>
  <c r="G66" i="12"/>
  <c r="I66" i="12"/>
  <c r="I65" i="12" s="1"/>
  <c r="K66" i="12"/>
  <c r="M66" i="12"/>
  <c r="M65" i="12" s="1"/>
  <c r="O66" i="12"/>
  <c r="O65" i="12" s="1"/>
  <c r="Q66" i="12"/>
  <c r="V66" i="12"/>
  <c r="V65" i="12" s="1"/>
  <c r="K72" i="12"/>
  <c r="G73" i="12"/>
  <c r="G72" i="12" s="1"/>
  <c r="I73" i="12"/>
  <c r="I72" i="12" s="1"/>
  <c r="K73" i="12"/>
  <c r="M73" i="12"/>
  <c r="M72" i="12" s="1"/>
  <c r="O73" i="12"/>
  <c r="Q73" i="12"/>
  <c r="Q72" i="12" s="1"/>
  <c r="V73" i="12"/>
  <c r="V72" i="12" s="1"/>
  <c r="G86" i="12"/>
  <c r="I86" i="12"/>
  <c r="K86" i="12"/>
  <c r="M86" i="12"/>
  <c r="O86" i="12"/>
  <c r="O72" i="12" s="1"/>
  <c r="Q86" i="12"/>
  <c r="V86" i="12"/>
  <c r="Q95" i="12"/>
  <c r="G96" i="12"/>
  <c r="M96" i="12" s="1"/>
  <c r="M95" i="12" s="1"/>
  <c r="I96" i="12"/>
  <c r="I95" i="12" s="1"/>
  <c r="K96" i="12"/>
  <c r="O96" i="12"/>
  <c r="O95" i="12" s="1"/>
  <c r="Q96" i="12"/>
  <c r="V96" i="12"/>
  <c r="V95" i="12" s="1"/>
  <c r="G101" i="12"/>
  <c r="M101" i="12" s="1"/>
  <c r="I101" i="12"/>
  <c r="K101" i="12"/>
  <c r="O101" i="12"/>
  <c r="Q101" i="12"/>
  <c r="V101" i="12"/>
  <c r="G105" i="12"/>
  <c r="M105" i="12" s="1"/>
  <c r="I105" i="12"/>
  <c r="K105" i="12"/>
  <c r="K95" i="12" s="1"/>
  <c r="O105" i="12"/>
  <c r="Q105" i="12"/>
  <c r="V105" i="12"/>
  <c r="I109" i="12"/>
  <c r="V109" i="12"/>
  <c r="G110" i="12"/>
  <c r="G109" i="12" s="1"/>
  <c r="I110" i="12"/>
  <c r="K110" i="12"/>
  <c r="K109" i="12" s="1"/>
  <c r="O110" i="12"/>
  <c r="O109" i="12" s="1"/>
  <c r="Q110" i="12"/>
  <c r="Q109" i="12" s="1"/>
  <c r="V110" i="12"/>
  <c r="G111" i="12"/>
  <c r="M111" i="12"/>
  <c r="Q111" i="12"/>
  <c r="G112" i="12"/>
  <c r="I112" i="12"/>
  <c r="I111" i="12" s="1"/>
  <c r="K112" i="12"/>
  <c r="K111" i="12" s="1"/>
  <c r="M112" i="12"/>
  <c r="O112" i="12"/>
  <c r="O111" i="12" s="1"/>
  <c r="Q112" i="12"/>
  <c r="V112" i="12"/>
  <c r="V111" i="12" s="1"/>
  <c r="K114" i="12"/>
  <c r="Q114" i="12"/>
  <c r="G115" i="12"/>
  <c r="M115" i="12" s="1"/>
  <c r="M114" i="12" s="1"/>
  <c r="I115" i="12"/>
  <c r="I114" i="12" s="1"/>
  <c r="K115" i="12"/>
  <c r="O115" i="12"/>
  <c r="O114" i="12" s="1"/>
  <c r="Q115" i="12"/>
  <c r="V115" i="12"/>
  <c r="V114" i="12" s="1"/>
  <c r="I117" i="12"/>
  <c r="O117" i="12"/>
  <c r="G118" i="12"/>
  <c r="G117" i="12" s="1"/>
  <c r="I118" i="12"/>
  <c r="K118" i="12"/>
  <c r="K117" i="12" s="1"/>
  <c r="O118" i="12"/>
  <c r="Q118" i="12"/>
  <c r="Q117" i="12" s="1"/>
  <c r="V118" i="12"/>
  <c r="V117" i="12" s="1"/>
  <c r="I120" i="12"/>
  <c r="G121" i="12"/>
  <c r="G120" i="12" s="1"/>
  <c r="I121" i="12"/>
  <c r="K121" i="12"/>
  <c r="K120" i="12" s="1"/>
  <c r="O121" i="12"/>
  <c r="O120" i="12" s="1"/>
  <c r="Q121" i="12"/>
  <c r="Q120" i="12" s="1"/>
  <c r="V121" i="12"/>
  <c r="G125" i="12"/>
  <c r="I125" i="12"/>
  <c r="K125" i="12"/>
  <c r="M125" i="12"/>
  <c r="O125" i="12"/>
  <c r="Q125" i="12"/>
  <c r="V125" i="12"/>
  <c r="G129" i="12"/>
  <c r="I129" i="12"/>
  <c r="K129" i="12"/>
  <c r="M129" i="12"/>
  <c r="O129" i="12"/>
  <c r="Q129" i="12"/>
  <c r="V129" i="12"/>
  <c r="V120" i="12" s="1"/>
  <c r="G133" i="12"/>
  <c r="M133" i="12" s="1"/>
  <c r="I133" i="12"/>
  <c r="K133" i="12"/>
  <c r="O133" i="12"/>
  <c r="Q133" i="12"/>
  <c r="V133" i="12"/>
  <c r="G137" i="12"/>
  <c r="M137" i="12" s="1"/>
  <c r="I137" i="12"/>
  <c r="K137" i="12"/>
  <c r="O137" i="12"/>
  <c r="Q137" i="12"/>
  <c r="V137" i="12"/>
  <c r="G141" i="12"/>
  <c r="M141" i="12" s="1"/>
  <c r="I141" i="12"/>
  <c r="K141" i="12"/>
  <c r="O141" i="12"/>
  <c r="Q141" i="12"/>
  <c r="V141" i="12"/>
  <c r="G145" i="12"/>
  <c r="M145" i="12" s="1"/>
  <c r="I145" i="12"/>
  <c r="K145" i="12"/>
  <c r="O145" i="12"/>
  <c r="Q145" i="12"/>
  <c r="V145" i="12"/>
  <c r="G147" i="12"/>
  <c r="M147" i="12" s="1"/>
  <c r="M146" i="12" s="1"/>
  <c r="I147" i="12"/>
  <c r="K147" i="12"/>
  <c r="K146" i="12" s="1"/>
  <c r="O147" i="12"/>
  <c r="O146" i="12" s="1"/>
  <c r="Q147" i="12"/>
  <c r="Q146" i="12" s="1"/>
  <c r="V147" i="12"/>
  <c r="G154" i="12"/>
  <c r="G146" i="12" s="1"/>
  <c r="I154" i="12"/>
  <c r="K154" i="12"/>
  <c r="M154" i="12"/>
  <c r="O154" i="12"/>
  <c r="Q154" i="12"/>
  <c r="V154" i="12"/>
  <c r="G161" i="12"/>
  <c r="I161" i="12"/>
  <c r="K161" i="12"/>
  <c r="M161" i="12"/>
  <c r="O161" i="12"/>
  <c r="Q161" i="12"/>
  <c r="V161" i="12"/>
  <c r="V146" i="12" s="1"/>
  <c r="G166" i="12"/>
  <c r="M166" i="12" s="1"/>
  <c r="I166" i="12"/>
  <c r="K166" i="12"/>
  <c r="O166" i="12"/>
  <c r="Q166" i="12"/>
  <c r="V166" i="12"/>
  <c r="G171" i="12"/>
  <c r="M171" i="12" s="1"/>
  <c r="I171" i="12"/>
  <c r="K171" i="12"/>
  <c r="O171" i="12"/>
  <c r="Q171" i="12"/>
  <c r="V171" i="12"/>
  <c r="G175" i="12"/>
  <c r="M175" i="12" s="1"/>
  <c r="I175" i="12"/>
  <c r="K175" i="12"/>
  <c r="O175" i="12"/>
  <c r="Q175" i="12"/>
  <c r="V175" i="12"/>
  <c r="G184" i="12"/>
  <c r="M184" i="12" s="1"/>
  <c r="I184" i="12"/>
  <c r="K184" i="12"/>
  <c r="O184" i="12"/>
  <c r="Q184" i="12"/>
  <c r="V184" i="12"/>
  <c r="G191" i="12"/>
  <c r="I191" i="12"/>
  <c r="I146" i="12" s="1"/>
  <c r="K191" i="12"/>
  <c r="M191" i="12"/>
  <c r="O191" i="12"/>
  <c r="Q191" i="12"/>
  <c r="V191" i="12"/>
  <c r="G200" i="12"/>
  <c r="M200" i="12" s="1"/>
  <c r="I200" i="12"/>
  <c r="K200" i="12"/>
  <c r="O200" i="12"/>
  <c r="Q200" i="12"/>
  <c r="V200" i="12"/>
  <c r="G202" i="12"/>
  <c r="I202" i="12"/>
  <c r="I201" i="12" s="1"/>
  <c r="K202" i="12"/>
  <c r="M202" i="12"/>
  <c r="O202" i="12"/>
  <c r="O201" i="12" s="1"/>
  <c r="Q202" i="12"/>
  <c r="V202" i="12"/>
  <c r="V201" i="12" s="1"/>
  <c r="G206" i="12"/>
  <c r="M206" i="12" s="1"/>
  <c r="I206" i="12"/>
  <c r="K206" i="12"/>
  <c r="K201" i="12" s="1"/>
  <c r="O206" i="12"/>
  <c r="Q206" i="12"/>
  <c r="Q201" i="12" s="1"/>
  <c r="V206" i="12"/>
  <c r="G210" i="12"/>
  <c r="I210" i="12"/>
  <c r="K210" i="12"/>
  <c r="M210" i="12"/>
  <c r="O210" i="12"/>
  <c r="Q210" i="12"/>
  <c r="V210" i="12"/>
  <c r="G214" i="12"/>
  <c r="M214" i="12" s="1"/>
  <c r="I214" i="12"/>
  <c r="K214" i="12"/>
  <c r="O214" i="12"/>
  <c r="Q214" i="12"/>
  <c r="V214" i="12"/>
  <c r="G218" i="12"/>
  <c r="G201" i="12" s="1"/>
  <c r="I218" i="12"/>
  <c r="K218" i="12"/>
  <c r="O218" i="12"/>
  <c r="Q218" i="12"/>
  <c r="V218" i="12"/>
  <c r="G222" i="12"/>
  <c r="I222" i="12"/>
  <c r="K222" i="12"/>
  <c r="M222" i="12"/>
  <c r="O222" i="12"/>
  <c r="Q222" i="12"/>
  <c r="V222" i="12"/>
  <c r="G227" i="12"/>
  <c r="M227" i="12" s="1"/>
  <c r="I227" i="12"/>
  <c r="K227" i="12"/>
  <c r="O227" i="12"/>
  <c r="Q227" i="12"/>
  <c r="V227" i="12"/>
  <c r="G233" i="12"/>
  <c r="I233" i="12"/>
  <c r="K233" i="12"/>
  <c r="M233" i="12"/>
  <c r="O233" i="12"/>
  <c r="Q233" i="12"/>
  <c r="V233" i="12"/>
  <c r="G235" i="12"/>
  <c r="M235" i="12" s="1"/>
  <c r="I235" i="12"/>
  <c r="K235" i="12"/>
  <c r="K234" i="12" s="1"/>
  <c r="O235" i="12"/>
  <c r="Q235" i="12"/>
  <c r="Q234" i="12" s="1"/>
  <c r="V235" i="12"/>
  <c r="G240" i="12"/>
  <c r="I240" i="12"/>
  <c r="K240" i="12"/>
  <c r="M240" i="12"/>
  <c r="O240" i="12"/>
  <c r="Q240" i="12"/>
  <c r="V240" i="12"/>
  <c r="V234" i="12" s="1"/>
  <c r="G245" i="12"/>
  <c r="M245" i="12" s="1"/>
  <c r="I245" i="12"/>
  <c r="K245" i="12"/>
  <c r="O245" i="12"/>
  <c r="Q245" i="12"/>
  <c r="V245" i="12"/>
  <c r="G260" i="12"/>
  <c r="M260" i="12" s="1"/>
  <c r="I260" i="12"/>
  <c r="K260" i="12"/>
  <c r="O260" i="12"/>
  <c r="Q260" i="12"/>
  <c r="V260" i="12"/>
  <c r="G274" i="12"/>
  <c r="I274" i="12"/>
  <c r="I234" i="12" s="1"/>
  <c r="K274" i="12"/>
  <c r="M274" i="12"/>
  <c r="O274" i="12"/>
  <c r="Q274" i="12"/>
  <c r="V274" i="12"/>
  <c r="G279" i="12"/>
  <c r="M279" i="12" s="1"/>
  <c r="I279" i="12"/>
  <c r="K279" i="12"/>
  <c r="O279" i="12"/>
  <c r="Q279" i="12"/>
  <c r="V279" i="12"/>
  <c r="G284" i="12"/>
  <c r="I284" i="12"/>
  <c r="K284" i="12"/>
  <c r="M284" i="12"/>
  <c r="O284" i="12"/>
  <c r="Q284" i="12"/>
  <c r="V284" i="12"/>
  <c r="G291" i="12"/>
  <c r="I291" i="12"/>
  <c r="K291" i="12"/>
  <c r="M291" i="12"/>
  <c r="O291" i="12"/>
  <c r="O234" i="12" s="1"/>
  <c r="Q291" i="12"/>
  <c r="V291" i="12"/>
  <c r="Q292" i="12"/>
  <c r="G293" i="12"/>
  <c r="G292" i="12" s="1"/>
  <c r="I293" i="12"/>
  <c r="I292" i="12" s="1"/>
  <c r="K293" i="12"/>
  <c r="M293" i="12"/>
  <c r="O293" i="12"/>
  <c r="Q293" i="12"/>
  <c r="V293" i="12"/>
  <c r="V292" i="12" s="1"/>
  <c r="G298" i="12"/>
  <c r="I298" i="12"/>
  <c r="K298" i="12"/>
  <c r="M298" i="12"/>
  <c r="O298" i="12"/>
  <c r="O292" i="12" s="1"/>
  <c r="Q298" i="12"/>
  <c r="V298" i="12"/>
  <c r="G302" i="12"/>
  <c r="M302" i="12" s="1"/>
  <c r="I302" i="12"/>
  <c r="K302" i="12"/>
  <c r="O302" i="12"/>
  <c r="Q302" i="12"/>
  <c r="V302" i="12"/>
  <c r="G308" i="12"/>
  <c r="I308" i="12"/>
  <c r="K308" i="12"/>
  <c r="M308" i="12"/>
  <c r="O308" i="12"/>
  <c r="Q308" i="12"/>
  <c r="V308" i="12"/>
  <c r="G313" i="12"/>
  <c r="M313" i="12" s="1"/>
  <c r="I313" i="12"/>
  <c r="K313" i="12"/>
  <c r="K292" i="12" s="1"/>
  <c r="O313" i="12"/>
  <c r="Q313" i="12"/>
  <c r="V313" i="12"/>
  <c r="G318" i="12"/>
  <c r="I318" i="12"/>
  <c r="K318" i="12"/>
  <c r="M318" i="12"/>
  <c r="O318" i="12"/>
  <c r="Q318" i="12"/>
  <c r="V318" i="12"/>
  <c r="G323" i="12"/>
  <c r="I323" i="12"/>
  <c r="K323" i="12"/>
  <c r="M323" i="12"/>
  <c r="O323" i="12"/>
  <c r="Q323" i="12"/>
  <c r="V323" i="12"/>
  <c r="K324" i="12"/>
  <c r="Q324" i="12"/>
  <c r="G325" i="12"/>
  <c r="G324" i="12" s="1"/>
  <c r="I325" i="12"/>
  <c r="I324" i="12" s="1"/>
  <c r="K325" i="12"/>
  <c r="M325" i="12"/>
  <c r="O325" i="12"/>
  <c r="Q325" i="12"/>
  <c r="V325" i="12"/>
  <c r="V324" i="12" s="1"/>
  <c r="G341" i="12"/>
  <c r="M341" i="12" s="1"/>
  <c r="I341" i="12"/>
  <c r="K341" i="12"/>
  <c r="O341" i="12"/>
  <c r="O324" i="12" s="1"/>
  <c r="Q341" i="12"/>
  <c r="V341" i="12"/>
  <c r="G358" i="12"/>
  <c r="M358" i="12" s="1"/>
  <c r="I358" i="12"/>
  <c r="K358" i="12"/>
  <c r="O358" i="12"/>
  <c r="Q358" i="12"/>
  <c r="V358" i="12"/>
  <c r="I367" i="12"/>
  <c r="G368" i="12"/>
  <c r="M368" i="12" s="1"/>
  <c r="I368" i="12"/>
  <c r="K368" i="12"/>
  <c r="K367" i="12" s="1"/>
  <c r="O368" i="12"/>
  <c r="O367" i="12" s="1"/>
  <c r="Q368" i="12"/>
  <c r="Q367" i="12" s="1"/>
  <c r="V368" i="12"/>
  <c r="G375" i="12"/>
  <c r="G367" i="12" s="1"/>
  <c r="I375" i="12"/>
  <c r="K375" i="12"/>
  <c r="M375" i="12"/>
  <c r="O375" i="12"/>
  <c r="Q375" i="12"/>
  <c r="V375" i="12"/>
  <c r="G383" i="12"/>
  <c r="I383" i="12"/>
  <c r="K383" i="12"/>
  <c r="M383" i="12"/>
  <c r="O383" i="12"/>
  <c r="Q383" i="12"/>
  <c r="V383" i="12"/>
  <c r="G419" i="12"/>
  <c r="M419" i="12" s="1"/>
  <c r="I419" i="12"/>
  <c r="K419" i="12"/>
  <c r="O419" i="12"/>
  <c r="Q419" i="12"/>
  <c r="V419" i="12"/>
  <c r="G455" i="12"/>
  <c r="I455" i="12"/>
  <c r="K455" i="12"/>
  <c r="M455" i="12"/>
  <c r="O455" i="12"/>
  <c r="Q455" i="12"/>
  <c r="V455" i="12"/>
  <c r="V367" i="12" s="1"/>
  <c r="G492" i="12"/>
  <c r="M492" i="12" s="1"/>
  <c r="I492" i="12"/>
  <c r="K492" i="12"/>
  <c r="O492" i="12"/>
  <c r="Q492" i="12"/>
  <c r="V492" i="12"/>
  <c r="G529" i="12"/>
  <c r="M529" i="12" s="1"/>
  <c r="I529" i="12"/>
  <c r="K529" i="12"/>
  <c r="O529" i="12"/>
  <c r="Q529" i="12"/>
  <c r="V529" i="12"/>
  <c r="G537" i="12"/>
  <c r="I537" i="12"/>
  <c r="V537" i="12"/>
  <c r="G538" i="12"/>
  <c r="M538" i="12" s="1"/>
  <c r="M537" i="12" s="1"/>
  <c r="I538" i="12"/>
  <c r="K538" i="12"/>
  <c r="K537" i="12" s="1"/>
  <c r="O538" i="12"/>
  <c r="O537" i="12" s="1"/>
  <c r="Q538" i="12"/>
  <c r="Q537" i="12" s="1"/>
  <c r="V538" i="12"/>
  <c r="G582" i="12"/>
  <c r="I582" i="12"/>
  <c r="I581" i="12" s="1"/>
  <c r="K582" i="12"/>
  <c r="M582" i="12"/>
  <c r="O582" i="12"/>
  <c r="O581" i="12" s="1"/>
  <c r="Q582" i="12"/>
  <c r="V582" i="12"/>
  <c r="V581" i="12" s="1"/>
  <c r="G583" i="12"/>
  <c r="M583" i="12" s="1"/>
  <c r="I583" i="12"/>
  <c r="K583" i="12"/>
  <c r="K581" i="12" s="1"/>
  <c r="O583" i="12"/>
  <c r="Q583" i="12"/>
  <c r="Q581" i="12" s="1"/>
  <c r="V583" i="12"/>
  <c r="G584" i="12"/>
  <c r="I584" i="12"/>
  <c r="K584" i="12"/>
  <c r="M584" i="12"/>
  <c r="O584" i="12"/>
  <c r="Q584" i="12"/>
  <c r="V584" i="12"/>
  <c r="G586" i="12"/>
  <c r="M586" i="12" s="1"/>
  <c r="I586" i="12"/>
  <c r="K586" i="12"/>
  <c r="O586" i="12"/>
  <c r="Q586" i="12"/>
  <c r="V586" i="12"/>
  <c r="G587" i="12"/>
  <c r="G581" i="12" s="1"/>
  <c r="I587" i="12"/>
  <c r="K587" i="12"/>
  <c r="O587" i="12"/>
  <c r="Q587" i="12"/>
  <c r="V587" i="12"/>
  <c r="G589" i="12"/>
  <c r="M589" i="12" s="1"/>
  <c r="I589" i="12"/>
  <c r="K589" i="12"/>
  <c r="O589" i="12"/>
  <c r="Q589" i="12"/>
  <c r="V589" i="12"/>
  <c r="G590" i="12"/>
  <c r="M590" i="12" s="1"/>
  <c r="I590" i="12"/>
  <c r="K590" i="12"/>
  <c r="O590" i="12"/>
  <c r="Q590" i="12"/>
  <c r="V590" i="12"/>
  <c r="G591" i="12"/>
  <c r="G592" i="12"/>
  <c r="I592" i="12"/>
  <c r="I591" i="12" s="1"/>
  <c r="K592" i="12"/>
  <c r="M592" i="12"/>
  <c r="O592" i="12"/>
  <c r="O591" i="12" s="1"/>
  <c r="Q592" i="12"/>
  <c r="V592" i="12"/>
  <c r="V591" i="12" s="1"/>
  <c r="G596" i="12"/>
  <c r="M596" i="12" s="1"/>
  <c r="M591" i="12" s="1"/>
  <c r="I596" i="12"/>
  <c r="K596" i="12"/>
  <c r="K591" i="12" s="1"/>
  <c r="O596" i="12"/>
  <c r="Q596" i="12"/>
  <c r="Q591" i="12" s="1"/>
  <c r="V596" i="12"/>
  <c r="AE599" i="12"/>
  <c r="AF599" i="12"/>
  <c r="I20" i="1"/>
  <c r="I19" i="1"/>
  <c r="I17" i="1"/>
  <c r="I16" i="1"/>
  <c r="AZ52" i="1"/>
  <c r="AZ50" i="1"/>
  <c r="AZ48" i="1"/>
  <c r="AZ46" i="1"/>
  <c r="AZ45" i="1"/>
  <c r="F42" i="1"/>
  <c r="G42" i="1"/>
  <c r="G25" i="1" s="1"/>
  <c r="H42" i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80" i="1" l="1"/>
  <c r="J78" i="1" s="1"/>
  <c r="G28" i="1"/>
  <c r="G23" i="1"/>
  <c r="M367" i="12"/>
  <c r="M324" i="12"/>
  <c r="M292" i="12"/>
  <c r="M234" i="12"/>
  <c r="M54" i="12"/>
  <c r="G234" i="12"/>
  <c r="M587" i="12"/>
  <c r="M581" i="12" s="1"/>
  <c r="M218" i="12"/>
  <c r="M201" i="12" s="1"/>
  <c r="M118" i="12"/>
  <c r="M117" i="12" s="1"/>
  <c r="G114" i="12"/>
  <c r="G95" i="12"/>
  <c r="G54" i="12"/>
  <c r="M121" i="12"/>
  <c r="M120" i="12" s="1"/>
  <c r="M110" i="12"/>
  <c r="M109" i="12" s="1"/>
  <c r="I21" i="1"/>
  <c r="A25" i="1"/>
  <c r="J39" i="1"/>
  <c r="J42" i="1" s="1"/>
  <c r="J40" i="1"/>
  <c r="J41" i="1"/>
  <c r="J75" i="1" l="1"/>
  <c r="J73" i="1"/>
  <c r="J71" i="1"/>
  <c r="J66" i="1"/>
  <c r="J70" i="1"/>
  <c r="J64" i="1"/>
  <c r="J67" i="1"/>
  <c r="J77" i="1"/>
  <c r="J62" i="1"/>
  <c r="J60" i="1"/>
  <c r="J61" i="1"/>
  <c r="J74" i="1"/>
  <c r="J68" i="1"/>
  <c r="J65" i="1"/>
  <c r="J79" i="1"/>
  <c r="J72" i="1"/>
  <c r="J69" i="1"/>
  <c r="J63" i="1"/>
  <c r="J76" i="1"/>
  <c r="A26" i="1"/>
  <c r="G26" i="1"/>
  <c r="A23" i="1"/>
  <c r="J80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421C681B-1212-4527-94CE-25DF8EF7F5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E82C32-6CF1-456B-BBF4-5D1BC63061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<sst xmlns="http://schemas.openxmlformats.org/spreadsheetml/2006/main" count="1801" uniqueCount="477">
  <si>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</si>
  <si>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</si>
  <si>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</si>
  <si>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</si>
  <si>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</si>
  <si>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</si>
  <si>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</si>
  <si>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</si>
  <si>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</si>
  <si>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</si>
  <si>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</si>
  <si>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</si>
  <si>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</si>
  <si>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</si>
  <si>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</si>
  <si>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</si>
  <si>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</si>
  <si>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</si>
  <si>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</si>
  <si>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</si>
  <si>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</si>
  <si>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</si>
  <si>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</si>
  <si>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</si>
  <si>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</si>
  <si>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</si>
  <si>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</si>
  <si>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</si>
  <si>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</si>
  <si>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</si>
  <si>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</si>
  <si>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</si>
  <si>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</si>
  <si>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</si>
  <si>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</si>
  <si>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</si>
  <si>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</si>
  <si>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</si>
  <si>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</si>
  <si>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</si>
  <si>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</si>
  <si>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</si>
  <si>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</si>
  <si>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22.20</t>
  </si>
  <si>
    <t>Stavební úpravy</t>
  </si>
  <si>
    <t>Botanická 68, byt č. 14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</si>
  <si>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</si>
  <si>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</si>
  <si>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</si>
  <si>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</si>
  <si>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</si>
  <si>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</si>
  <si>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</si>
  <si>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</si>
  <si>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</si>
  <si>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</si>
  <si>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</si>
  <si>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</si>
  <si>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</si>
  <si>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</si>
  <si>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</si>
  <si>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22.20 - Botanická 68, byt č. 14</t>
  </si>
  <si>
    <t>#POPR</t>
  </si>
  <si>
    <t>Popis rozpočtu: 22.20 - Stavební úpravy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</si>
  <si>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</si>
  <si>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</si>
  <si>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</si>
  <si>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</si>
  <si>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</si>
  <si>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</si>
  <si>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</si>
  <si>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</si>
  <si>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</si>
  <si>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</si>
  <si>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</si>
  <si>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</si>
  <si>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</si>
  <si>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</si>
  <si>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</si>
  <si>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</si>
  <si>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</si>
  <si>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</si>
  <si>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</si>
  <si>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</si>
  <si>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</si>
  <si>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</si>
  <si>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</si>
  <si>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</si>
  <si>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</si>
  <si>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</si>
  <si>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</si>
  <si>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</si>
  <si>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</si>
  <si>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</si>
  <si>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</si>
  <si>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</si>
  <si>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</si>
  <si>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</si>
  <si>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</si>
  <si>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</si>
  <si>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</si>
  <si>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</si>
  <si>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</si>
  <si>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</si>
  <si>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</si>
  <si>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</si>
  <si>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</si>
  <si>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</si>
  <si>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</si>
  <si>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</si>
  <si>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</si>
  <si>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</si>
  <si>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</si>
  <si>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</si>
  <si>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</si>
  <si>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</si>
  <si>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</si>
  <si>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</si>
  <si>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</si>
  <si>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</si>
  <si>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</si>
  <si>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</si>
  <si>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</si>
  <si>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</si>
  <si>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</si>
  <si>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</si>
  <si>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</si>
  <si>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</si>
  <si>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</si>
  <si>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</si>
  <si>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</si>
  <si>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</si>
  <si>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</si>
  <si>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</si>
  <si>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3000000000x</t>
  </si>
  <si>
    <t xml:space="preserve">D+M: osazení revizních dvířek, vč. dodávky dvířek </t>
  </si>
  <si>
    <t>soubor</t>
  </si>
  <si>
    <t>Vlastní</t>
  </si>
  <si>
    <t>Indiv</t>
  </si>
  <si>
    <t>Práce</t>
  </si>
  <si>
    <t>POL1_</t>
  </si>
  <si>
    <t>Včetně dodávky revizních dvířek.</t>
  </si>
  <si>
    <t>POP</t>
  </si>
  <si>
    <t>Rozměr dle stávajícího otvoru.</t>
  </si>
  <si>
    <t xml:space="preserve">Botanická 68, byt č. 14 : </t>
  </si>
  <si>
    <t>VV</t>
  </si>
  <si>
    <t>3.014.05 - WC : 1</t>
  </si>
  <si>
    <t>Mezisoučet</t>
  </si>
  <si>
    <t>610991111R00</t>
  </si>
  <si>
    <t>Zakrývání výplní vnitřních otvorů</t>
  </si>
  <si>
    <t>m2</t>
  </si>
  <si>
    <t>RTS 22/ I</t>
  </si>
  <si>
    <t>Fólií Pe 0,05-0,2 mm, které se zřizují před úpravami povrchu, a obalení osazených dveřních zárubní před znečištěním při úpravách povrchu nástřikem plastických maltovin včetně pozdějšího odkrytí.</t>
  </si>
  <si>
    <t xml:space="preserve">Dveře : </t>
  </si>
  <si>
    <t>Dveře vstupní - 0,9x2,02 : 0,90*2,02</t>
  </si>
  <si>
    <t>Dveře kuchyně - 0,9x2,02 : 0,90*2,02</t>
  </si>
  <si>
    <t>Dveře pokoj - 0,9x2,02 : 0,90*2,02</t>
  </si>
  <si>
    <t>Dveře koupelna - 0,75x2,02 : 0,75*2,02</t>
  </si>
  <si>
    <t>Dveře WC - 0,75x2,02 : 0,75*2,02</t>
  </si>
  <si>
    <t xml:space="preserve">Okna : </t>
  </si>
  <si>
    <t>Okno kuchyně - 1,3x1,39 : 1,30*1,39</t>
  </si>
  <si>
    <t>Okno pokoj, 2 kusy - 1,3x1,39 : 2*1,30*1,39</t>
  </si>
  <si>
    <t>612401191RU2</t>
  </si>
  <si>
    <t>Omítka malých ploch vnitřních stěn do 0,09 m2 , sádrou po hmoždinkách, skobách, rýhách,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</si>
  <si>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</si>
  <si>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</si>
  <si>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3.014.01 - Předsíň : 5</t>
  </si>
  <si>
    <t>3.014.02 - Kuchyň : 5</t>
  </si>
  <si>
    <t>3.014.03 - Pokoj : 5</t>
  </si>
  <si>
    <t>3.014.04 - Koupelna : 5</t>
  </si>
  <si>
    <t>3.014.05 - WC : 5</t>
  </si>
  <si>
    <t>612421637R00</t>
  </si>
  <si>
    <t>Omítka vnitřní zdiva, MVC, štuková položka obsahuje cementový postřik , jádrovou hladkou omítku a finální štuk</t>
  </si>
  <si>
    <t>Včetně zapravení ostění, systémových rohových lišt a začišťovacích profilů.</t>
  </si>
  <si>
    <t xml:space="preserve">Zapravení po vybourané skříni : </t>
  </si>
  <si>
    <t xml:space="preserve">3.014.02 - Kuchyň : </t>
  </si>
  <si>
    <t>vedle linky : 0,60*2,60+0,90*2,60+0,60*0,90</t>
  </si>
  <si>
    <t>nad linkou : 1,05*1,00</t>
  </si>
  <si>
    <t xml:space="preserve">3.014.01 - Předsíň : </t>
  </si>
  <si>
    <t>na chodbě : 2*0,50*2,60+1,50*2,60+0,50*1,50</t>
  </si>
  <si>
    <t>2*0,53*2,60+1,16*2,60+0,53*1,16</t>
  </si>
  <si>
    <t>612421626R00</t>
  </si>
  <si>
    <t>Omítka vnitřní zdiva, MVC, hladká položka obsahuje cementový postřik , jádrovou hladkou omítku</t>
  </si>
  <si>
    <t>3.014.02 - Kuchyň - obklad za linkou : (3,88)*(1,38)</t>
  </si>
  <si>
    <t>632411105R00</t>
  </si>
  <si>
    <t>Samonivelační stěrka, ruč.zpracování tl.5 mm</t>
  </si>
  <si>
    <t>3.014.01 - Předsíň : 6,50</t>
  </si>
  <si>
    <t>3.014.02 - Kuchyň : 9,30</t>
  </si>
  <si>
    <t>771315111R00</t>
  </si>
  <si>
    <t>Penetrace cement.a anhydrit.podkladu</t>
  </si>
  <si>
    <t>900      RT1</t>
  </si>
  <si>
    <t>HZS Práce v tarifní třídě 4</t>
  </si>
  <si>
    <t>h</t>
  </si>
  <si>
    <t>Drobné montáže v rámci bytu a ostatní práce, které nezahrnuty v soupisu např. zrcadla, zásuvky, světla, garnyže, záclony, sušáky v koupelně apod.</t>
  </si>
  <si>
    <t>bourací práce, demontáže : 5</t>
  </si>
  <si>
    <t>montáž : 5</t>
  </si>
  <si>
    <t>952901110R00</t>
  </si>
  <si>
    <t>Čištění mytím vnějších ploch oken a dveří</t>
  </si>
  <si>
    <t xml:space="preserve">Dveře, z obou stran : </t>
  </si>
  <si>
    <t>Dveře vstupní - 0,9x2,02 : 2*0,90*2,02</t>
  </si>
  <si>
    <t>Dveře kuchyně - 0,9x2,02 : 2*0,90*2,02</t>
  </si>
  <si>
    <t>Dveře pokoj - 0,9x2,02 : 2*0,90*2,02</t>
  </si>
  <si>
    <t>Dveře koupelna - 0,75x2,02 : 2*0,75*2,02</t>
  </si>
  <si>
    <t>Dveře WC - 0,75x2,02 : 2*0,75*2,02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</si>
  <si>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</si>
  <si>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</si>
  <si>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</si>
  <si>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3.014.03 - Pokoj : 21,80</t>
  </si>
  <si>
    <t>3.014.04 - Koupelna : 3,40</t>
  </si>
  <si>
    <t>3.014.05 - WC : 1,40</t>
  </si>
  <si>
    <t>965048515R00</t>
  </si>
  <si>
    <t>Broušení betonových povrchů do tl. 5 mm</t>
  </si>
  <si>
    <t>965081713R00</t>
  </si>
  <si>
    <t>Bourání dlažeb keramických tl.10 mm</t>
  </si>
  <si>
    <t>3.014.02 - Kuchyň - pod linkou : 4,16*0,50</t>
  </si>
  <si>
    <t>978059531R00</t>
  </si>
  <si>
    <t>Odsekání vnitřních obkladů stěn nad 2 m2</t>
  </si>
  <si>
    <t>3.014.02 - Kuchyň - za linkou a vedle : 3,88*1,38</t>
  </si>
  <si>
    <t>999281148R00</t>
  </si>
  <si>
    <t>Přesun hmot pro opravy a údržbu do v. 12 m,nošením</t>
  </si>
  <si>
    <t>t</t>
  </si>
  <si>
    <t>Přesun hmot</t>
  </si>
  <si>
    <t>POL7_</t>
  </si>
  <si>
    <t>721170000x01</t>
  </si>
  <si>
    <t>Příprava pro AP a myčku včetně armatur s ohledem na stáří objektu a stav stávajících rozvodů</t>
  </si>
  <si>
    <t>Kompletní dodávka a montáž včetně uvedení do provozu, prostupů, zaškolení, seřízení, zkoušek dle příslušných ČSN a dalších pomocných prací a zednických přípomocí.</t>
  </si>
  <si>
    <t>722131000x01</t>
  </si>
  <si>
    <t>725000000x01</t>
  </si>
  <si>
    <t>D+M: nový uzávěr přívodu plynu ke spotřebiči</t>
  </si>
  <si>
    <t>725110814R00</t>
  </si>
  <si>
    <t>Demontáž klozetů kombinovaných</t>
  </si>
  <si>
    <t>725119305R00</t>
  </si>
  <si>
    <t>Montáž klozetových mís kombinovaných</t>
  </si>
  <si>
    <t>64232402R</t>
  </si>
  <si>
    <t>Klozet kombi bílý, 355x790x630 mm bílý, 355x790x630 mm</t>
  </si>
  <si>
    <t>SPCM</t>
  </si>
  <si>
    <t>Specifikace</t>
  </si>
  <si>
    <t>POL3_</t>
  </si>
  <si>
    <t>551674068R</t>
  </si>
  <si>
    <t>Sedátko klozetové s poklopem, plast, antibakteriální, bílé, úchyty ocelové</t>
  </si>
  <si>
    <t>725310823R00</t>
  </si>
  <si>
    <t>Demontáž dřezů 1dílných v kuchyňské sestavě</t>
  </si>
  <si>
    <t>3.014.02 - Kuchyň : 1</t>
  </si>
  <si>
    <t>725820801R00</t>
  </si>
  <si>
    <t>Demontáž baterie nástěnné</t>
  </si>
  <si>
    <t>998725102R00</t>
  </si>
  <si>
    <t>Přesun hmot pro zařizovací předměty, výšky do 12 m</t>
  </si>
  <si>
    <t>766662811R00</t>
  </si>
  <si>
    <t>Demontáž prahů dveří 1křídlových</t>
  </si>
  <si>
    <t>Dveře kuchyně - 0,9x2,02 : 1</t>
  </si>
  <si>
    <t>Dveře pokoj - 0,9x2,02 : 1</t>
  </si>
  <si>
    <t>Dveře koupelna - 0,75x2,02 : 1</t>
  </si>
  <si>
    <t>Dveře WC - 0,75x2,02 : 1</t>
  </si>
  <si>
    <t>766695212R00</t>
  </si>
  <si>
    <t>Montáž prahů dveří jednokřídlových š. do 10 cm</t>
  </si>
  <si>
    <t>61187121Rx</t>
  </si>
  <si>
    <t>Prah dubový délka 65 cm šířka 10 cm tl. 2 cm</t>
  </si>
  <si>
    <t>61187156R</t>
  </si>
  <si>
    <t>Prah dubový délka 80 cm šířka 10 cm tl. 2 cm</t>
  </si>
  <si>
    <t>766812840R00</t>
  </si>
  <si>
    <t>Demontáž kuchyňských linek do 2,1 m</t>
  </si>
  <si>
    <t>766825811R00</t>
  </si>
  <si>
    <t xml:space="preserve">Demontáž vestavěných skříní </t>
  </si>
  <si>
    <t>vedle linky : 1</t>
  </si>
  <si>
    <t>nad linkou : 4</t>
  </si>
  <si>
    <t>na chodbě : 2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</si>
  <si>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</si>
  <si>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</si>
  <si>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</si>
  <si>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</si>
  <si>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</si>
  <si>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</si>
  <si>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998766102R00</t>
  </si>
  <si>
    <t>Přesun hmot pro truhlářské konstr., výšky do 12 m</t>
  </si>
  <si>
    <t>775411810R00</t>
  </si>
  <si>
    <t>Demontáž lišt dřevěných, přibíjených</t>
  </si>
  <si>
    <t>m</t>
  </si>
  <si>
    <t>3.014.03 - Pokoj : 18,82</t>
  </si>
  <si>
    <t>775599130R00x</t>
  </si>
  <si>
    <t>Vyspravení "rozjetých" parket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</si>
  <si>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</si>
  <si>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</si>
  <si>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</si>
  <si>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</si>
  <si>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</si>
  <si>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</si>
  <si>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</si>
  <si>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</si>
  <si>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</si>
  <si>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61418053R</t>
  </si>
  <si>
    <t>Lišta parketová plochá, dle standardu investora</t>
  </si>
  <si>
    <t>Koeficient ztratné 10 %: 0,10</t>
  </si>
  <si>
    <t>998775102R00</t>
  </si>
  <si>
    <t>Přesun hmot pro podlahy vlysové, výšky do 12 m</t>
  </si>
  <si>
    <t>776101101R00</t>
  </si>
  <si>
    <t>Vysávání podlah prům.vysavačem pod povlak.podlahy</t>
  </si>
  <si>
    <t>776101121R00</t>
  </si>
  <si>
    <t>Provedení penetrace podkladu pod.povlak.podlahy</t>
  </si>
  <si>
    <t>776421100R00</t>
  </si>
  <si>
    <t>Lepení podlahových soklíků z PVC a vinylu</t>
  </si>
  <si>
    <t>3.014.01 - Předsíň : (11,86)</t>
  </si>
  <si>
    <t>3.014.02 - Kuchyň : (12,87)</t>
  </si>
  <si>
    <t xml:space="preserve">- otvory : </t>
  </si>
  <si>
    <t>Dveře vstupní - 0,9x2,02 : -1*(0,90)</t>
  </si>
  <si>
    <t>Dveře kuchyně - 0,9x2,02 : -2*(0,90)</t>
  </si>
  <si>
    <t>Dveře pokoj - 0,9x2,02 : -1*(0,90)</t>
  </si>
  <si>
    <t>Dveře koupelna - 0,75x2,02 : -1*(0,75)</t>
  </si>
  <si>
    <t>Dveře WC - 0,75x2,02 : -1*(0,75)</t>
  </si>
  <si>
    <t xml:space="preserve">- obklad : </t>
  </si>
  <si>
    <t>3.014.02 - Kuchyň : -1*(3,88)</t>
  </si>
  <si>
    <t>28342458R</t>
  </si>
  <si>
    <t>Lišta soklová, dle standardu investora</t>
  </si>
  <si>
    <t>POL3_0</t>
  </si>
  <si>
    <t>776511820R00</t>
  </si>
  <si>
    <t>Odstranění PVC a koberců lepených s podložkou</t>
  </si>
  <si>
    <t>3.014.01 - Předsíň - dvě vrstvy : 2*6,50</t>
  </si>
  <si>
    <t>776521200R00</t>
  </si>
  <si>
    <t>Lepení povlakových podlah z dílců PVC a CV (vinyl)</t>
  </si>
  <si>
    <t>284122171R</t>
  </si>
  <si>
    <t>Podlahovina PVC tl. 2,0 mm, dle standardu investora</t>
  </si>
  <si>
    <t>998776102R00</t>
  </si>
  <si>
    <t>Přesun hmot pro podlahy povlakové, výšky do 12 m</t>
  </si>
  <si>
    <t>781101210R00</t>
  </si>
  <si>
    <t>Penetrace podkladu pod obklady</t>
  </si>
  <si>
    <t>Včetně dodávky materiálu.</t>
  </si>
  <si>
    <t>3.014.02 - Kuchyň - za linkou a vedle : 3,88*0,60</t>
  </si>
  <si>
    <t>781475116R00</t>
  </si>
  <si>
    <t>Obklad vnitřní stěn keramický, do tmele</t>
  </si>
  <si>
    <t>597813600R</t>
  </si>
  <si>
    <t>Obkládačka 20x20 cm , dle standardu investora</t>
  </si>
  <si>
    <t>781000000Rx01</t>
  </si>
  <si>
    <t>Lišta ukončovací k obkladům uzavřená obloučková lišta z PVC</t>
  </si>
  <si>
    <t>Včetně dodávky lišty.</t>
  </si>
  <si>
    <t>3.014.02 - Kuchyň - nad a pod obkladem : 2*(3,88)</t>
  </si>
  <si>
    <t>781000000Rx02</t>
  </si>
  <si>
    <t>Lišta rohová k obkladům - vnější roh uzavřená obloučková lišta z PVC</t>
  </si>
  <si>
    <t>3.014.02 - Kuchyň - z boku : 2*(0,60)</t>
  </si>
  <si>
    <t>781000000x03</t>
  </si>
  <si>
    <t>Lišta koutová k obkladům - vnitřní roh obloučková lišta z PVC</t>
  </si>
  <si>
    <t>3.014.02 - Kuchyň - v rohu : (0,60)</t>
  </si>
  <si>
    <t>998781102R00</t>
  </si>
  <si>
    <t>Přesun hmot pro obklady keramické, výšky do 12 m</t>
  </si>
  <si>
    <t>783201831R00</t>
  </si>
  <si>
    <t>Odstr. nátěrů z kovových konstr. chem.odstraňovači</t>
  </si>
  <si>
    <t xml:space="preserve">Zárubně na dveřích tl. 0,05 m : </t>
  </si>
  <si>
    <t>Dveře kuchyně - 0,9x2,02 : 2*0,10*1,97+4*0,05*2,02</t>
  </si>
  <si>
    <t>2*0,05*0,80+0,10*0,80</t>
  </si>
  <si>
    <t>Dveře pokoj - 0,9x2,02 : 2*0,10*1,97+4*0,05*2,02</t>
  </si>
  <si>
    <t>Dveře koupelna - 0,75x2,02 : 2*0,10*1,97+4*0,05*2,02</t>
  </si>
  <si>
    <t>2*0,05*0,65+0,10*0,65</t>
  </si>
  <si>
    <t>Dveře WC - 0,75x2,02 : 2*0,10*1,97+4*0,05*2,02</t>
  </si>
  <si>
    <t xml:space="preserve">Topení : </t>
  </si>
  <si>
    <t>3.014.02 - Kuchyň - 1 kus : 1*5,00</t>
  </si>
  <si>
    <t>3.014.03 - Pokoj - 2 kusy : 2*5,00</t>
  </si>
  <si>
    <t>783225100R00</t>
  </si>
  <si>
    <t>Nátěr syntetický kovových konstrukcí 2x + 1x email</t>
  </si>
  <si>
    <t>Včetně pomocného lešení.</t>
  </si>
  <si>
    <t>783624920R00</t>
  </si>
  <si>
    <t>Údržba, nátěr synt. truhl.výr. 2x +1x email +1x tm, nátěr barvou dle stávajících zárubní</t>
  </si>
  <si>
    <t>Přetmelení děr, repase lokálního poškození, nátěr, lak.</t>
  </si>
  <si>
    <t xml:space="preserve">Dveře z obou stran : </t>
  </si>
  <si>
    <t>784011221RT2</t>
  </si>
  <si>
    <t>Zakrytí předmětů, včetně odstranění včetně dodávky fólie tl. 0,04 mm</t>
  </si>
  <si>
    <t>3.014.02 - Kuchyň - topení : 1,00*1,00</t>
  </si>
  <si>
    <t>3.014.03 - Pokoj - topení 2x : 2*1,00*1,00</t>
  </si>
  <si>
    <t>3.014.04 - Koupelna - vana, umyvadlo : 1,00*2,00+1,00*1,00</t>
  </si>
  <si>
    <t>3.014.05 - WC - WC : 1,00*1,00</t>
  </si>
  <si>
    <t>784011222RT2</t>
  </si>
  <si>
    <t>Zakrytí podlah, včetně odstranění včetně papírové lepenky</t>
  </si>
  <si>
    <t>784011111R00</t>
  </si>
  <si>
    <t>Oprášení/ometení podkladu</t>
  </si>
  <si>
    <t xml:space="preserve">stěny - obvodxSV : </t>
  </si>
  <si>
    <t>3.014.01 - Předsíň - 11,86x2,6 : 11,86*2,60</t>
  </si>
  <si>
    <t>3.014.02 - Kuchyň - 12,87x2,6 : 12,87*2,60</t>
  </si>
  <si>
    <t>3.014.03 - Pokoj - 18,82x2,6 : 18,82*2,60</t>
  </si>
  <si>
    <t>3.014.04 - Koupelna - 7,48x2,6 : 7,48*2,60</t>
  </si>
  <si>
    <t>3.014.05 - WC - 5,2x2,6 : 5,20*2,60</t>
  </si>
  <si>
    <t xml:space="preserve">stropy : </t>
  </si>
  <si>
    <t xml:space="preserve">- dveře : </t>
  </si>
  <si>
    <t>Dveře vstupní - 0,9x2,02 : -1*0,90*2,02</t>
  </si>
  <si>
    <t>Dveře kuchyně - 0,9x2,02 : -2*0,90*2,02</t>
  </si>
  <si>
    <t>Dveře pokoj - 0,9x2,02 : -2*0,90*2,02</t>
  </si>
  <si>
    <t>Dveře koupelna - 0,75x2,02 : -2*0,75*2,02</t>
  </si>
  <si>
    <t>Dveře WC - 0,75x2,02 : -2*0,75*2,02</t>
  </si>
  <si>
    <t xml:space="preserve">- okna : </t>
  </si>
  <si>
    <t>Okno kuchyně - 1,3x1,39 : -1*1,30*1,39</t>
  </si>
  <si>
    <t>Okno pokoj, 2 kusy - 1,3x1,39 : -2*1,30*1,39</t>
  </si>
  <si>
    <t xml:space="preserve">+ špalety : </t>
  </si>
  <si>
    <t>Okno kuchyně - 1,3x1,39 : 2*0,25*1,39+0,25*1,30</t>
  </si>
  <si>
    <t>Okno pokoj, 2 kusy - 1,3x1,39 : 2*0,25*1,39+0,25*1,30</t>
  </si>
  <si>
    <t>3.014.02 - Kuchyň : -1*3,88*1,38</t>
  </si>
  <si>
    <t>3.014.04 - Koupelna : -1*6,33*1,495</t>
  </si>
  <si>
    <t>3.014.05 - WC : -1*2,40*1,35</t>
  </si>
  <si>
    <t>784011121R00</t>
  </si>
  <si>
    <t>Broušení štuků a nových omítek</t>
  </si>
  <si>
    <t>784191201R00</t>
  </si>
  <si>
    <t>Penetrace podkladu hloubková 1x</t>
  </si>
  <si>
    <t>Příprava povrchu, penetrace (napouštění) podkladu disperzní, jednonásobná.</t>
  </si>
  <si>
    <t>784114222R00</t>
  </si>
  <si>
    <t>Malba, bez penetrace, 2 x</t>
  </si>
  <si>
    <t>Malby latexové, barevné (bez ohledu na počet a odstín barev), dvojnásobné.</t>
  </si>
  <si>
    <t>784402801R00</t>
  </si>
  <si>
    <t>Odstranění malby oškrábáním v místnosti H do 3,8 m</t>
  </si>
  <si>
    <t>3.014.02 - Kuchyň - strop : 9,30</t>
  </si>
  <si>
    <t>3.014.04 - Koupelna - strop : 3,40</t>
  </si>
  <si>
    <t>3.014.04 - Koupelna - stěny : (7,48*2,60)</t>
  </si>
  <si>
    <t>- obklad koupelna : -1*(6,33*1,495)</t>
  </si>
  <si>
    <t>- dveře koupelna - 0,75x2,02 : -1*(0,75*2,02)</t>
  </si>
  <si>
    <t>210810000x02</t>
  </si>
  <si>
    <t>Kompletní rekonstrukce elektroinstalace, byt 1+1 s ohledem na stáří objektu a stav stávajících rozvodů</t>
  </si>
  <si>
    <t>POL1_9</t>
  </si>
  <si>
    <t>Kompletní dodávka a montáž včetně uvedení do provozu, prostupů, zaškolení, seřízení, zkoušek dle příslušných ČSN a dalších pomocných prací a zednických přípomocí</t>
  </si>
  <si>
    <t/>
  </si>
  <si>
    <t>Odstranění stávajících hliníkových vodičů, světel, vypínačů, zásuvek. Nové rozvody z Cu, nové zásuvky, vypínače, příprava pro přisazená stropní svítidla.</t>
  </si>
  <si>
    <t>Nová svitidla do koupelny, chodby a WC - 3 kusy dle standadu investora. V rozsahu dle místní prohlídky. Nový rozvadeč včetně vystrojení a oživení.</t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</si>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</sst>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227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SUMIF(F60:F79,A16,I60:I79)+SUMIF(F60:F79,"PSU",I60:I79)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SUMIF(F60:F79,A17,I60:I79)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SUMIF(F60:F79,A18,I60:I79)</f>
        <v>0</v>
      </c>
      <c r="J18" s="85"/>
    </row>
    <row r="19" spans="1:10" ht="23.25" customHeight="1" x14ac:dyDescent="0.25">
      <c r="A19" s="198" t="s">
        <v>106</v>
      </c>
      <c r="B19" s="38" t="s">
        <v>29</v>
      </c>
      <c r="C19" s="62"/>
      <c r="D19" s="63"/>
      <c r="E19" s="83"/>
      <c r="F19" s="84"/>
      <c r="G19" s="83"/>
      <c r="H19" s="84"/>
      <c r="I19" s="83">
        <f>SUMIF(F60:F79,A19,I60:I79)</f>
        <v>0</v>
      </c>
      <c r="J19" s="85"/>
    </row>
    <row r="20" spans="1:10" ht="23.25" customHeight="1" x14ac:dyDescent="0.25">
      <c r="A20" s="198" t="s">
        <v>105</v>
      </c>
      <c r="B20" s="38" t="s">
        <v>30</v>
      </c>
      <c r="C20" s="62"/>
      <c r="D20" s="63"/>
      <c r="E20" s="83"/>
      <c r="F20" s="84"/>
      <c r="G20" s="83"/>
      <c r="H20" s="84"/>
      <c r="I20" s="83">
        <f>SUMIF(F60:F79,A20,I60:I79)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'22.20 22.20 Pol'!AE599</f>
        <v>0</v>
      </c>
      <c r="G39" s="150">
        <f>'22.20 22.20 Pol'!AF599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43</v>
      </c>
      <c r="C40" s="154" t="s">
        <v>45</v>
      </c>
      <c r="D40" s="154"/>
      <c r="E40" s="154"/>
      <c r="F40" s="155">
        <f>'22.20 22.20 Pol'!AE599</f>
        <v>0</v>
      </c>
      <c r="G40" s="156">
        <f>'22.20 22.20 Pol'!AF599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'22.20 22.20 Pol'!AE599</f>
        <v>0</v>
      </c>
      <c r="G41" s="151">
        <f>'22.20 22.20 Pol'!AF599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53</v>
      </c>
      <c r="B44" t="s">
        <v>54</v>
      </c>
    </row>
    <row r="45" spans="1:52" ht="50" x14ac:dyDescent="0.25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60</v>
      </c>
      <c r="B53" t="s">
        <v>61</v>
      </c>
    </row>
    <row r="54" spans="1:52" x14ac:dyDescent="0.25">
      <c r="A54" t="s">
        <v>62</v>
      </c>
      <c r="B54" t="s">
        <v>63</v>
      </c>
    </row>
    <row r="57" spans="1:52" ht="15.5" x14ac:dyDescent="0.35">
      <c r="B57" s="178" t="s">
        <v>64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65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'22.20 22.20 Pol'!G8</f>
        <v>0</v>
      </c>
      <c r="J60" s="192" t="str">
        <f>IF(I80=0,"",I60/I80*100)</f>
        <v/>
      </c>
    </row>
    <row r="61" spans="1:52" ht="36.75" customHeight="1" x14ac:dyDescent="0.25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'22.20 22.20 Pol'!G15</f>
        <v>0</v>
      </c>
      <c r="J61" s="192" t="str">
        <f>IF(I80=0,"",I61/I80*100)</f>
        <v/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'22.20 22.20 Pol'!G54</f>
        <v>0</v>
      </c>
      <c r="J62" s="192" t="str">
        <f>IF(I80=0,"",I62/I80*100)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'22.20 22.20 Pol'!G65</f>
        <v>0</v>
      </c>
      <c r="J63" s="192" t="str">
        <f>IF(I80=0,"",I63/I80*100)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'22.20 22.20 Pol'!G72</f>
        <v>0</v>
      </c>
      <c r="J64" s="192" t="str">
        <f>IF(I80=0,"",I64/I80*100)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'22.20 22.20 Pol'!G95</f>
        <v>0</v>
      </c>
      <c r="J65" s="192" t="str">
        <f>IF(I80=0,"",I65/I80*100)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26</v>
      </c>
      <c r="G66" s="195"/>
      <c r="H66" s="195"/>
      <c r="I66" s="195">
        <f>'22.20 22.20 Pol'!G109</f>
        <v>0</v>
      </c>
      <c r="J66" s="192" t="str">
        <f>IF(I80=0,"",I66/I80*100)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'22.20 22.20 Pol'!G111</f>
        <v>0</v>
      </c>
      <c r="J67" s="192" t="str">
        <f>IF(I80=0,"",I67/I80*100)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'22.20 22.20 Pol'!G114</f>
        <v>0</v>
      </c>
      <c r="J68" s="192" t="str">
        <f>IF(I80=0,"",I68/I80*100)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'22.20 22.20 Pol'!G117</f>
        <v>0</v>
      </c>
      <c r="J69" s="192" t="str">
        <f>IF(I80=0,"",I69/I80*100)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'22.20 22.20 Pol'!G120</f>
        <v>0</v>
      </c>
      <c r="J70" s="192" t="str">
        <f>IF(I80=0,"",I70/I80*100)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'22.20 22.20 Pol'!G146</f>
        <v>0</v>
      </c>
      <c r="J71" s="192" t="str">
        <f>IF(I80=0,"",I71/I80*100)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'22.20 22.20 Pol'!G201</f>
        <v>0</v>
      </c>
      <c r="J72" s="192" t="str">
        <f>IF(I80=0,"",I72/I80*100)</f>
        <v/>
      </c>
    </row>
    <row r="73" spans="1:10" ht="36.75" customHeight="1" x14ac:dyDescent="0.25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'22.20 22.20 Pol'!G234</f>
        <v>0</v>
      </c>
      <c r="J73" s="192" t="str">
        <f>IF(I80=0,"",I73/I80*100)</f>
        <v/>
      </c>
    </row>
    <row r="74" spans="1:10" ht="36.75" customHeight="1" x14ac:dyDescent="0.25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'22.20 22.20 Pol'!G292</f>
        <v>0</v>
      </c>
      <c r="J74" s="192" t="str">
        <f>IF(I80=0,"",I74/I80*100)</f>
        <v/>
      </c>
    </row>
    <row r="75" spans="1:10" ht="36.75" customHeight="1" x14ac:dyDescent="0.25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'22.20 22.20 Pol'!G324</f>
        <v>0</v>
      </c>
      <c r="J75" s="192" t="str">
        <f>IF(I80=0,"",I75/I80*100)</f>
        <v/>
      </c>
    </row>
    <row r="76" spans="1:10" ht="36.75" customHeight="1" x14ac:dyDescent="0.25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'22.20 22.20 Pol'!G367</f>
        <v>0</v>
      </c>
      <c r="J76" s="192" t="str">
        <f>IF(I80=0,"",I76/I80*100)</f>
        <v/>
      </c>
    </row>
    <row r="77" spans="1:10" ht="36.75" customHeight="1" x14ac:dyDescent="0.25">
      <c r="A77" s="181"/>
      <c r="B77" s="186" t="s">
        <v>100</v>
      </c>
      <c r="C77" s="187" t="s">
        <v>101</v>
      </c>
      <c r="D77" s="188"/>
      <c r="E77" s="188"/>
      <c r="F77" s="194" t="s">
        <v>28</v>
      </c>
      <c r="G77" s="195"/>
      <c r="H77" s="195"/>
      <c r="I77" s="195">
        <f>'22.20 22.20 Pol'!G537</f>
        <v>0</v>
      </c>
      <c r="J77" s="192" t="str">
        <f>IF(I80=0,"",I77/I80*100)</f>
        <v/>
      </c>
    </row>
    <row r="78" spans="1:10" ht="36.75" customHeight="1" x14ac:dyDescent="0.25">
      <c r="A78" s="181"/>
      <c r="B78" s="186" t="s">
        <v>102</v>
      </c>
      <c r="C78" s="187" t="s">
        <v>103</v>
      </c>
      <c r="D78" s="188"/>
      <c r="E78" s="188"/>
      <c r="F78" s="194" t="s">
        <v>104</v>
      </c>
      <c r="G78" s="195"/>
      <c r="H78" s="195"/>
      <c r="I78" s="195">
        <f>'22.20 22.20 Pol'!G581</f>
        <v>0</v>
      </c>
      <c r="J78" s="192" t="str">
        <f>IF(I80=0,"",I78/I80*100)</f>
        <v/>
      </c>
    </row>
    <row r="79" spans="1:10" ht="36.75" customHeight="1" x14ac:dyDescent="0.25">
      <c r="A79" s="181"/>
      <c r="B79" s="186" t="s">
        <v>105</v>
      </c>
      <c r="C79" s="187" t="s">
        <v>30</v>
      </c>
      <c r="D79" s="188"/>
      <c r="E79" s="188"/>
      <c r="F79" s="194" t="s">
        <v>105</v>
      </c>
      <c r="G79" s="195"/>
      <c r="H79" s="195"/>
      <c r="I79" s="195">
        <f>'22.20 22.20 Pol'!G591</f>
        <v>0</v>
      </c>
      <c r="J79" s="192" t="str">
        <f>IF(I80=0,"",I79/I80*100)</f>
        <v/>
      </c>
    </row>
    <row r="80" spans="1:10" ht="25.5" customHeight="1" x14ac:dyDescent="0.25">
      <c r="A80" s="182"/>
      <c r="B80" s="189" t="s">
        <v>1</v>
      </c>
      <c r="C80" s="190"/>
      <c r="D80" s="191"/>
      <c r="E80" s="191"/>
      <c r="F80" s="196"/>
      <c r="G80" s="197"/>
      <c r="H80" s="197"/>
      <c r="I80" s="197">
        <f>SUM(I60:I79)</f>
        <v>0</v>
      </c>
      <c r="J80" s="193">
        <f>SUM(J60:J79)</f>
        <v>0</v>
      </c>
    </row>
    <row r="81" spans="6:10" x14ac:dyDescent="0.25">
      <c r="F81" s="135"/>
      <c r="G81" s="135"/>
      <c r="H81" s="135"/>
      <c r="I81" s="135"/>
      <c r="J81" s="136"/>
    </row>
    <row r="82" spans="6:10" x14ac:dyDescent="0.25">
      <c r="F82" s="135"/>
      <c r="G82" s="135"/>
      <c r="H82" s="135"/>
      <c r="I82" s="135"/>
      <c r="J82" s="136"/>
    </row>
    <row r="83" spans="6:10" x14ac:dyDescent="0.25">
      <c r="F83" s="135"/>
      <c r="G83" s="135"/>
      <c r="H83" s="135"/>
      <c r="I83" s="135"/>
      <c r="J8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6:E76"/>
    <mergeCell ref="C77:E77"/>
    <mergeCell ref="C78:E78"/>
    <mergeCell ref="C79:E79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D9C3-D935-49C5-9AF4-F7494EA6DF6D}">
  <sheetPr>
    <outlinePr summaryBelow="0"/>
  </sheetPr>
  <dimension ref="A1:BH5000"/>
  <sheetViews>
    <sheetView tabSelected="1" workbookViewId="0">
      <pane ySplit="7" topLeftCell="A590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107</v>
      </c>
    </row>
    <row r="2" spans="1:60" ht="25" customHeight="1" x14ac:dyDescent="0.25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108</v>
      </c>
    </row>
    <row r="3" spans="1:60" ht="25" customHeight="1" x14ac:dyDescent="0.25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108</v>
      </c>
      <c r="AG3" t="s">
        <v>109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110</v>
      </c>
    </row>
    <row r="5" spans="1:60" x14ac:dyDescent="0.25">
      <c r="D5" s="10"/>
    </row>
    <row r="6" spans="1:60" ht="37.5" x14ac:dyDescent="0.25">
      <c r="A6" s="210" t="s">
        <v>111</v>
      </c>
      <c r="B6" s="212" t="s">
        <v>112</v>
      </c>
      <c r="C6" s="212" t="s">
        <v>113</v>
      </c>
      <c r="D6" s="211" t="s">
        <v>114</v>
      </c>
      <c r="E6" s="210" t="s">
        <v>115</v>
      </c>
      <c r="F6" s="209" t="s">
        <v>116</v>
      </c>
      <c r="G6" s="210" t="s">
        <v>31</v>
      </c>
      <c r="H6" s="213" t="s">
        <v>32</v>
      </c>
      <c r="I6" s="213" t="s">
        <v>117</v>
      </c>
      <c r="J6" s="213" t="s">
        <v>33</v>
      </c>
      <c r="K6" s="213" t="s">
        <v>118</v>
      </c>
      <c r="L6" s="213" t="s">
        <v>119</v>
      </c>
      <c r="M6" s="213" t="s">
        <v>120</v>
      </c>
      <c r="N6" s="213" t="s">
        <v>121</v>
      </c>
      <c r="O6" s="213" t="s">
        <v>122</v>
      </c>
      <c r="P6" s="213" t="s">
        <v>123</v>
      </c>
      <c r="Q6" s="213" t="s">
        <v>124</v>
      </c>
      <c r="R6" s="213" t="s">
        <v>125</v>
      </c>
      <c r="S6" s="213" t="s">
        <v>126</v>
      </c>
      <c r="T6" s="213" t="s">
        <v>127</v>
      </c>
      <c r="U6" s="213" t="s">
        <v>128</v>
      </c>
      <c r="V6" s="213" t="s">
        <v>129</v>
      </c>
      <c r="W6" s="213" t="s">
        <v>130</v>
      </c>
      <c r="X6" s="213" t="s">
        <v>131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5" t="s">
        <v>132</v>
      </c>
      <c r="B8" s="246" t="s">
        <v>66</v>
      </c>
      <c r="C8" s="269" t="s">
        <v>67</v>
      </c>
      <c r="D8" s="247"/>
      <c r="E8" s="248"/>
      <c r="F8" s="249"/>
      <c r="G8" s="249">
        <f>SUMIF(AG9:AG14,"&lt;&gt;NOR",G9:G14)</f>
        <v>0</v>
      </c>
      <c r="H8" s="249"/>
      <c r="I8" s="249">
        <f>SUM(I9:I14)</f>
        <v>0</v>
      </c>
      <c r="J8" s="249"/>
      <c r="K8" s="249">
        <f>SUM(K9:K14)</f>
        <v>0</v>
      </c>
      <c r="L8" s="249"/>
      <c r="M8" s="249">
        <f>SUM(M9:M14)</f>
        <v>0</v>
      </c>
      <c r="N8" s="248"/>
      <c r="O8" s="248">
        <f>SUM(O9:O14)</f>
        <v>0</v>
      </c>
      <c r="P8" s="248"/>
      <c r="Q8" s="248">
        <f>SUM(Q9:Q14)</f>
        <v>0</v>
      </c>
      <c r="R8" s="249"/>
      <c r="S8" s="249"/>
      <c r="T8" s="250"/>
      <c r="U8" s="244"/>
      <c r="V8" s="244">
        <f>SUM(V9:V14)</f>
        <v>0</v>
      </c>
      <c r="W8" s="244"/>
      <c r="X8" s="244"/>
      <c r="AG8" t="s">
        <v>133</v>
      </c>
    </row>
    <row r="9" spans="1:60" outlineLevel="1" x14ac:dyDescent="0.25">
      <c r="A9" s="252">
        <v>1</v>
      </c>
      <c r="B9" s="253" t="s">
        <v>134</v>
      </c>
      <c r="C9" s="270" t="s">
        <v>135</v>
      </c>
      <c r="D9" s="254" t="s">
        <v>136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137</v>
      </c>
      <c r="T9" s="258" t="s">
        <v>138</v>
      </c>
      <c r="U9" s="234">
        <v>0</v>
      </c>
      <c r="V9" s="234">
        <f>ROUND(E9*U9,2)</f>
        <v>0</v>
      </c>
      <c r="W9" s="234"/>
      <c r="X9" s="234" t="s">
        <v>139</v>
      </c>
      <c r="Y9" s="214"/>
      <c r="Z9" s="214"/>
      <c r="AA9" s="214"/>
      <c r="AB9" s="214"/>
      <c r="AC9" s="214"/>
      <c r="AD9" s="214"/>
      <c r="AE9" s="214"/>
      <c r="AF9" s="214"/>
      <c r="AG9" s="214" t="s">
        <v>140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31"/>
      <c r="B10" s="232"/>
      <c r="C10" s="271" t="s">
        <v>141</v>
      </c>
      <c r="D10" s="259"/>
      <c r="E10" s="259"/>
      <c r="F10" s="259"/>
      <c r="G10" s="259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142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2" t="s">
        <v>143</v>
      </c>
      <c r="D11" s="260"/>
      <c r="E11" s="260"/>
      <c r="F11" s="260"/>
      <c r="G11" s="260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142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3" t="s">
        <v>144</v>
      </c>
      <c r="D12" s="238"/>
      <c r="E12" s="239"/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145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31"/>
      <c r="B13" s="232"/>
      <c r="C13" s="273" t="s">
        <v>146</v>
      </c>
      <c r="D13" s="238"/>
      <c r="E13" s="239">
        <v>1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145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31"/>
      <c r="B14" s="232"/>
      <c r="C14" s="274" t="s">
        <v>147</v>
      </c>
      <c r="D14" s="240"/>
      <c r="E14" s="241">
        <v>1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145</v>
      </c>
      <c r="AH14" s="214">
        <v>1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13" x14ac:dyDescent="0.25">
      <c r="A15" s="245" t="s">
        <v>132</v>
      </c>
      <c r="B15" s="246" t="s">
        <v>68</v>
      </c>
      <c r="C15" s="269" t="s">
        <v>69</v>
      </c>
      <c r="D15" s="247"/>
      <c r="E15" s="248"/>
      <c r="F15" s="249"/>
      <c r="G15" s="249">
        <f>SUMIF(AG16:AG53,"&lt;&gt;NOR",G16:G53)</f>
        <v>0</v>
      </c>
      <c r="H15" s="249"/>
      <c r="I15" s="249">
        <f>SUM(I16:I53)</f>
        <v>0</v>
      </c>
      <c r="J15" s="249"/>
      <c r="K15" s="249">
        <f>SUM(K16:K53)</f>
        <v>0</v>
      </c>
      <c r="L15" s="249"/>
      <c r="M15" s="249">
        <f>SUM(M16:M53)</f>
        <v>0</v>
      </c>
      <c r="N15" s="248"/>
      <c r="O15" s="248">
        <f>SUM(O16:O53)</f>
        <v>1.21</v>
      </c>
      <c r="P15" s="248"/>
      <c r="Q15" s="248">
        <f>SUM(Q16:Q53)</f>
        <v>0</v>
      </c>
      <c r="R15" s="249"/>
      <c r="S15" s="249"/>
      <c r="T15" s="250"/>
      <c r="U15" s="244"/>
      <c r="V15" s="244">
        <f>SUM(V16:V53)</f>
        <v>23.990000000000002</v>
      </c>
      <c r="W15" s="244"/>
      <c r="X15" s="244"/>
      <c r="AG15" t="s">
        <v>133</v>
      </c>
    </row>
    <row r="16" spans="1:60" outlineLevel="1" x14ac:dyDescent="0.25">
      <c r="A16" s="252">
        <v>2</v>
      </c>
      <c r="B16" s="253" t="s">
        <v>148</v>
      </c>
      <c r="C16" s="270" t="s">
        <v>149</v>
      </c>
      <c r="D16" s="254" t="s">
        <v>150</v>
      </c>
      <c r="E16" s="255">
        <v>13.904999999999999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15</v>
      </c>
      <c r="M16" s="257">
        <f>G16*(1+L16/100)</f>
        <v>0</v>
      </c>
      <c r="N16" s="255">
        <v>4.0000000000000003E-5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151</v>
      </c>
      <c r="T16" s="258" t="s">
        <v>151</v>
      </c>
      <c r="U16" s="234">
        <v>7.8E-2</v>
      </c>
      <c r="V16" s="234">
        <f>ROUND(E16*U16,2)</f>
        <v>1.08</v>
      </c>
      <c r="W16" s="234"/>
      <c r="X16" s="234" t="s">
        <v>139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140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0.5" outlineLevel="1" x14ac:dyDescent="0.25">
      <c r="A17" s="231"/>
      <c r="B17" s="232"/>
      <c r="C17" s="271" t="s">
        <v>152</v>
      </c>
      <c r="D17" s="259"/>
      <c r="E17" s="259"/>
      <c r="F17" s="259"/>
      <c r="G17" s="259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142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61" t="str">
        <f>C17</f>
        <v>Fólií Pe 0,05-0,2 mm, které se zřizují před úpravami povrchu, a obalení osazených dveřních zárubní před znečištěním při úpravách povrchu nástřikem plastických maltovin včetně pozdějšího odkrytí.</v>
      </c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3" t="s">
        <v>144</v>
      </c>
      <c r="D18" s="238"/>
      <c r="E18" s="239"/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145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3" t="s">
        <v>153</v>
      </c>
      <c r="D19" s="238"/>
      <c r="E19" s="239"/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145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73" t="s">
        <v>154</v>
      </c>
      <c r="D20" s="238"/>
      <c r="E20" s="239">
        <v>1.8180000000000001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145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1"/>
      <c r="B21" s="232"/>
      <c r="C21" s="273" t="s">
        <v>155</v>
      </c>
      <c r="D21" s="238"/>
      <c r="E21" s="239">
        <v>1.8180000000000001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145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73" t="s">
        <v>156</v>
      </c>
      <c r="D22" s="238"/>
      <c r="E22" s="239">
        <v>1.8180000000000001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145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31"/>
      <c r="B23" s="232"/>
      <c r="C23" s="273" t="s">
        <v>157</v>
      </c>
      <c r="D23" s="238"/>
      <c r="E23" s="239">
        <v>1.5149999999999999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145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31"/>
      <c r="B24" s="232"/>
      <c r="C24" s="273" t="s">
        <v>158</v>
      </c>
      <c r="D24" s="238"/>
      <c r="E24" s="239">
        <v>1.5149999999999999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145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31"/>
      <c r="B25" s="232"/>
      <c r="C25" s="274" t="s">
        <v>147</v>
      </c>
      <c r="D25" s="240"/>
      <c r="E25" s="241">
        <v>8.484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145</v>
      </c>
      <c r="AH25" s="214">
        <v>1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3" t="s">
        <v>159</v>
      </c>
      <c r="D26" s="238"/>
      <c r="E26" s="239"/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145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3" t="s">
        <v>160</v>
      </c>
      <c r="D27" s="238"/>
      <c r="E27" s="239">
        <v>1.8069999999999999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145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3" t="s">
        <v>161</v>
      </c>
      <c r="D28" s="238"/>
      <c r="E28" s="239">
        <v>3.6139999999999999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145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4" t="s">
        <v>147</v>
      </c>
      <c r="D29" s="240"/>
      <c r="E29" s="241">
        <v>5.4210000000000003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145</v>
      </c>
      <c r="AH29" s="214">
        <v>1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" outlineLevel="1" x14ac:dyDescent="0.25">
      <c r="A30" s="252">
        <v>3</v>
      </c>
      <c r="B30" s="253" t="s">
        <v>162</v>
      </c>
      <c r="C30" s="270" t="s">
        <v>163</v>
      </c>
      <c r="D30" s="254" t="s">
        <v>164</v>
      </c>
      <c r="E30" s="255">
        <v>25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15</v>
      </c>
      <c r="M30" s="257">
        <f>G30*(1+L30/100)</f>
        <v>0</v>
      </c>
      <c r="N30" s="255">
        <v>2.49E-3</v>
      </c>
      <c r="O30" s="255">
        <f>ROUND(E30*N30,2)</f>
        <v>0.06</v>
      </c>
      <c r="P30" s="255">
        <v>0</v>
      </c>
      <c r="Q30" s="255">
        <f>ROUND(E30*P30,2)</f>
        <v>0</v>
      </c>
      <c r="R30" s="257"/>
      <c r="S30" s="257" t="s">
        <v>151</v>
      </c>
      <c r="T30" s="258" t="s">
        <v>151</v>
      </c>
      <c r="U30" s="234">
        <v>0.14499999999999999</v>
      </c>
      <c r="V30" s="234">
        <f>ROUND(E30*U30,2)</f>
        <v>3.63</v>
      </c>
      <c r="W30" s="234"/>
      <c r="X30" s="234" t="s">
        <v>139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140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0.5" outlineLevel="1" x14ac:dyDescent="0.25">
      <c r="A31" s="231"/>
      <c r="B31" s="232"/>
      <c r="C31" s="271" t="s">
        <v>165</v>
      </c>
      <c r="D31" s="259"/>
      <c r="E31" s="259"/>
      <c r="F31" s="259"/>
      <c r="G31" s="259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142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61" t="str">
        <f>C31</f>
        <v>V položce jsou zakalkulovány náklady na pomocné pracovní lešení o výšce podlahy do 1900 mm a pro zatížení do 1,5 kPa. Položka obsahuje penetraci podkladu a sádrovou omítku tl. 15 mm.</v>
      </c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3" t="s">
        <v>144</v>
      </c>
      <c r="D32" s="238"/>
      <c r="E32" s="239"/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145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3" t="s">
        <v>166</v>
      </c>
      <c r="D33" s="238"/>
      <c r="E33" s="239">
        <v>5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145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3" t="s">
        <v>167</v>
      </c>
      <c r="D34" s="238"/>
      <c r="E34" s="239">
        <v>5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145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3" t="s">
        <v>168</v>
      </c>
      <c r="D35" s="238"/>
      <c r="E35" s="239">
        <v>5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145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3" t="s">
        <v>169</v>
      </c>
      <c r="D36" s="238"/>
      <c r="E36" s="239">
        <v>5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145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31"/>
      <c r="B37" s="232"/>
      <c r="C37" s="273" t="s">
        <v>170</v>
      </c>
      <c r="D37" s="238"/>
      <c r="E37" s="239">
        <v>5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145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31"/>
      <c r="B38" s="232"/>
      <c r="C38" s="274" t="s">
        <v>147</v>
      </c>
      <c r="D38" s="240"/>
      <c r="E38" s="241">
        <v>25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145</v>
      </c>
      <c r="AH38" s="214">
        <v>1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0" outlineLevel="1" x14ac:dyDescent="0.25">
      <c r="A39" s="252">
        <v>4</v>
      </c>
      <c r="B39" s="253" t="s">
        <v>171</v>
      </c>
      <c r="C39" s="270" t="s">
        <v>172</v>
      </c>
      <c r="D39" s="254" t="s">
        <v>150</v>
      </c>
      <c r="E39" s="255">
        <v>19.126799999999999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15</v>
      </c>
      <c r="M39" s="257">
        <f>G39*(1+L39/100)</f>
        <v>0</v>
      </c>
      <c r="N39" s="255">
        <v>4.7660000000000001E-2</v>
      </c>
      <c r="O39" s="255">
        <f>ROUND(E39*N39,2)</f>
        <v>0.91</v>
      </c>
      <c r="P39" s="255">
        <v>0</v>
      </c>
      <c r="Q39" s="255">
        <f>ROUND(E39*P39,2)</f>
        <v>0</v>
      </c>
      <c r="R39" s="257"/>
      <c r="S39" s="257" t="s">
        <v>151</v>
      </c>
      <c r="T39" s="258" t="s">
        <v>151</v>
      </c>
      <c r="U39" s="234">
        <v>0.84</v>
      </c>
      <c r="V39" s="234">
        <f>ROUND(E39*U39,2)</f>
        <v>16.07</v>
      </c>
      <c r="W39" s="234"/>
      <c r="X39" s="234" t="s">
        <v>139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140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1" t="s">
        <v>173</v>
      </c>
      <c r="D40" s="259"/>
      <c r="E40" s="259"/>
      <c r="F40" s="259"/>
      <c r="G40" s="259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142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3" t="s">
        <v>144</v>
      </c>
      <c r="D41" s="238"/>
      <c r="E41" s="239"/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145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3" t="s">
        <v>174</v>
      </c>
      <c r="D42" s="238"/>
      <c r="E42" s="239"/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145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3" t="s">
        <v>175</v>
      </c>
      <c r="D43" s="238"/>
      <c r="E43" s="239"/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145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3" t="s">
        <v>176</v>
      </c>
      <c r="D44" s="238"/>
      <c r="E44" s="239">
        <v>4.4400000000000004</v>
      </c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145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31"/>
      <c r="B45" s="232"/>
      <c r="C45" s="273" t="s">
        <v>177</v>
      </c>
      <c r="D45" s="238"/>
      <c r="E45" s="239">
        <v>1.05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145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3" t="s">
        <v>178</v>
      </c>
      <c r="D46" s="238"/>
      <c r="E46" s="239"/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145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3" t="s">
        <v>179</v>
      </c>
      <c r="D47" s="238"/>
      <c r="E47" s="239">
        <v>7.25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145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31"/>
      <c r="B48" s="232"/>
      <c r="C48" s="273" t="s">
        <v>180</v>
      </c>
      <c r="D48" s="238"/>
      <c r="E48" s="239">
        <v>6.3868</v>
      </c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145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31"/>
      <c r="B49" s="232"/>
      <c r="C49" s="274" t="s">
        <v>147</v>
      </c>
      <c r="D49" s="240"/>
      <c r="E49" s="241">
        <v>19.126799999999999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145</v>
      </c>
      <c r="AH49" s="214">
        <v>1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0" outlineLevel="1" x14ac:dyDescent="0.25">
      <c r="A50" s="252">
        <v>5</v>
      </c>
      <c r="B50" s="253" t="s">
        <v>181</v>
      </c>
      <c r="C50" s="270" t="s">
        <v>182</v>
      </c>
      <c r="D50" s="254" t="s">
        <v>150</v>
      </c>
      <c r="E50" s="255">
        <v>5.3544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15</v>
      </c>
      <c r="M50" s="257">
        <f>G50*(1+L50/100)</f>
        <v>0</v>
      </c>
      <c r="N50" s="255">
        <v>4.4139999999999999E-2</v>
      </c>
      <c r="O50" s="255">
        <f>ROUND(E50*N50,2)</f>
        <v>0.24</v>
      </c>
      <c r="P50" s="255">
        <v>0</v>
      </c>
      <c r="Q50" s="255">
        <f>ROUND(E50*P50,2)</f>
        <v>0</v>
      </c>
      <c r="R50" s="257"/>
      <c r="S50" s="257" t="s">
        <v>151</v>
      </c>
      <c r="T50" s="258" t="s">
        <v>151</v>
      </c>
      <c r="U50" s="234">
        <v>0.6</v>
      </c>
      <c r="V50" s="234">
        <f>ROUND(E50*U50,2)</f>
        <v>3.21</v>
      </c>
      <c r="W50" s="234"/>
      <c r="X50" s="234" t="s">
        <v>139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140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3" t="s">
        <v>144</v>
      </c>
      <c r="D51" s="238"/>
      <c r="E51" s="239"/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145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3" t="s">
        <v>183</v>
      </c>
      <c r="D52" s="238"/>
      <c r="E52" s="239">
        <v>5.3544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145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31"/>
      <c r="B53" s="232"/>
      <c r="C53" s="274" t="s">
        <v>147</v>
      </c>
      <c r="D53" s="240"/>
      <c r="E53" s="241">
        <v>5.3544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145</v>
      </c>
      <c r="AH53" s="214">
        <v>1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13" x14ac:dyDescent="0.25">
      <c r="A54" s="245" t="s">
        <v>132</v>
      </c>
      <c r="B54" s="246" t="s">
        <v>70</v>
      </c>
      <c r="C54" s="269" t="s">
        <v>71</v>
      </c>
      <c r="D54" s="247"/>
      <c r="E54" s="248"/>
      <c r="F54" s="249"/>
      <c r="G54" s="249">
        <f>SUMIF(AG55:AG64,"&lt;&gt;NOR",G55:G64)</f>
        <v>0</v>
      </c>
      <c r="H54" s="249"/>
      <c r="I54" s="249">
        <f>SUM(I55:I64)</f>
        <v>0</v>
      </c>
      <c r="J54" s="249"/>
      <c r="K54" s="249">
        <f>SUM(K55:K64)</f>
        <v>0</v>
      </c>
      <c r="L54" s="249"/>
      <c r="M54" s="249">
        <f>SUM(M55:M64)</f>
        <v>0</v>
      </c>
      <c r="N54" s="248"/>
      <c r="O54" s="248">
        <f>SUM(O55:O64)</f>
        <v>0.14000000000000001</v>
      </c>
      <c r="P54" s="248"/>
      <c r="Q54" s="248">
        <f>SUM(Q55:Q64)</f>
        <v>0</v>
      </c>
      <c r="R54" s="249"/>
      <c r="S54" s="249"/>
      <c r="T54" s="250"/>
      <c r="U54" s="244"/>
      <c r="V54" s="244">
        <f>SUM(V55:V64)</f>
        <v>4.87</v>
      </c>
      <c r="W54" s="244"/>
      <c r="X54" s="244"/>
      <c r="AG54" t="s">
        <v>133</v>
      </c>
    </row>
    <row r="55" spans="1:60" outlineLevel="1" x14ac:dyDescent="0.25">
      <c r="A55" s="252">
        <v>6</v>
      </c>
      <c r="B55" s="253" t="s">
        <v>184</v>
      </c>
      <c r="C55" s="270" t="s">
        <v>185</v>
      </c>
      <c r="D55" s="254" t="s">
        <v>150</v>
      </c>
      <c r="E55" s="255">
        <v>15.8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15</v>
      </c>
      <c r="M55" s="257">
        <f>G55*(1+L55/100)</f>
        <v>0</v>
      </c>
      <c r="N55" s="255">
        <v>8.9200000000000008E-3</v>
      </c>
      <c r="O55" s="255">
        <f>ROUND(E55*N55,2)</f>
        <v>0.14000000000000001</v>
      </c>
      <c r="P55" s="255">
        <v>0</v>
      </c>
      <c r="Q55" s="255">
        <f>ROUND(E55*P55,2)</f>
        <v>0</v>
      </c>
      <c r="R55" s="257"/>
      <c r="S55" s="257" t="s">
        <v>151</v>
      </c>
      <c r="T55" s="258" t="s">
        <v>151</v>
      </c>
      <c r="U55" s="234">
        <v>0.25800000000000001</v>
      </c>
      <c r="V55" s="234">
        <f>ROUND(E55*U55,2)</f>
        <v>4.08</v>
      </c>
      <c r="W55" s="234"/>
      <c r="X55" s="234" t="s">
        <v>139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140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3" t="s">
        <v>144</v>
      </c>
      <c r="D56" s="238"/>
      <c r="E56" s="239"/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145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3" t="s">
        <v>186</v>
      </c>
      <c r="D57" s="238"/>
      <c r="E57" s="239">
        <v>6.5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145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31"/>
      <c r="B58" s="232"/>
      <c r="C58" s="273" t="s">
        <v>187</v>
      </c>
      <c r="D58" s="238"/>
      <c r="E58" s="239">
        <v>9.3000000000000007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145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31"/>
      <c r="B59" s="232"/>
      <c r="C59" s="274" t="s">
        <v>147</v>
      </c>
      <c r="D59" s="240"/>
      <c r="E59" s="241">
        <v>15.8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145</v>
      </c>
      <c r="AH59" s="214">
        <v>1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52">
        <v>7</v>
      </c>
      <c r="B60" s="253" t="s">
        <v>188</v>
      </c>
      <c r="C60" s="270" t="s">
        <v>189</v>
      </c>
      <c r="D60" s="254" t="s">
        <v>150</v>
      </c>
      <c r="E60" s="255">
        <v>15.8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15</v>
      </c>
      <c r="M60" s="257">
        <f>G60*(1+L60/100)</f>
        <v>0</v>
      </c>
      <c r="N60" s="255">
        <v>2.5000000000000001E-4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151</v>
      </c>
      <c r="T60" s="258" t="s">
        <v>151</v>
      </c>
      <c r="U60" s="234">
        <v>0.05</v>
      </c>
      <c r="V60" s="234">
        <f>ROUND(E60*U60,2)</f>
        <v>0.79</v>
      </c>
      <c r="W60" s="234"/>
      <c r="X60" s="234" t="s">
        <v>139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140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73" t="s">
        <v>144</v>
      </c>
      <c r="D61" s="238"/>
      <c r="E61" s="239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145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31"/>
      <c r="B62" s="232"/>
      <c r="C62" s="273" t="s">
        <v>186</v>
      </c>
      <c r="D62" s="238"/>
      <c r="E62" s="239">
        <v>6.5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145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3" t="s">
        <v>187</v>
      </c>
      <c r="D63" s="238"/>
      <c r="E63" s="239">
        <v>9.3000000000000007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145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31"/>
      <c r="B64" s="232"/>
      <c r="C64" s="274" t="s">
        <v>147</v>
      </c>
      <c r="D64" s="240"/>
      <c r="E64" s="241">
        <v>15.8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145</v>
      </c>
      <c r="AH64" s="214">
        <v>1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13" x14ac:dyDescent="0.25">
      <c r="A65" s="245" t="s">
        <v>132</v>
      </c>
      <c r="B65" s="246" t="s">
        <v>72</v>
      </c>
      <c r="C65" s="269" t="s">
        <v>73</v>
      </c>
      <c r="D65" s="247"/>
      <c r="E65" s="248"/>
      <c r="F65" s="249"/>
      <c r="G65" s="249">
        <f>SUMIF(AG66:AG71,"&lt;&gt;NOR",G66:G71)</f>
        <v>0</v>
      </c>
      <c r="H65" s="249"/>
      <c r="I65" s="249">
        <f>SUM(I66:I71)</f>
        <v>0</v>
      </c>
      <c r="J65" s="249"/>
      <c r="K65" s="249">
        <f>SUM(K66:K71)</f>
        <v>0</v>
      </c>
      <c r="L65" s="249"/>
      <c r="M65" s="249">
        <f>SUM(M66:M71)</f>
        <v>0</v>
      </c>
      <c r="N65" s="248"/>
      <c r="O65" s="248">
        <f>SUM(O66:O71)</f>
        <v>0</v>
      </c>
      <c r="P65" s="248"/>
      <c r="Q65" s="248">
        <f>SUM(Q66:Q71)</f>
        <v>0</v>
      </c>
      <c r="R65" s="249"/>
      <c r="S65" s="249"/>
      <c r="T65" s="250"/>
      <c r="U65" s="244"/>
      <c r="V65" s="244">
        <f>SUM(V66:V71)</f>
        <v>10</v>
      </c>
      <c r="W65" s="244"/>
      <c r="X65" s="244"/>
      <c r="AG65" t="s">
        <v>133</v>
      </c>
    </row>
    <row r="66" spans="1:60" outlineLevel="1" x14ac:dyDescent="0.25">
      <c r="A66" s="252">
        <v>8</v>
      </c>
      <c r="B66" s="253" t="s">
        <v>190</v>
      </c>
      <c r="C66" s="270" t="s">
        <v>191</v>
      </c>
      <c r="D66" s="254" t="s">
        <v>192</v>
      </c>
      <c r="E66" s="255">
        <v>10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15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151</v>
      </c>
      <c r="T66" s="258" t="s">
        <v>151</v>
      </c>
      <c r="U66" s="234">
        <v>1</v>
      </c>
      <c r="V66" s="234">
        <f>ROUND(E66*U66,2)</f>
        <v>10</v>
      </c>
      <c r="W66" s="234"/>
      <c r="X66" s="234" t="s">
        <v>139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140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0.5" outlineLevel="1" x14ac:dyDescent="0.25">
      <c r="A67" s="231"/>
      <c r="B67" s="232"/>
      <c r="C67" s="271" t="s">
        <v>193</v>
      </c>
      <c r="D67" s="259"/>
      <c r="E67" s="259"/>
      <c r="F67" s="259"/>
      <c r="G67" s="259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142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61" t="str">
        <f>C67</f>
        <v>Drobné montáže v rámci bytu a ostatní práce, které nezahrnuty v soupisu např. zrcadla, zásuvky, světla, garnyže, záclony, sušáky v koupelně apod.</v>
      </c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31"/>
      <c r="B68" s="232"/>
      <c r="C68" s="273" t="s">
        <v>144</v>
      </c>
      <c r="D68" s="238"/>
      <c r="E68" s="239"/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145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3" t="s">
        <v>194</v>
      </c>
      <c r="D69" s="238"/>
      <c r="E69" s="239">
        <v>5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145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3" t="s">
        <v>195</v>
      </c>
      <c r="D70" s="238"/>
      <c r="E70" s="239">
        <v>5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145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4" t="s">
        <v>147</v>
      </c>
      <c r="D71" s="240"/>
      <c r="E71" s="241">
        <v>10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145</v>
      </c>
      <c r="AH71" s="214">
        <v>1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6" x14ac:dyDescent="0.25">
      <c r="A72" s="245" t="s">
        <v>132</v>
      </c>
      <c r="B72" s="246" t="s">
        <v>74</v>
      </c>
      <c r="C72" s="269" t="s">
        <v>75</v>
      </c>
      <c r="D72" s="247"/>
      <c r="E72" s="248"/>
      <c r="F72" s="249"/>
      <c r="G72" s="249">
        <f>SUMIF(AG73:AG94,"&lt;&gt;NOR",G73:G94)</f>
        <v>0</v>
      </c>
      <c r="H72" s="249"/>
      <c r="I72" s="249">
        <f>SUM(I73:I94)</f>
        <v>0</v>
      </c>
      <c r="J72" s="249"/>
      <c r="K72" s="249">
        <f>SUM(K73:K94)</f>
        <v>0</v>
      </c>
      <c r="L72" s="249"/>
      <c r="M72" s="249">
        <f>SUM(M73:M94)</f>
        <v>0</v>
      </c>
      <c r="N72" s="248"/>
      <c r="O72" s="248">
        <f>SUM(O73:O94)</f>
        <v>0</v>
      </c>
      <c r="P72" s="248"/>
      <c r="Q72" s="248">
        <f>SUM(Q73:Q94)</f>
        <v>0</v>
      </c>
      <c r="R72" s="249"/>
      <c r="S72" s="249"/>
      <c r="T72" s="250"/>
      <c r="U72" s="244"/>
      <c r="V72" s="244">
        <f>SUM(V73:V94)</f>
        <v>15.97</v>
      </c>
      <c r="W72" s="244"/>
      <c r="X72" s="244"/>
      <c r="AG72" t="s">
        <v>133</v>
      </c>
    </row>
    <row r="73" spans="1:60" outlineLevel="1" x14ac:dyDescent="0.25">
      <c r="A73" s="252">
        <v>9</v>
      </c>
      <c r="B73" s="253" t="s">
        <v>196</v>
      </c>
      <c r="C73" s="270" t="s">
        <v>197</v>
      </c>
      <c r="D73" s="254" t="s">
        <v>150</v>
      </c>
      <c r="E73" s="255">
        <v>22.388999999999999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15</v>
      </c>
      <c r="M73" s="257">
        <f>G73*(1+L73/100)</f>
        <v>0</v>
      </c>
      <c r="N73" s="255">
        <v>1.0000000000000001E-5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151</v>
      </c>
      <c r="T73" s="258" t="s">
        <v>151</v>
      </c>
      <c r="U73" s="234">
        <v>0.13</v>
      </c>
      <c r="V73" s="234">
        <f>ROUND(E73*U73,2)</f>
        <v>2.91</v>
      </c>
      <c r="W73" s="234"/>
      <c r="X73" s="234" t="s">
        <v>139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140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3" t="s">
        <v>144</v>
      </c>
      <c r="D74" s="238"/>
      <c r="E74" s="239"/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145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3" t="s">
        <v>198</v>
      </c>
      <c r="D75" s="238"/>
      <c r="E75" s="239"/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145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3" t="s">
        <v>199</v>
      </c>
      <c r="D76" s="238"/>
      <c r="E76" s="239">
        <v>3.6360000000000001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145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31"/>
      <c r="B77" s="232"/>
      <c r="C77" s="273" t="s">
        <v>200</v>
      </c>
      <c r="D77" s="238"/>
      <c r="E77" s="239">
        <v>3.6360000000000001</v>
      </c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14"/>
      <c r="Z77" s="214"/>
      <c r="AA77" s="214"/>
      <c r="AB77" s="214"/>
      <c r="AC77" s="214"/>
      <c r="AD77" s="214"/>
      <c r="AE77" s="214"/>
      <c r="AF77" s="214"/>
      <c r="AG77" s="214" t="s">
        <v>145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3" t="s">
        <v>201</v>
      </c>
      <c r="D78" s="238"/>
      <c r="E78" s="239">
        <v>3.6360000000000001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145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3" t="s">
        <v>202</v>
      </c>
      <c r="D79" s="238"/>
      <c r="E79" s="239">
        <v>3.03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145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3" t="s">
        <v>203</v>
      </c>
      <c r="D80" s="238"/>
      <c r="E80" s="239">
        <v>3.03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145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4" t="s">
        <v>147</v>
      </c>
      <c r="D81" s="240"/>
      <c r="E81" s="241">
        <v>16.968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145</v>
      </c>
      <c r="AH81" s="214">
        <v>1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31"/>
      <c r="B82" s="232"/>
      <c r="C82" s="273" t="s">
        <v>159</v>
      </c>
      <c r="D82" s="238"/>
      <c r="E82" s="239"/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145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31"/>
      <c r="B83" s="232"/>
      <c r="C83" s="273" t="s">
        <v>160</v>
      </c>
      <c r="D83" s="238"/>
      <c r="E83" s="239">
        <v>1.8069999999999999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145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3" t="s">
        <v>161</v>
      </c>
      <c r="D84" s="238"/>
      <c r="E84" s="239">
        <v>3.6139999999999999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145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4" t="s">
        <v>147</v>
      </c>
      <c r="D85" s="240"/>
      <c r="E85" s="241">
        <v>5.4210000000000003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145</v>
      </c>
      <c r="AH85" s="214">
        <v>1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52">
        <v>10</v>
      </c>
      <c r="B86" s="253" t="s">
        <v>204</v>
      </c>
      <c r="C86" s="270" t="s">
        <v>205</v>
      </c>
      <c r="D86" s="254" t="s">
        <v>150</v>
      </c>
      <c r="E86" s="255">
        <v>42.4</v>
      </c>
      <c r="F86" s="256"/>
      <c r="G86" s="257">
        <f>ROUND(E86*F86,2)</f>
        <v>0</v>
      </c>
      <c r="H86" s="256"/>
      <c r="I86" s="257">
        <f>ROUND(E86*H86,2)</f>
        <v>0</v>
      </c>
      <c r="J86" s="256"/>
      <c r="K86" s="257">
        <f>ROUND(E86*J86,2)</f>
        <v>0</v>
      </c>
      <c r="L86" s="257">
        <v>15</v>
      </c>
      <c r="M86" s="257">
        <f>G86*(1+L86/100)</f>
        <v>0</v>
      </c>
      <c r="N86" s="255">
        <v>4.0000000000000003E-5</v>
      </c>
      <c r="O86" s="255">
        <f>ROUND(E86*N86,2)</f>
        <v>0</v>
      </c>
      <c r="P86" s="255">
        <v>0</v>
      </c>
      <c r="Q86" s="255">
        <f>ROUND(E86*P86,2)</f>
        <v>0</v>
      </c>
      <c r="R86" s="257"/>
      <c r="S86" s="257" t="s">
        <v>151</v>
      </c>
      <c r="T86" s="258" t="s">
        <v>151</v>
      </c>
      <c r="U86" s="234">
        <v>0.308</v>
      </c>
      <c r="V86" s="234">
        <f>ROUND(E86*U86,2)</f>
        <v>13.06</v>
      </c>
      <c r="W86" s="234"/>
      <c r="X86" s="234" t="s">
        <v>139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140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30.5" outlineLevel="1" x14ac:dyDescent="0.25">
      <c r="A87" s="231"/>
      <c r="B87" s="232"/>
      <c r="C87" s="271" t="s">
        <v>206</v>
      </c>
      <c r="D87" s="259"/>
      <c r="E87" s="259"/>
      <c r="F87" s="259"/>
      <c r="G87" s="259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142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61" t="str">
        <f>C87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31"/>
      <c r="B88" s="232"/>
      <c r="C88" s="273" t="s">
        <v>144</v>
      </c>
      <c r="D88" s="238"/>
      <c r="E88" s="239"/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145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1"/>
      <c r="B89" s="232"/>
      <c r="C89" s="273" t="s">
        <v>186</v>
      </c>
      <c r="D89" s="238"/>
      <c r="E89" s="239">
        <v>6.5</v>
      </c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145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3" t="s">
        <v>187</v>
      </c>
      <c r="D90" s="238"/>
      <c r="E90" s="239">
        <v>9.3000000000000007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145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31"/>
      <c r="B91" s="232"/>
      <c r="C91" s="273" t="s">
        <v>207</v>
      </c>
      <c r="D91" s="238"/>
      <c r="E91" s="239">
        <v>21.8</v>
      </c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145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1"/>
      <c r="B92" s="232"/>
      <c r="C92" s="273" t="s">
        <v>208</v>
      </c>
      <c r="D92" s="238"/>
      <c r="E92" s="239">
        <v>3.4</v>
      </c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145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3" t="s">
        <v>209</v>
      </c>
      <c r="D93" s="238"/>
      <c r="E93" s="239">
        <v>1.4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145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4" t="s">
        <v>147</v>
      </c>
      <c r="D94" s="240"/>
      <c r="E94" s="241">
        <v>42.4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145</v>
      </c>
      <c r="AH94" s="214">
        <v>1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ht="13" x14ac:dyDescent="0.25">
      <c r="A95" s="245" t="s">
        <v>132</v>
      </c>
      <c r="B95" s="246" t="s">
        <v>76</v>
      </c>
      <c r="C95" s="269" t="s">
        <v>77</v>
      </c>
      <c r="D95" s="247"/>
      <c r="E95" s="248"/>
      <c r="F95" s="249"/>
      <c r="G95" s="249">
        <f>SUMIF(AG96:AG108,"&lt;&gt;NOR",G96:G108)</f>
        <v>0</v>
      </c>
      <c r="H95" s="249"/>
      <c r="I95" s="249">
        <f>SUM(I96:I108)</f>
        <v>0</v>
      </c>
      <c r="J95" s="249"/>
      <c r="K95" s="249">
        <f>SUM(K96:K108)</f>
        <v>0</v>
      </c>
      <c r="L95" s="249"/>
      <c r="M95" s="249">
        <f>SUM(M96:M108)</f>
        <v>0</v>
      </c>
      <c r="N95" s="248"/>
      <c r="O95" s="248">
        <f>SUM(O96:O108)</f>
        <v>0</v>
      </c>
      <c r="P95" s="248"/>
      <c r="Q95" s="248">
        <f>SUM(Q96:Q108)</f>
        <v>0.6</v>
      </c>
      <c r="R95" s="249"/>
      <c r="S95" s="249"/>
      <c r="T95" s="250"/>
      <c r="U95" s="244"/>
      <c r="V95" s="244">
        <f>SUM(V96:V108)</f>
        <v>7.13</v>
      </c>
      <c r="W95" s="244"/>
      <c r="X95" s="244"/>
      <c r="AG95" t="s">
        <v>133</v>
      </c>
    </row>
    <row r="96" spans="1:60" outlineLevel="1" x14ac:dyDescent="0.25">
      <c r="A96" s="252">
        <v>11</v>
      </c>
      <c r="B96" s="253" t="s">
        <v>210</v>
      </c>
      <c r="C96" s="270" t="s">
        <v>211</v>
      </c>
      <c r="D96" s="254" t="s">
        <v>150</v>
      </c>
      <c r="E96" s="255">
        <v>15.8</v>
      </c>
      <c r="F96" s="256"/>
      <c r="G96" s="257">
        <f>ROUND(E96*F96,2)</f>
        <v>0</v>
      </c>
      <c r="H96" s="256"/>
      <c r="I96" s="257">
        <f>ROUND(E96*H96,2)</f>
        <v>0</v>
      </c>
      <c r="J96" s="256"/>
      <c r="K96" s="257">
        <f>ROUND(E96*J96,2)</f>
        <v>0</v>
      </c>
      <c r="L96" s="257">
        <v>15</v>
      </c>
      <c r="M96" s="257">
        <f>G96*(1+L96/100)</f>
        <v>0</v>
      </c>
      <c r="N96" s="255">
        <v>0</v>
      </c>
      <c r="O96" s="255">
        <f>ROUND(E96*N96,2)</f>
        <v>0</v>
      </c>
      <c r="P96" s="255">
        <v>1.26E-2</v>
      </c>
      <c r="Q96" s="255">
        <f>ROUND(E96*P96,2)</f>
        <v>0.2</v>
      </c>
      <c r="R96" s="257"/>
      <c r="S96" s="257" t="s">
        <v>151</v>
      </c>
      <c r="T96" s="258" t="s">
        <v>151</v>
      </c>
      <c r="U96" s="234">
        <v>0.33</v>
      </c>
      <c r="V96" s="234">
        <f>ROUND(E96*U96,2)</f>
        <v>5.21</v>
      </c>
      <c r="W96" s="234"/>
      <c r="X96" s="234" t="s">
        <v>139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140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3" t="s">
        <v>144</v>
      </c>
      <c r="D97" s="238"/>
      <c r="E97" s="239"/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145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3" t="s">
        <v>186</v>
      </c>
      <c r="D98" s="238"/>
      <c r="E98" s="239">
        <v>6.5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145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3" t="s">
        <v>187</v>
      </c>
      <c r="D99" s="238"/>
      <c r="E99" s="239">
        <v>9.3000000000000007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145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4" t="s">
        <v>147</v>
      </c>
      <c r="D100" s="240"/>
      <c r="E100" s="241">
        <v>15.8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145</v>
      </c>
      <c r="AH100" s="214">
        <v>1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52">
        <v>12</v>
      </c>
      <c r="B101" s="253" t="s">
        <v>212</v>
      </c>
      <c r="C101" s="270" t="s">
        <v>213</v>
      </c>
      <c r="D101" s="254" t="s">
        <v>150</v>
      </c>
      <c r="E101" s="255">
        <v>2.08</v>
      </c>
      <c r="F101" s="256"/>
      <c r="G101" s="257">
        <f>ROUND(E101*F101,2)</f>
        <v>0</v>
      </c>
      <c r="H101" s="256"/>
      <c r="I101" s="257">
        <f>ROUND(E101*H101,2)</f>
        <v>0</v>
      </c>
      <c r="J101" s="256"/>
      <c r="K101" s="257">
        <f>ROUND(E101*J101,2)</f>
        <v>0</v>
      </c>
      <c r="L101" s="257">
        <v>15</v>
      </c>
      <c r="M101" s="257">
        <f>G101*(1+L101/100)</f>
        <v>0</v>
      </c>
      <c r="N101" s="255">
        <v>0</v>
      </c>
      <c r="O101" s="255">
        <f>ROUND(E101*N101,2)</f>
        <v>0</v>
      </c>
      <c r="P101" s="255">
        <v>0.02</v>
      </c>
      <c r="Q101" s="255">
        <f>ROUND(E101*P101,2)</f>
        <v>0.04</v>
      </c>
      <c r="R101" s="257"/>
      <c r="S101" s="257" t="s">
        <v>151</v>
      </c>
      <c r="T101" s="258" t="s">
        <v>151</v>
      </c>
      <c r="U101" s="234">
        <v>0.14699999999999999</v>
      </c>
      <c r="V101" s="234">
        <f>ROUND(E101*U101,2)</f>
        <v>0.31</v>
      </c>
      <c r="W101" s="234"/>
      <c r="X101" s="234" t="s">
        <v>139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140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3" t="s">
        <v>144</v>
      </c>
      <c r="D102" s="238"/>
      <c r="E102" s="239"/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145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3" t="s">
        <v>214</v>
      </c>
      <c r="D103" s="238"/>
      <c r="E103" s="239">
        <v>2.08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145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4" t="s">
        <v>147</v>
      </c>
      <c r="D104" s="240"/>
      <c r="E104" s="241">
        <v>2.08</v>
      </c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145</v>
      </c>
      <c r="AH104" s="214">
        <v>1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52">
        <v>13</v>
      </c>
      <c r="B105" s="253" t="s">
        <v>215</v>
      </c>
      <c r="C105" s="270" t="s">
        <v>216</v>
      </c>
      <c r="D105" s="254" t="s">
        <v>150</v>
      </c>
      <c r="E105" s="255">
        <v>5.3544</v>
      </c>
      <c r="F105" s="256"/>
      <c r="G105" s="257">
        <f>ROUND(E105*F105,2)</f>
        <v>0</v>
      </c>
      <c r="H105" s="256"/>
      <c r="I105" s="257">
        <f>ROUND(E105*H105,2)</f>
        <v>0</v>
      </c>
      <c r="J105" s="256"/>
      <c r="K105" s="257">
        <f>ROUND(E105*J105,2)</f>
        <v>0</v>
      </c>
      <c r="L105" s="257">
        <v>15</v>
      </c>
      <c r="M105" s="257">
        <f>G105*(1+L105/100)</f>
        <v>0</v>
      </c>
      <c r="N105" s="255">
        <v>0</v>
      </c>
      <c r="O105" s="255">
        <f>ROUND(E105*N105,2)</f>
        <v>0</v>
      </c>
      <c r="P105" s="255">
        <v>6.8000000000000005E-2</v>
      </c>
      <c r="Q105" s="255">
        <f>ROUND(E105*P105,2)</f>
        <v>0.36</v>
      </c>
      <c r="R105" s="257"/>
      <c r="S105" s="257" t="s">
        <v>151</v>
      </c>
      <c r="T105" s="258" t="s">
        <v>151</v>
      </c>
      <c r="U105" s="234">
        <v>0.3</v>
      </c>
      <c r="V105" s="234">
        <f>ROUND(E105*U105,2)</f>
        <v>1.61</v>
      </c>
      <c r="W105" s="234"/>
      <c r="X105" s="234" t="s">
        <v>139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140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31"/>
      <c r="B106" s="232"/>
      <c r="C106" s="273" t="s">
        <v>144</v>
      </c>
      <c r="D106" s="238"/>
      <c r="E106" s="239"/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145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3" t="s">
        <v>217</v>
      </c>
      <c r="D107" s="238"/>
      <c r="E107" s="239">
        <v>5.3544</v>
      </c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145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4" t="s">
        <v>147</v>
      </c>
      <c r="D108" s="240"/>
      <c r="E108" s="241">
        <v>5.3544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145</v>
      </c>
      <c r="AH108" s="214">
        <v>1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13" x14ac:dyDescent="0.25">
      <c r="A109" s="245" t="s">
        <v>132</v>
      </c>
      <c r="B109" s="246" t="s">
        <v>78</v>
      </c>
      <c r="C109" s="269" t="s">
        <v>79</v>
      </c>
      <c r="D109" s="247"/>
      <c r="E109" s="248"/>
      <c r="F109" s="249"/>
      <c r="G109" s="249">
        <f>SUMIF(AG110:AG110,"&lt;&gt;NOR",G110:G110)</f>
        <v>0</v>
      </c>
      <c r="H109" s="249"/>
      <c r="I109" s="249">
        <f>SUM(I110:I110)</f>
        <v>0</v>
      </c>
      <c r="J109" s="249"/>
      <c r="K109" s="249">
        <f>SUM(K110:K110)</f>
        <v>0</v>
      </c>
      <c r="L109" s="249"/>
      <c r="M109" s="249">
        <f>SUM(M110:M110)</f>
        <v>0</v>
      </c>
      <c r="N109" s="248"/>
      <c r="O109" s="248">
        <f>SUM(O110:O110)</f>
        <v>0</v>
      </c>
      <c r="P109" s="248"/>
      <c r="Q109" s="248">
        <f>SUM(Q110:Q110)</f>
        <v>0</v>
      </c>
      <c r="R109" s="249"/>
      <c r="S109" s="249"/>
      <c r="T109" s="250"/>
      <c r="U109" s="244"/>
      <c r="V109" s="244">
        <f>SUM(V110:V110)</f>
        <v>4.28</v>
      </c>
      <c r="W109" s="244"/>
      <c r="X109" s="244"/>
      <c r="AG109" t="s">
        <v>133</v>
      </c>
    </row>
    <row r="110" spans="1:60" outlineLevel="1" x14ac:dyDescent="0.25">
      <c r="A110" s="262">
        <v>14</v>
      </c>
      <c r="B110" s="263" t="s">
        <v>218</v>
      </c>
      <c r="C110" s="275" t="s">
        <v>219</v>
      </c>
      <c r="D110" s="264" t="s">
        <v>220</v>
      </c>
      <c r="E110" s="265">
        <v>1.35754</v>
      </c>
      <c r="F110" s="266"/>
      <c r="G110" s="267">
        <f>ROUND(E110*F110,2)</f>
        <v>0</v>
      </c>
      <c r="H110" s="266"/>
      <c r="I110" s="267">
        <f>ROUND(E110*H110,2)</f>
        <v>0</v>
      </c>
      <c r="J110" s="266"/>
      <c r="K110" s="267">
        <f>ROUND(E110*J110,2)</f>
        <v>0</v>
      </c>
      <c r="L110" s="267">
        <v>15</v>
      </c>
      <c r="M110" s="267">
        <f>G110*(1+L110/100)</f>
        <v>0</v>
      </c>
      <c r="N110" s="265">
        <v>0</v>
      </c>
      <c r="O110" s="265">
        <f>ROUND(E110*N110,2)</f>
        <v>0</v>
      </c>
      <c r="P110" s="265">
        <v>0</v>
      </c>
      <c r="Q110" s="265">
        <f>ROUND(E110*P110,2)</f>
        <v>0</v>
      </c>
      <c r="R110" s="267"/>
      <c r="S110" s="267" t="s">
        <v>151</v>
      </c>
      <c r="T110" s="268" t="s">
        <v>151</v>
      </c>
      <c r="U110" s="234">
        <v>3.15</v>
      </c>
      <c r="V110" s="234">
        <f>ROUND(E110*U110,2)</f>
        <v>4.28</v>
      </c>
      <c r="W110" s="234"/>
      <c r="X110" s="234" t="s">
        <v>221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222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13" x14ac:dyDescent="0.25">
      <c r="A111" s="245" t="s">
        <v>132</v>
      </c>
      <c r="B111" s="246" t="s">
        <v>80</v>
      </c>
      <c r="C111" s="269" t="s">
        <v>81</v>
      </c>
      <c r="D111" s="247"/>
      <c r="E111" s="248"/>
      <c r="F111" s="249"/>
      <c r="G111" s="249">
        <f>SUMIF(AG112:AG113,"&lt;&gt;NOR",G112:G113)</f>
        <v>0</v>
      </c>
      <c r="H111" s="249"/>
      <c r="I111" s="249">
        <f>SUM(I112:I113)</f>
        <v>0</v>
      </c>
      <c r="J111" s="249"/>
      <c r="K111" s="249">
        <f>SUM(K112:K113)</f>
        <v>0</v>
      </c>
      <c r="L111" s="249"/>
      <c r="M111" s="249">
        <f>SUM(M112:M113)</f>
        <v>0</v>
      </c>
      <c r="N111" s="248"/>
      <c r="O111" s="248">
        <f>SUM(O112:O113)</f>
        <v>0.01</v>
      </c>
      <c r="P111" s="248"/>
      <c r="Q111" s="248">
        <f>SUM(Q112:Q113)</f>
        <v>0</v>
      </c>
      <c r="R111" s="249"/>
      <c r="S111" s="249"/>
      <c r="T111" s="250"/>
      <c r="U111" s="244"/>
      <c r="V111" s="244">
        <f>SUM(V112:V113)</f>
        <v>0.71</v>
      </c>
      <c r="W111" s="244"/>
      <c r="X111" s="244"/>
      <c r="AG111" t="s">
        <v>133</v>
      </c>
    </row>
    <row r="112" spans="1:60" ht="20" outlineLevel="1" x14ac:dyDescent="0.25">
      <c r="A112" s="252">
        <v>15</v>
      </c>
      <c r="B112" s="253" t="s">
        <v>223</v>
      </c>
      <c r="C112" s="270" t="s">
        <v>224</v>
      </c>
      <c r="D112" s="254" t="s">
        <v>136</v>
      </c>
      <c r="E112" s="255">
        <v>1</v>
      </c>
      <c r="F112" s="256"/>
      <c r="G112" s="257">
        <f>ROUND(E112*F112,2)</f>
        <v>0</v>
      </c>
      <c r="H112" s="256"/>
      <c r="I112" s="257">
        <f>ROUND(E112*H112,2)</f>
        <v>0</v>
      </c>
      <c r="J112" s="256"/>
      <c r="K112" s="257">
        <f>ROUND(E112*J112,2)</f>
        <v>0</v>
      </c>
      <c r="L112" s="257">
        <v>15</v>
      </c>
      <c r="M112" s="257">
        <f>G112*(1+L112/100)</f>
        <v>0</v>
      </c>
      <c r="N112" s="255">
        <v>6.7499999999999999E-3</v>
      </c>
      <c r="O112" s="255">
        <f>ROUND(E112*N112,2)</f>
        <v>0.01</v>
      </c>
      <c r="P112" s="255">
        <v>0</v>
      </c>
      <c r="Q112" s="255">
        <f>ROUND(E112*P112,2)</f>
        <v>0</v>
      </c>
      <c r="R112" s="257"/>
      <c r="S112" s="257" t="s">
        <v>137</v>
      </c>
      <c r="T112" s="258" t="s">
        <v>138</v>
      </c>
      <c r="U112" s="234">
        <v>0.71</v>
      </c>
      <c r="V112" s="234">
        <f>ROUND(E112*U112,2)</f>
        <v>0.71</v>
      </c>
      <c r="W112" s="234"/>
      <c r="X112" s="234" t="s">
        <v>139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140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0.5" outlineLevel="1" x14ac:dyDescent="0.25">
      <c r="A113" s="231"/>
      <c r="B113" s="232"/>
      <c r="C113" s="271" t="s">
        <v>225</v>
      </c>
      <c r="D113" s="259"/>
      <c r="E113" s="259"/>
      <c r="F113" s="259"/>
      <c r="G113" s="259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142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61" t="str">
        <f>C113</f>
        <v>Kompletní dodávka a montáž včetně uvedení do provozu, prostupů, zaškolení, seřízení, zkoušek dle příslušných ČSN a dalších pomocných prací a zednických přípomocí.</v>
      </c>
      <c r="BB113" s="214"/>
      <c r="BC113" s="214"/>
      <c r="BD113" s="214"/>
      <c r="BE113" s="214"/>
      <c r="BF113" s="214"/>
      <c r="BG113" s="214"/>
      <c r="BH113" s="214"/>
    </row>
    <row r="114" spans="1:60" ht="13" x14ac:dyDescent="0.25">
      <c r="A114" s="245" t="s">
        <v>132</v>
      </c>
      <c r="B114" s="246" t="s">
        <v>82</v>
      </c>
      <c r="C114" s="269" t="s">
        <v>83</v>
      </c>
      <c r="D114" s="247"/>
      <c r="E114" s="248"/>
      <c r="F114" s="249"/>
      <c r="G114" s="249">
        <f>SUMIF(AG115:AG116,"&lt;&gt;NOR",G115:G116)</f>
        <v>0</v>
      </c>
      <c r="H114" s="249"/>
      <c r="I114" s="249">
        <f>SUM(I115:I116)</f>
        <v>0</v>
      </c>
      <c r="J114" s="249"/>
      <c r="K114" s="249">
        <f>SUM(K115:K116)</f>
        <v>0</v>
      </c>
      <c r="L114" s="249"/>
      <c r="M114" s="249">
        <f>SUM(M115:M116)</f>
        <v>0</v>
      </c>
      <c r="N114" s="248"/>
      <c r="O114" s="248">
        <f>SUM(O115:O116)</f>
        <v>0</v>
      </c>
      <c r="P114" s="248"/>
      <c r="Q114" s="248">
        <f>SUM(Q115:Q116)</f>
        <v>0</v>
      </c>
      <c r="R114" s="249"/>
      <c r="S114" s="249"/>
      <c r="T114" s="250"/>
      <c r="U114" s="244"/>
      <c r="V114" s="244">
        <f>SUM(V115:V116)</f>
        <v>0.59</v>
      </c>
      <c r="W114" s="244"/>
      <c r="X114" s="244"/>
      <c r="AG114" t="s">
        <v>133</v>
      </c>
    </row>
    <row r="115" spans="1:60" ht="20" outlineLevel="1" x14ac:dyDescent="0.25">
      <c r="A115" s="252">
        <v>16</v>
      </c>
      <c r="B115" s="253" t="s">
        <v>226</v>
      </c>
      <c r="C115" s="270" t="s">
        <v>224</v>
      </c>
      <c r="D115" s="254" t="s">
        <v>136</v>
      </c>
      <c r="E115" s="255">
        <v>1</v>
      </c>
      <c r="F115" s="256"/>
      <c r="G115" s="257">
        <f>ROUND(E115*F115,2)</f>
        <v>0</v>
      </c>
      <c r="H115" s="256"/>
      <c r="I115" s="257">
        <f>ROUND(E115*H115,2)</f>
        <v>0</v>
      </c>
      <c r="J115" s="256"/>
      <c r="K115" s="257">
        <f>ROUND(E115*J115,2)</f>
        <v>0</v>
      </c>
      <c r="L115" s="257">
        <v>15</v>
      </c>
      <c r="M115" s="257">
        <f>G115*(1+L115/100)</f>
        <v>0</v>
      </c>
      <c r="N115" s="255">
        <v>8.0000000000000004E-4</v>
      </c>
      <c r="O115" s="255">
        <f>ROUND(E115*N115,2)</f>
        <v>0</v>
      </c>
      <c r="P115" s="255">
        <v>0</v>
      </c>
      <c r="Q115" s="255">
        <f>ROUND(E115*P115,2)</f>
        <v>0</v>
      </c>
      <c r="R115" s="257"/>
      <c r="S115" s="257" t="s">
        <v>137</v>
      </c>
      <c r="T115" s="258" t="s">
        <v>138</v>
      </c>
      <c r="U115" s="234">
        <v>0.59</v>
      </c>
      <c r="V115" s="234">
        <f>ROUND(E115*U115,2)</f>
        <v>0.59</v>
      </c>
      <c r="W115" s="234"/>
      <c r="X115" s="234" t="s">
        <v>139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140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0.5" outlineLevel="1" x14ac:dyDescent="0.25">
      <c r="A116" s="231"/>
      <c r="B116" s="232"/>
      <c r="C116" s="271" t="s">
        <v>225</v>
      </c>
      <c r="D116" s="259"/>
      <c r="E116" s="259"/>
      <c r="F116" s="259"/>
      <c r="G116" s="259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142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61" t="str">
        <f>C116</f>
        <v>Kompletní dodávka a montáž včetně uvedení do provozu, prostupů, zaškolení, seřízení, zkoušek dle příslušných ČSN a dalších pomocných prací a zednických přípomocí.</v>
      </c>
      <c r="BB116" s="214"/>
      <c r="BC116" s="214"/>
      <c r="BD116" s="214"/>
      <c r="BE116" s="214"/>
      <c r="BF116" s="214"/>
      <c r="BG116" s="214"/>
      <c r="BH116" s="214"/>
    </row>
    <row r="117" spans="1:60" ht="13" x14ac:dyDescent="0.25">
      <c r="A117" s="245" t="s">
        <v>132</v>
      </c>
      <c r="B117" s="246" t="s">
        <v>84</v>
      </c>
      <c r="C117" s="269" t="s">
        <v>85</v>
      </c>
      <c r="D117" s="247"/>
      <c r="E117" s="248"/>
      <c r="F117" s="249"/>
      <c r="G117" s="249">
        <f>SUMIF(AG118:AG119,"&lt;&gt;NOR",G118:G119)</f>
        <v>0</v>
      </c>
      <c r="H117" s="249"/>
      <c r="I117" s="249">
        <f>SUM(I118:I119)</f>
        <v>0</v>
      </c>
      <c r="J117" s="249"/>
      <c r="K117" s="249">
        <f>SUM(K118:K119)</f>
        <v>0</v>
      </c>
      <c r="L117" s="249"/>
      <c r="M117" s="249">
        <f>SUM(M118:M119)</f>
        <v>0</v>
      </c>
      <c r="N117" s="248"/>
      <c r="O117" s="248">
        <f>SUM(O118:O119)</f>
        <v>0</v>
      </c>
      <c r="P117" s="248"/>
      <c r="Q117" s="248">
        <f>SUM(Q118:Q119)</f>
        <v>0</v>
      </c>
      <c r="R117" s="249"/>
      <c r="S117" s="249"/>
      <c r="T117" s="250"/>
      <c r="U117" s="244"/>
      <c r="V117" s="244">
        <f>SUM(V118:V119)</f>
        <v>0</v>
      </c>
      <c r="W117" s="244"/>
      <c r="X117" s="244"/>
      <c r="AG117" t="s">
        <v>133</v>
      </c>
    </row>
    <row r="118" spans="1:60" outlineLevel="1" x14ac:dyDescent="0.25">
      <c r="A118" s="252">
        <v>17</v>
      </c>
      <c r="B118" s="253" t="s">
        <v>227</v>
      </c>
      <c r="C118" s="270" t="s">
        <v>228</v>
      </c>
      <c r="D118" s="254" t="s">
        <v>136</v>
      </c>
      <c r="E118" s="255">
        <v>1</v>
      </c>
      <c r="F118" s="256"/>
      <c r="G118" s="257">
        <f>ROUND(E118*F118,2)</f>
        <v>0</v>
      </c>
      <c r="H118" s="256"/>
      <c r="I118" s="257">
        <f>ROUND(E118*H118,2)</f>
        <v>0</v>
      </c>
      <c r="J118" s="256"/>
      <c r="K118" s="257">
        <f>ROUND(E118*J118,2)</f>
        <v>0</v>
      </c>
      <c r="L118" s="257">
        <v>15</v>
      </c>
      <c r="M118" s="257">
        <f>G118*(1+L118/100)</f>
        <v>0</v>
      </c>
      <c r="N118" s="255">
        <v>0</v>
      </c>
      <c r="O118" s="255">
        <f>ROUND(E118*N118,2)</f>
        <v>0</v>
      </c>
      <c r="P118" s="255">
        <v>0</v>
      </c>
      <c r="Q118" s="255">
        <f>ROUND(E118*P118,2)</f>
        <v>0</v>
      </c>
      <c r="R118" s="257"/>
      <c r="S118" s="257" t="s">
        <v>137</v>
      </c>
      <c r="T118" s="258" t="s">
        <v>138</v>
      </c>
      <c r="U118" s="234">
        <v>0</v>
      </c>
      <c r="V118" s="234">
        <f>ROUND(E118*U118,2)</f>
        <v>0</v>
      </c>
      <c r="W118" s="234"/>
      <c r="X118" s="234" t="s">
        <v>139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140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0.5" outlineLevel="1" x14ac:dyDescent="0.25">
      <c r="A119" s="231"/>
      <c r="B119" s="232"/>
      <c r="C119" s="271" t="s">
        <v>225</v>
      </c>
      <c r="D119" s="259"/>
      <c r="E119" s="259"/>
      <c r="F119" s="259"/>
      <c r="G119" s="259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142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61" t="str">
        <f>C119</f>
        <v>Kompletní dodávka a montáž včetně uvedení do provozu, prostupů, zaškolení, seřízení, zkoušek dle příslušných ČSN a dalších pomocných prací a zednických přípomocí.</v>
      </c>
      <c r="BB119" s="214"/>
      <c r="BC119" s="214"/>
      <c r="BD119" s="214"/>
      <c r="BE119" s="214"/>
      <c r="BF119" s="214"/>
      <c r="BG119" s="214"/>
      <c r="BH119" s="214"/>
    </row>
    <row r="120" spans="1:60" ht="13" x14ac:dyDescent="0.25">
      <c r="A120" s="245" t="s">
        <v>132</v>
      </c>
      <c r="B120" s="246" t="s">
        <v>86</v>
      </c>
      <c r="C120" s="269" t="s">
        <v>87</v>
      </c>
      <c r="D120" s="247"/>
      <c r="E120" s="248"/>
      <c r="F120" s="249"/>
      <c r="G120" s="249">
        <f>SUMIF(AG121:AG145,"&lt;&gt;NOR",G121:G145)</f>
        <v>0</v>
      </c>
      <c r="H120" s="249"/>
      <c r="I120" s="249">
        <f>SUM(I121:I145)</f>
        <v>0</v>
      </c>
      <c r="J120" s="249"/>
      <c r="K120" s="249">
        <f>SUM(K121:K145)</f>
        <v>0</v>
      </c>
      <c r="L120" s="249"/>
      <c r="M120" s="249">
        <f>SUM(M121:M145)</f>
        <v>0</v>
      </c>
      <c r="N120" s="248"/>
      <c r="O120" s="248">
        <f>SUM(O121:O145)</f>
        <v>0.03</v>
      </c>
      <c r="P120" s="248"/>
      <c r="Q120" s="248">
        <f>SUM(Q121:Q145)</f>
        <v>0.04</v>
      </c>
      <c r="R120" s="249"/>
      <c r="S120" s="249"/>
      <c r="T120" s="250"/>
      <c r="U120" s="244"/>
      <c r="V120" s="244">
        <f>SUM(V121:V145)</f>
        <v>2.54</v>
      </c>
      <c r="W120" s="244"/>
      <c r="X120" s="244"/>
      <c r="AG120" t="s">
        <v>133</v>
      </c>
    </row>
    <row r="121" spans="1:60" outlineLevel="1" x14ac:dyDescent="0.25">
      <c r="A121" s="252">
        <v>18</v>
      </c>
      <c r="B121" s="253" t="s">
        <v>229</v>
      </c>
      <c r="C121" s="270" t="s">
        <v>230</v>
      </c>
      <c r="D121" s="254" t="s">
        <v>136</v>
      </c>
      <c r="E121" s="255">
        <v>1</v>
      </c>
      <c r="F121" s="256"/>
      <c r="G121" s="257">
        <f>ROUND(E121*F121,2)</f>
        <v>0</v>
      </c>
      <c r="H121" s="256"/>
      <c r="I121" s="257">
        <f>ROUND(E121*H121,2)</f>
        <v>0</v>
      </c>
      <c r="J121" s="256"/>
      <c r="K121" s="257">
        <f>ROUND(E121*J121,2)</f>
        <v>0</v>
      </c>
      <c r="L121" s="257">
        <v>15</v>
      </c>
      <c r="M121" s="257">
        <f>G121*(1+L121/100)</f>
        <v>0</v>
      </c>
      <c r="N121" s="255">
        <v>0</v>
      </c>
      <c r="O121" s="255">
        <f>ROUND(E121*N121,2)</f>
        <v>0</v>
      </c>
      <c r="P121" s="255">
        <v>3.4200000000000001E-2</v>
      </c>
      <c r="Q121" s="255">
        <f>ROUND(E121*P121,2)</f>
        <v>0.03</v>
      </c>
      <c r="R121" s="257"/>
      <c r="S121" s="257" t="s">
        <v>151</v>
      </c>
      <c r="T121" s="258" t="s">
        <v>151</v>
      </c>
      <c r="U121" s="234">
        <v>0.47</v>
      </c>
      <c r="V121" s="234">
        <f>ROUND(E121*U121,2)</f>
        <v>0.47</v>
      </c>
      <c r="W121" s="234"/>
      <c r="X121" s="234" t="s">
        <v>139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140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31"/>
      <c r="B122" s="232"/>
      <c r="C122" s="273" t="s">
        <v>144</v>
      </c>
      <c r="D122" s="238"/>
      <c r="E122" s="239"/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145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31"/>
      <c r="B123" s="232"/>
      <c r="C123" s="273" t="s">
        <v>146</v>
      </c>
      <c r="D123" s="238"/>
      <c r="E123" s="239">
        <v>1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145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4" t="s">
        <v>147</v>
      </c>
      <c r="D124" s="240"/>
      <c r="E124" s="241">
        <v>1</v>
      </c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145</v>
      </c>
      <c r="AH124" s="214">
        <v>1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52">
        <v>19</v>
      </c>
      <c r="B125" s="253" t="s">
        <v>231</v>
      </c>
      <c r="C125" s="270" t="s">
        <v>232</v>
      </c>
      <c r="D125" s="254" t="s">
        <v>136</v>
      </c>
      <c r="E125" s="255">
        <v>1</v>
      </c>
      <c r="F125" s="256"/>
      <c r="G125" s="257">
        <f>ROUND(E125*F125,2)</f>
        <v>0</v>
      </c>
      <c r="H125" s="256"/>
      <c r="I125" s="257">
        <f>ROUND(E125*H125,2)</f>
        <v>0</v>
      </c>
      <c r="J125" s="256"/>
      <c r="K125" s="257">
        <f>ROUND(E125*J125,2)</f>
        <v>0</v>
      </c>
      <c r="L125" s="257">
        <v>15</v>
      </c>
      <c r="M125" s="257">
        <f>G125*(1+L125/100)</f>
        <v>0</v>
      </c>
      <c r="N125" s="255">
        <v>1.8600000000000001E-3</v>
      </c>
      <c r="O125" s="255">
        <f>ROUND(E125*N125,2)</f>
        <v>0</v>
      </c>
      <c r="P125" s="255">
        <v>0</v>
      </c>
      <c r="Q125" s="255">
        <f>ROUND(E125*P125,2)</f>
        <v>0</v>
      </c>
      <c r="R125" s="257"/>
      <c r="S125" s="257" t="s">
        <v>151</v>
      </c>
      <c r="T125" s="258" t="s">
        <v>151</v>
      </c>
      <c r="U125" s="234">
        <v>1.3340000000000001</v>
      </c>
      <c r="V125" s="234">
        <f>ROUND(E125*U125,2)</f>
        <v>1.33</v>
      </c>
      <c r="W125" s="234"/>
      <c r="X125" s="234" t="s">
        <v>139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140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31"/>
      <c r="B126" s="232"/>
      <c r="C126" s="273" t="s">
        <v>144</v>
      </c>
      <c r="D126" s="238"/>
      <c r="E126" s="239"/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145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3" t="s">
        <v>146</v>
      </c>
      <c r="D127" s="238"/>
      <c r="E127" s="239">
        <v>1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145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31"/>
      <c r="B128" s="232"/>
      <c r="C128" s="274" t="s">
        <v>147</v>
      </c>
      <c r="D128" s="240"/>
      <c r="E128" s="241">
        <v>1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145</v>
      </c>
      <c r="AH128" s="214">
        <v>1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0" outlineLevel="1" x14ac:dyDescent="0.25">
      <c r="A129" s="252">
        <v>20</v>
      </c>
      <c r="B129" s="253" t="s">
        <v>233</v>
      </c>
      <c r="C129" s="270" t="s">
        <v>234</v>
      </c>
      <c r="D129" s="254" t="s">
        <v>164</v>
      </c>
      <c r="E129" s="255">
        <v>1</v>
      </c>
      <c r="F129" s="256"/>
      <c r="G129" s="257">
        <f>ROUND(E129*F129,2)</f>
        <v>0</v>
      </c>
      <c r="H129" s="256"/>
      <c r="I129" s="257">
        <f>ROUND(E129*H129,2)</f>
        <v>0</v>
      </c>
      <c r="J129" s="256"/>
      <c r="K129" s="257">
        <f>ROUND(E129*J129,2)</f>
        <v>0</v>
      </c>
      <c r="L129" s="257">
        <v>15</v>
      </c>
      <c r="M129" s="257">
        <f>G129*(1+L129/100)</f>
        <v>0</v>
      </c>
      <c r="N129" s="255">
        <v>2.5499999999999998E-2</v>
      </c>
      <c r="O129" s="255">
        <f>ROUND(E129*N129,2)</f>
        <v>0.03</v>
      </c>
      <c r="P129" s="255">
        <v>0</v>
      </c>
      <c r="Q129" s="255">
        <f>ROUND(E129*P129,2)</f>
        <v>0</v>
      </c>
      <c r="R129" s="257" t="s">
        <v>235</v>
      </c>
      <c r="S129" s="257" t="s">
        <v>151</v>
      </c>
      <c r="T129" s="258" t="s">
        <v>151</v>
      </c>
      <c r="U129" s="234">
        <v>0</v>
      </c>
      <c r="V129" s="234">
        <f>ROUND(E129*U129,2)</f>
        <v>0</v>
      </c>
      <c r="W129" s="234"/>
      <c r="X129" s="234" t="s">
        <v>236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237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31"/>
      <c r="B130" s="232"/>
      <c r="C130" s="273" t="s">
        <v>144</v>
      </c>
      <c r="D130" s="238"/>
      <c r="E130" s="239"/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145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1"/>
      <c r="B131" s="232"/>
      <c r="C131" s="273" t="s">
        <v>146</v>
      </c>
      <c r="D131" s="238"/>
      <c r="E131" s="239">
        <v>1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145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31"/>
      <c r="B132" s="232"/>
      <c r="C132" s="274" t="s">
        <v>147</v>
      </c>
      <c r="D132" s="240"/>
      <c r="E132" s="241">
        <v>1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145</v>
      </c>
      <c r="AH132" s="214">
        <v>1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0" outlineLevel="1" x14ac:dyDescent="0.25">
      <c r="A133" s="252">
        <v>21</v>
      </c>
      <c r="B133" s="253" t="s">
        <v>238</v>
      </c>
      <c r="C133" s="270" t="s">
        <v>239</v>
      </c>
      <c r="D133" s="254" t="s">
        <v>164</v>
      </c>
      <c r="E133" s="255">
        <v>1</v>
      </c>
      <c r="F133" s="256"/>
      <c r="G133" s="257">
        <f>ROUND(E133*F133,2)</f>
        <v>0</v>
      </c>
      <c r="H133" s="256"/>
      <c r="I133" s="257">
        <f>ROUND(E133*H133,2)</f>
        <v>0</v>
      </c>
      <c r="J133" s="256"/>
      <c r="K133" s="257">
        <f>ROUND(E133*J133,2)</f>
        <v>0</v>
      </c>
      <c r="L133" s="257">
        <v>15</v>
      </c>
      <c r="M133" s="257">
        <f>G133*(1+L133/100)</f>
        <v>0</v>
      </c>
      <c r="N133" s="255">
        <v>2.5000000000000001E-3</v>
      </c>
      <c r="O133" s="255">
        <f>ROUND(E133*N133,2)</f>
        <v>0</v>
      </c>
      <c r="P133" s="255">
        <v>0</v>
      </c>
      <c r="Q133" s="255">
        <f>ROUND(E133*P133,2)</f>
        <v>0</v>
      </c>
      <c r="R133" s="257" t="s">
        <v>235</v>
      </c>
      <c r="S133" s="257" t="s">
        <v>151</v>
      </c>
      <c r="T133" s="258" t="s">
        <v>151</v>
      </c>
      <c r="U133" s="234">
        <v>0</v>
      </c>
      <c r="V133" s="234">
        <f>ROUND(E133*U133,2)</f>
        <v>0</v>
      </c>
      <c r="W133" s="234"/>
      <c r="X133" s="234" t="s">
        <v>236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237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31"/>
      <c r="B134" s="232"/>
      <c r="C134" s="273" t="s">
        <v>144</v>
      </c>
      <c r="D134" s="238"/>
      <c r="E134" s="239"/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145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31"/>
      <c r="B135" s="232"/>
      <c r="C135" s="273" t="s">
        <v>146</v>
      </c>
      <c r="D135" s="238"/>
      <c r="E135" s="239">
        <v>1</v>
      </c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145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31"/>
      <c r="B136" s="232"/>
      <c r="C136" s="274" t="s">
        <v>147</v>
      </c>
      <c r="D136" s="240"/>
      <c r="E136" s="241">
        <v>1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145</v>
      </c>
      <c r="AH136" s="214">
        <v>1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52">
        <v>22</v>
      </c>
      <c r="B137" s="253" t="s">
        <v>240</v>
      </c>
      <c r="C137" s="270" t="s">
        <v>241</v>
      </c>
      <c r="D137" s="254" t="s">
        <v>136</v>
      </c>
      <c r="E137" s="255">
        <v>1</v>
      </c>
      <c r="F137" s="256"/>
      <c r="G137" s="257">
        <f>ROUND(E137*F137,2)</f>
        <v>0</v>
      </c>
      <c r="H137" s="256"/>
      <c r="I137" s="257">
        <f>ROUND(E137*H137,2)</f>
        <v>0</v>
      </c>
      <c r="J137" s="256"/>
      <c r="K137" s="257">
        <f>ROUND(E137*J137,2)</f>
        <v>0</v>
      </c>
      <c r="L137" s="257">
        <v>15</v>
      </c>
      <c r="M137" s="257">
        <f>G137*(1+L137/100)</f>
        <v>0</v>
      </c>
      <c r="N137" s="255">
        <v>0</v>
      </c>
      <c r="O137" s="255">
        <f>ROUND(E137*N137,2)</f>
        <v>0</v>
      </c>
      <c r="P137" s="255">
        <v>9.1999999999999998E-3</v>
      </c>
      <c r="Q137" s="255">
        <f>ROUND(E137*P137,2)</f>
        <v>0.01</v>
      </c>
      <c r="R137" s="257"/>
      <c r="S137" s="257" t="s">
        <v>151</v>
      </c>
      <c r="T137" s="258" t="s">
        <v>151</v>
      </c>
      <c r="U137" s="234">
        <v>0.46500000000000002</v>
      </c>
      <c r="V137" s="234">
        <f>ROUND(E137*U137,2)</f>
        <v>0.47</v>
      </c>
      <c r="W137" s="234"/>
      <c r="X137" s="234" t="s">
        <v>139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140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31"/>
      <c r="B138" s="232"/>
      <c r="C138" s="273" t="s">
        <v>144</v>
      </c>
      <c r="D138" s="238"/>
      <c r="E138" s="239"/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145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31"/>
      <c r="B139" s="232"/>
      <c r="C139" s="273" t="s">
        <v>242</v>
      </c>
      <c r="D139" s="238"/>
      <c r="E139" s="239">
        <v>1</v>
      </c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145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31"/>
      <c r="B140" s="232"/>
      <c r="C140" s="274" t="s">
        <v>147</v>
      </c>
      <c r="D140" s="240"/>
      <c r="E140" s="241">
        <v>1</v>
      </c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145</v>
      </c>
      <c r="AH140" s="214">
        <v>1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52">
        <v>23</v>
      </c>
      <c r="B141" s="253" t="s">
        <v>243</v>
      </c>
      <c r="C141" s="270" t="s">
        <v>244</v>
      </c>
      <c r="D141" s="254" t="s">
        <v>136</v>
      </c>
      <c r="E141" s="255">
        <v>1</v>
      </c>
      <c r="F141" s="256"/>
      <c r="G141" s="257">
        <f>ROUND(E141*F141,2)</f>
        <v>0</v>
      </c>
      <c r="H141" s="256"/>
      <c r="I141" s="257">
        <f>ROUND(E141*H141,2)</f>
        <v>0</v>
      </c>
      <c r="J141" s="256"/>
      <c r="K141" s="257">
        <f>ROUND(E141*J141,2)</f>
        <v>0</v>
      </c>
      <c r="L141" s="257">
        <v>15</v>
      </c>
      <c r="M141" s="257">
        <f>G141*(1+L141/100)</f>
        <v>0</v>
      </c>
      <c r="N141" s="255">
        <v>0</v>
      </c>
      <c r="O141" s="255">
        <f>ROUND(E141*N141,2)</f>
        <v>0</v>
      </c>
      <c r="P141" s="255">
        <v>1.56E-3</v>
      </c>
      <c r="Q141" s="255">
        <f>ROUND(E141*P141,2)</f>
        <v>0</v>
      </c>
      <c r="R141" s="257"/>
      <c r="S141" s="257" t="s">
        <v>151</v>
      </c>
      <c r="T141" s="258" t="s">
        <v>151</v>
      </c>
      <c r="U141" s="234">
        <v>0.217</v>
      </c>
      <c r="V141" s="234">
        <f>ROUND(E141*U141,2)</f>
        <v>0.22</v>
      </c>
      <c r="W141" s="234"/>
      <c r="X141" s="234" t="s">
        <v>139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140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31"/>
      <c r="B142" s="232"/>
      <c r="C142" s="273" t="s">
        <v>144</v>
      </c>
      <c r="D142" s="238"/>
      <c r="E142" s="239"/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145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31"/>
      <c r="B143" s="232"/>
      <c r="C143" s="273" t="s">
        <v>242</v>
      </c>
      <c r="D143" s="238"/>
      <c r="E143" s="239">
        <v>1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145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31"/>
      <c r="B144" s="232"/>
      <c r="C144" s="274" t="s">
        <v>147</v>
      </c>
      <c r="D144" s="240"/>
      <c r="E144" s="241">
        <v>1</v>
      </c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145</v>
      </c>
      <c r="AH144" s="214">
        <v>1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62">
        <v>24</v>
      </c>
      <c r="B145" s="263" t="s">
        <v>245</v>
      </c>
      <c r="C145" s="275" t="s">
        <v>246</v>
      </c>
      <c r="D145" s="264" t="s">
        <v>220</v>
      </c>
      <c r="E145" s="265">
        <v>2.9860000000000001E-2</v>
      </c>
      <c r="F145" s="266"/>
      <c r="G145" s="267">
        <f>ROUND(E145*F145,2)</f>
        <v>0</v>
      </c>
      <c r="H145" s="266"/>
      <c r="I145" s="267">
        <f>ROUND(E145*H145,2)</f>
        <v>0</v>
      </c>
      <c r="J145" s="266"/>
      <c r="K145" s="267">
        <f>ROUND(E145*J145,2)</f>
        <v>0</v>
      </c>
      <c r="L145" s="267">
        <v>15</v>
      </c>
      <c r="M145" s="267">
        <f>G145*(1+L145/100)</f>
        <v>0</v>
      </c>
      <c r="N145" s="265">
        <v>0</v>
      </c>
      <c r="O145" s="265">
        <f>ROUND(E145*N145,2)</f>
        <v>0</v>
      </c>
      <c r="P145" s="265">
        <v>0</v>
      </c>
      <c r="Q145" s="265">
        <f>ROUND(E145*P145,2)</f>
        <v>0</v>
      </c>
      <c r="R145" s="267"/>
      <c r="S145" s="267" t="s">
        <v>151</v>
      </c>
      <c r="T145" s="268" t="s">
        <v>151</v>
      </c>
      <c r="U145" s="234">
        <v>1.573</v>
      </c>
      <c r="V145" s="234">
        <f>ROUND(E145*U145,2)</f>
        <v>0.05</v>
      </c>
      <c r="W145" s="234"/>
      <c r="X145" s="234" t="s">
        <v>221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222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13" x14ac:dyDescent="0.25">
      <c r="A146" s="245" t="s">
        <v>132</v>
      </c>
      <c r="B146" s="246" t="s">
        <v>88</v>
      </c>
      <c r="C146" s="269" t="s">
        <v>89</v>
      </c>
      <c r="D146" s="247"/>
      <c r="E146" s="248"/>
      <c r="F146" s="249"/>
      <c r="G146" s="249">
        <f>SUMIF(AG147:AG200,"&lt;&gt;NOR",G147:G200)</f>
        <v>0</v>
      </c>
      <c r="H146" s="249"/>
      <c r="I146" s="249">
        <f>SUM(I147:I200)</f>
        <v>0</v>
      </c>
      <c r="J146" s="249"/>
      <c r="K146" s="249">
        <f>SUM(K147:K200)</f>
        <v>0</v>
      </c>
      <c r="L146" s="249"/>
      <c r="M146" s="249">
        <f>SUM(M147:M200)</f>
        <v>0</v>
      </c>
      <c r="N146" s="248"/>
      <c r="O146" s="248">
        <f>SUM(O147:O200)</f>
        <v>0</v>
      </c>
      <c r="P146" s="248"/>
      <c r="Q146" s="248">
        <f>SUM(Q147:Q200)</f>
        <v>0.8</v>
      </c>
      <c r="R146" s="249"/>
      <c r="S146" s="249"/>
      <c r="T146" s="250"/>
      <c r="U146" s="244"/>
      <c r="V146" s="244">
        <f>SUM(V147:V200)</f>
        <v>8.2799999999999994</v>
      </c>
      <c r="W146" s="244"/>
      <c r="X146" s="244"/>
      <c r="AG146" t="s">
        <v>133</v>
      </c>
    </row>
    <row r="147" spans="1:60" outlineLevel="1" x14ac:dyDescent="0.25">
      <c r="A147" s="252">
        <v>25</v>
      </c>
      <c r="B147" s="253" t="s">
        <v>247</v>
      </c>
      <c r="C147" s="270" t="s">
        <v>248</v>
      </c>
      <c r="D147" s="254" t="s">
        <v>164</v>
      </c>
      <c r="E147" s="255">
        <v>4</v>
      </c>
      <c r="F147" s="256"/>
      <c r="G147" s="257">
        <f>ROUND(E147*F147,2)</f>
        <v>0</v>
      </c>
      <c r="H147" s="256"/>
      <c r="I147" s="257">
        <f>ROUND(E147*H147,2)</f>
        <v>0</v>
      </c>
      <c r="J147" s="256"/>
      <c r="K147" s="257">
        <f>ROUND(E147*J147,2)</f>
        <v>0</v>
      </c>
      <c r="L147" s="257">
        <v>15</v>
      </c>
      <c r="M147" s="257">
        <f>G147*(1+L147/100)</f>
        <v>0</v>
      </c>
      <c r="N147" s="255">
        <v>0</v>
      </c>
      <c r="O147" s="255">
        <f>ROUND(E147*N147,2)</f>
        <v>0</v>
      </c>
      <c r="P147" s="255">
        <v>1.8E-3</v>
      </c>
      <c r="Q147" s="255">
        <f>ROUND(E147*P147,2)</f>
        <v>0.01</v>
      </c>
      <c r="R147" s="257"/>
      <c r="S147" s="257" t="s">
        <v>151</v>
      </c>
      <c r="T147" s="258" t="s">
        <v>151</v>
      </c>
      <c r="U147" s="234">
        <v>0.11</v>
      </c>
      <c r="V147" s="234">
        <f>ROUND(E147*U147,2)</f>
        <v>0.44</v>
      </c>
      <c r="W147" s="234"/>
      <c r="X147" s="234" t="s">
        <v>139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140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31"/>
      <c r="B148" s="232"/>
      <c r="C148" s="273" t="s">
        <v>144</v>
      </c>
      <c r="D148" s="238"/>
      <c r="E148" s="239"/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145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3" t="s">
        <v>249</v>
      </c>
      <c r="D149" s="238"/>
      <c r="E149" s="239">
        <v>1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145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31"/>
      <c r="B150" s="232"/>
      <c r="C150" s="273" t="s">
        <v>250</v>
      </c>
      <c r="D150" s="238"/>
      <c r="E150" s="239">
        <v>1</v>
      </c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145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3" t="s">
        <v>251</v>
      </c>
      <c r="D151" s="238"/>
      <c r="E151" s="239">
        <v>1</v>
      </c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145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3" t="s">
        <v>252</v>
      </c>
      <c r="D152" s="238"/>
      <c r="E152" s="239">
        <v>1</v>
      </c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145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4" t="s">
        <v>147</v>
      </c>
      <c r="D153" s="240"/>
      <c r="E153" s="241">
        <v>4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145</v>
      </c>
      <c r="AH153" s="214">
        <v>1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52">
        <v>26</v>
      </c>
      <c r="B154" s="253" t="s">
        <v>253</v>
      </c>
      <c r="C154" s="270" t="s">
        <v>254</v>
      </c>
      <c r="D154" s="254" t="s">
        <v>164</v>
      </c>
      <c r="E154" s="255">
        <v>4</v>
      </c>
      <c r="F154" s="256"/>
      <c r="G154" s="257">
        <f>ROUND(E154*F154,2)</f>
        <v>0</v>
      </c>
      <c r="H154" s="256"/>
      <c r="I154" s="257">
        <f>ROUND(E154*H154,2)</f>
        <v>0</v>
      </c>
      <c r="J154" s="256"/>
      <c r="K154" s="257">
        <f>ROUND(E154*J154,2)</f>
        <v>0</v>
      </c>
      <c r="L154" s="257">
        <v>15</v>
      </c>
      <c r="M154" s="257">
        <f>G154*(1+L154/100)</f>
        <v>0</v>
      </c>
      <c r="N154" s="255">
        <v>1.0000000000000001E-5</v>
      </c>
      <c r="O154" s="255">
        <f>ROUND(E154*N154,2)</f>
        <v>0</v>
      </c>
      <c r="P154" s="255">
        <v>0</v>
      </c>
      <c r="Q154" s="255">
        <f>ROUND(E154*P154,2)</f>
        <v>0</v>
      </c>
      <c r="R154" s="257"/>
      <c r="S154" s="257" t="s">
        <v>151</v>
      </c>
      <c r="T154" s="258" t="s">
        <v>151</v>
      </c>
      <c r="U154" s="234">
        <v>0.26</v>
      </c>
      <c r="V154" s="234">
        <f>ROUND(E154*U154,2)</f>
        <v>1.04</v>
      </c>
      <c r="W154" s="234"/>
      <c r="X154" s="234" t="s">
        <v>139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140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31"/>
      <c r="B155" s="232"/>
      <c r="C155" s="273" t="s">
        <v>144</v>
      </c>
      <c r="D155" s="238"/>
      <c r="E155" s="239"/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145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3" t="s">
        <v>249</v>
      </c>
      <c r="D156" s="238"/>
      <c r="E156" s="239">
        <v>1</v>
      </c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145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3" t="s">
        <v>250</v>
      </c>
      <c r="D157" s="238"/>
      <c r="E157" s="239">
        <v>1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145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1"/>
      <c r="B158" s="232"/>
      <c r="C158" s="273" t="s">
        <v>251</v>
      </c>
      <c r="D158" s="238"/>
      <c r="E158" s="239">
        <v>1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145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31"/>
      <c r="B159" s="232"/>
      <c r="C159" s="273" t="s">
        <v>252</v>
      </c>
      <c r="D159" s="238"/>
      <c r="E159" s="239">
        <v>1</v>
      </c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145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4" t="s">
        <v>147</v>
      </c>
      <c r="D160" s="240"/>
      <c r="E160" s="241">
        <v>4</v>
      </c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145</v>
      </c>
      <c r="AH160" s="214">
        <v>1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52">
        <v>27</v>
      </c>
      <c r="B161" s="253" t="s">
        <v>255</v>
      </c>
      <c r="C161" s="270" t="s">
        <v>256</v>
      </c>
      <c r="D161" s="254" t="s">
        <v>164</v>
      </c>
      <c r="E161" s="255">
        <v>2</v>
      </c>
      <c r="F161" s="256"/>
      <c r="G161" s="257">
        <f>ROUND(E161*F161,2)</f>
        <v>0</v>
      </c>
      <c r="H161" s="256"/>
      <c r="I161" s="257">
        <f>ROUND(E161*H161,2)</f>
        <v>0</v>
      </c>
      <c r="J161" s="256"/>
      <c r="K161" s="257">
        <f>ROUND(E161*J161,2)</f>
        <v>0</v>
      </c>
      <c r="L161" s="257">
        <v>15</v>
      </c>
      <c r="M161" s="257">
        <f>G161*(1+L161/100)</f>
        <v>0</v>
      </c>
      <c r="N161" s="255">
        <v>1.2099999999999999E-3</v>
      </c>
      <c r="O161" s="255">
        <f>ROUND(E161*N161,2)</f>
        <v>0</v>
      </c>
      <c r="P161" s="255">
        <v>0</v>
      </c>
      <c r="Q161" s="255">
        <f>ROUND(E161*P161,2)</f>
        <v>0</v>
      </c>
      <c r="R161" s="257"/>
      <c r="S161" s="257" t="s">
        <v>137</v>
      </c>
      <c r="T161" s="258" t="s">
        <v>138</v>
      </c>
      <c r="U161" s="234">
        <v>0</v>
      </c>
      <c r="V161" s="234">
        <f>ROUND(E161*U161,2)</f>
        <v>0</v>
      </c>
      <c r="W161" s="234"/>
      <c r="X161" s="234" t="s">
        <v>236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237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3" t="s">
        <v>144</v>
      </c>
      <c r="D162" s="238"/>
      <c r="E162" s="239"/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145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31"/>
      <c r="B163" s="232"/>
      <c r="C163" s="273" t="s">
        <v>251</v>
      </c>
      <c r="D163" s="238"/>
      <c r="E163" s="239">
        <v>1</v>
      </c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145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3" t="s">
        <v>252</v>
      </c>
      <c r="D164" s="238"/>
      <c r="E164" s="239">
        <v>1</v>
      </c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145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4" t="s">
        <v>147</v>
      </c>
      <c r="D165" s="240"/>
      <c r="E165" s="241">
        <v>2</v>
      </c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145</v>
      </c>
      <c r="AH165" s="214">
        <v>1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52">
        <v>28</v>
      </c>
      <c r="B166" s="253" t="s">
        <v>257</v>
      </c>
      <c r="C166" s="270" t="s">
        <v>258</v>
      </c>
      <c r="D166" s="254" t="s">
        <v>164</v>
      </c>
      <c r="E166" s="255">
        <v>2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15</v>
      </c>
      <c r="M166" s="257">
        <f>G166*(1+L166/100)</f>
        <v>0</v>
      </c>
      <c r="N166" s="255">
        <v>1.07E-3</v>
      </c>
      <c r="O166" s="255">
        <f>ROUND(E166*N166,2)</f>
        <v>0</v>
      </c>
      <c r="P166" s="255">
        <v>0</v>
      </c>
      <c r="Q166" s="255">
        <f>ROUND(E166*P166,2)</f>
        <v>0</v>
      </c>
      <c r="R166" s="257" t="s">
        <v>235</v>
      </c>
      <c r="S166" s="257" t="s">
        <v>151</v>
      </c>
      <c r="T166" s="258" t="s">
        <v>151</v>
      </c>
      <c r="U166" s="234">
        <v>0</v>
      </c>
      <c r="V166" s="234">
        <f>ROUND(E166*U166,2)</f>
        <v>0</v>
      </c>
      <c r="W166" s="234"/>
      <c r="X166" s="234" t="s">
        <v>236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237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31"/>
      <c r="B167" s="232"/>
      <c r="C167" s="273" t="s">
        <v>144</v>
      </c>
      <c r="D167" s="238"/>
      <c r="E167" s="239"/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145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31"/>
      <c r="B168" s="232"/>
      <c r="C168" s="273" t="s">
        <v>249</v>
      </c>
      <c r="D168" s="238"/>
      <c r="E168" s="239">
        <v>1</v>
      </c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145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3" t="s">
        <v>250</v>
      </c>
      <c r="D169" s="238"/>
      <c r="E169" s="239">
        <v>1</v>
      </c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145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4" t="s">
        <v>147</v>
      </c>
      <c r="D170" s="240"/>
      <c r="E170" s="241">
        <v>2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145</v>
      </c>
      <c r="AH170" s="214">
        <v>1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52">
        <v>29</v>
      </c>
      <c r="B171" s="253" t="s">
        <v>259</v>
      </c>
      <c r="C171" s="270" t="s">
        <v>260</v>
      </c>
      <c r="D171" s="254" t="s">
        <v>164</v>
      </c>
      <c r="E171" s="255">
        <v>1</v>
      </c>
      <c r="F171" s="256"/>
      <c r="G171" s="257">
        <f>ROUND(E171*F171,2)</f>
        <v>0</v>
      </c>
      <c r="H171" s="256"/>
      <c r="I171" s="257">
        <f>ROUND(E171*H171,2)</f>
        <v>0</v>
      </c>
      <c r="J171" s="256"/>
      <c r="K171" s="257">
        <f>ROUND(E171*J171,2)</f>
        <v>0</v>
      </c>
      <c r="L171" s="257">
        <v>15</v>
      </c>
      <c r="M171" s="257">
        <f>G171*(1+L171/100)</f>
        <v>0</v>
      </c>
      <c r="N171" s="255">
        <v>0</v>
      </c>
      <c r="O171" s="255">
        <f>ROUND(E171*N171,2)</f>
        <v>0</v>
      </c>
      <c r="P171" s="255">
        <v>0.17399999999999999</v>
      </c>
      <c r="Q171" s="255">
        <f>ROUND(E171*P171,2)</f>
        <v>0.17</v>
      </c>
      <c r="R171" s="257"/>
      <c r="S171" s="257" t="s">
        <v>151</v>
      </c>
      <c r="T171" s="258" t="s">
        <v>151</v>
      </c>
      <c r="U171" s="234">
        <v>0.95</v>
      </c>
      <c r="V171" s="234">
        <f>ROUND(E171*U171,2)</f>
        <v>0.95</v>
      </c>
      <c r="W171" s="234"/>
      <c r="X171" s="234" t="s">
        <v>139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140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31"/>
      <c r="B172" s="232"/>
      <c r="C172" s="273" t="s">
        <v>144</v>
      </c>
      <c r="D172" s="238"/>
      <c r="E172" s="239"/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145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31"/>
      <c r="B173" s="232"/>
      <c r="C173" s="273" t="s">
        <v>242</v>
      </c>
      <c r="D173" s="238"/>
      <c r="E173" s="239">
        <v>1</v>
      </c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145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31"/>
      <c r="B174" s="232"/>
      <c r="C174" s="274" t="s">
        <v>147</v>
      </c>
      <c r="D174" s="240"/>
      <c r="E174" s="241">
        <v>1</v>
      </c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145</v>
      </c>
      <c r="AH174" s="214">
        <v>1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52">
        <v>30</v>
      </c>
      <c r="B175" s="253" t="s">
        <v>261</v>
      </c>
      <c r="C175" s="270" t="s">
        <v>262</v>
      </c>
      <c r="D175" s="254" t="s">
        <v>164</v>
      </c>
      <c r="E175" s="255">
        <v>7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15</v>
      </c>
      <c r="M175" s="257">
        <f>G175*(1+L175/100)</f>
        <v>0</v>
      </c>
      <c r="N175" s="255">
        <v>0</v>
      </c>
      <c r="O175" s="255">
        <f>ROUND(E175*N175,2)</f>
        <v>0</v>
      </c>
      <c r="P175" s="255">
        <v>8.8099999999999998E-2</v>
      </c>
      <c r="Q175" s="255">
        <f>ROUND(E175*P175,2)</f>
        <v>0.62</v>
      </c>
      <c r="R175" s="257"/>
      <c r="S175" s="257" t="s">
        <v>151</v>
      </c>
      <c r="T175" s="258" t="s">
        <v>151</v>
      </c>
      <c r="U175" s="234">
        <v>0.39</v>
      </c>
      <c r="V175" s="234">
        <f>ROUND(E175*U175,2)</f>
        <v>2.73</v>
      </c>
      <c r="W175" s="234"/>
      <c r="X175" s="234" t="s">
        <v>139</v>
      </c>
      <c r="Y175" s="214"/>
      <c r="Z175" s="214"/>
      <c r="AA175" s="214"/>
      <c r="AB175" s="214"/>
      <c r="AC175" s="214"/>
      <c r="AD175" s="214"/>
      <c r="AE175" s="214"/>
      <c r="AF175" s="214"/>
      <c r="AG175" s="214" t="s">
        <v>140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31"/>
      <c r="B176" s="232"/>
      <c r="C176" s="273" t="s">
        <v>144</v>
      </c>
      <c r="D176" s="238"/>
      <c r="E176" s="239"/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145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3" t="s">
        <v>174</v>
      </c>
      <c r="D177" s="238"/>
      <c r="E177" s="239"/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145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31"/>
      <c r="B178" s="232"/>
      <c r="C178" s="273" t="s">
        <v>175</v>
      </c>
      <c r="D178" s="238"/>
      <c r="E178" s="239"/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145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31"/>
      <c r="B179" s="232"/>
      <c r="C179" s="273" t="s">
        <v>263</v>
      </c>
      <c r="D179" s="238"/>
      <c r="E179" s="239">
        <v>1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145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31"/>
      <c r="B180" s="232"/>
      <c r="C180" s="273" t="s">
        <v>264</v>
      </c>
      <c r="D180" s="238"/>
      <c r="E180" s="239">
        <v>4</v>
      </c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145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3" t="s">
        <v>178</v>
      </c>
      <c r="D181" s="238"/>
      <c r="E181" s="239"/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145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3" t="s">
        <v>265</v>
      </c>
      <c r="D182" s="238"/>
      <c r="E182" s="239">
        <v>2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145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31"/>
      <c r="B183" s="232"/>
      <c r="C183" s="274" t="s">
        <v>147</v>
      </c>
      <c r="D183" s="240"/>
      <c r="E183" s="241">
        <v>7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145</v>
      </c>
      <c r="AH183" s="214">
        <v>1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52">
        <v>31</v>
      </c>
      <c r="B184" s="253" t="s">
        <v>266</v>
      </c>
      <c r="C184" s="270" t="s">
        <v>267</v>
      </c>
      <c r="D184" s="254" t="s">
        <v>164</v>
      </c>
      <c r="E184" s="255">
        <v>4</v>
      </c>
      <c r="F184" s="256"/>
      <c r="G184" s="257">
        <f>ROUND(E184*F184,2)</f>
        <v>0</v>
      </c>
      <c r="H184" s="256"/>
      <c r="I184" s="257">
        <f>ROUND(E184*H184,2)</f>
        <v>0</v>
      </c>
      <c r="J184" s="256"/>
      <c r="K184" s="257">
        <f>ROUND(E184*J184,2)</f>
        <v>0</v>
      </c>
      <c r="L184" s="257">
        <v>15</v>
      </c>
      <c r="M184" s="257">
        <f>G184*(1+L184/100)</f>
        <v>0</v>
      </c>
      <c r="N184" s="255">
        <v>0</v>
      </c>
      <c r="O184" s="255">
        <f>ROUND(E184*N184,2)</f>
        <v>0</v>
      </c>
      <c r="P184" s="255">
        <v>0</v>
      </c>
      <c r="Q184" s="255">
        <f>ROUND(E184*P184,2)</f>
        <v>0</v>
      </c>
      <c r="R184" s="257"/>
      <c r="S184" s="257" t="s">
        <v>151</v>
      </c>
      <c r="T184" s="258" t="s">
        <v>151</v>
      </c>
      <c r="U184" s="234">
        <v>0.77500000000000002</v>
      </c>
      <c r="V184" s="234">
        <f>ROUND(E184*U184,2)</f>
        <v>3.1</v>
      </c>
      <c r="W184" s="234"/>
      <c r="X184" s="234" t="s">
        <v>139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140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3" t="s">
        <v>144</v>
      </c>
      <c r="D185" s="238"/>
      <c r="E185" s="239"/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145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3" t="s">
        <v>249</v>
      </c>
      <c r="D186" s="238"/>
      <c r="E186" s="239">
        <v>1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145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3" t="s">
        <v>250</v>
      </c>
      <c r="D187" s="238"/>
      <c r="E187" s="239">
        <v>1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145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31"/>
      <c r="B188" s="232"/>
      <c r="C188" s="273" t="s">
        <v>251</v>
      </c>
      <c r="D188" s="238"/>
      <c r="E188" s="239">
        <v>1</v>
      </c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145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3" t="s">
        <v>252</v>
      </c>
      <c r="D189" s="238"/>
      <c r="E189" s="239">
        <v>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145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31"/>
      <c r="B190" s="232"/>
      <c r="C190" s="274" t="s">
        <v>147</v>
      </c>
      <c r="D190" s="240"/>
      <c r="E190" s="241">
        <v>4</v>
      </c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145</v>
      </c>
      <c r="AH190" s="214">
        <v>1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52">
        <v>32</v>
      </c>
      <c r="B191" s="253" t="s">
        <v>268</v>
      </c>
      <c r="C191" s="270" t="s">
        <v>269</v>
      </c>
      <c r="D191" s="254" t="s">
        <v>164</v>
      </c>
      <c r="E191" s="255">
        <v>4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15</v>
      </c>
      <c r="M191" s="257">
        <f>G191*(1+L191/100)</f>
        <v>0</v>
      </c>
      <c r="N191" s="255">
        <v>7.5000000000000002E-4</v>
      </c>
      <c r="O191" s="255">
        <f>ROUND(E191*N191,2)</f>
        <v>0</v>
      </c>
      <c r="P191" s="255">
        <v>0</v>
      </c>
      <c r="Q191" s="255">
        <f>ROUND(E191*P191,2)</f>
        <v>0</v>
      </c>
      <c r="R191" s="257" t="s">
        <v>235</v>
      </c>
      <c r="S191" s="257" t="s">
        <v>151</v>
      </c>
      <c r="T191" s="258" t="s">
        <v>151</v>
      </c>
      <c r="U191" s="234">
        <v>0</v>
      </c>
      <c r="V191" s="234">
        <f>ROUND(E191*U191,2)</f>
        <v>0</v>
      </c>
      <c r="W191" s="234"/>
      <c r="X191" s="234" t="s">
        <v>236</v>
      </c>
      <c r="Y191" s="214"/>
      <c r="Z191" s="214"/>
      <c r="AA191" s="214"/>
      <c r="AB191" s="214"/>
      <c r="AC191" s="214"/>
      <c r="AD191" s="214"/>
      <c r="AE191" s="214"/>
      <c r="AF191" s="214"/>
      <c r="AG191" s="214" t="s">
        <v>237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1" t="s">
        <v>270</v>
      </c>
      <c r="D192" s="259"/>
      <c r="E192" s="259"/>
      <c r="F192" s="259"/>
      <c r="G192" s="259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142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2" t="s">
        <v>271</v>
      </c>
      <c r="D193" s="260"/>
      <c r="E193" s="260"/>
      <c r="F193" s="260"/>
      <c r="G193" s="260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142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31"/>
      <c r="B194" s="232"/>
      <c r="C194" s="273" t="s">
        <v>144</v>
      </c>
      <c r="D194" s="238"/>
      <c r="E194" s="239"/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145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31"/>
      <c r="B195" s="232"/>
      <c r="C195" s="273" t="s">
        <v>249</v>
      </c>
      <c r="D195" s="238"/>
      <c r="E195" s="239">
        <v>1</v>
      </c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145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3" t="s">
        <v>250</v>
      </c>
      <c r="D196" s="238"/>
      <c r="E196" s="239">
        <v>1</v>
      </c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145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31"/>
      <c r="B197" s="232"/>
      <c r="C197" s="273" t="s">
        <v>251</v>
      </c>
      <c r="D197" s="238"/>
      <c r="E197" s="239">
        <v>1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145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3" t="s">
        <v>252</v>
      </c>
      <c r="D198" s="238"/>
      <c r="E198" s="239">
        <v>1</v>
      </c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145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4" t="s">
        <v>147</v>
      </c>
      <c r="D199" s="240"/>
      <c r="E199" s="241">
        <v>4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145</v>
      </c>
      <c r="AH199" s="214">
        <v>1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62">
        <v>33</v>
      </c>
      <c r="B200" s="263" t="s">
        <v>272</v>
      </c>
      <c r="C200" s="275" t="s">
        <v>273</v>
      </c>
      <c r="D200" s="264" t="s">
        <v>220</v>
      </c>
      <c r="E200" s="265">
        <v>7.6E-3</v>
      </c>
      <c r="F200" s="266"/>
      <c r="G200" s="267">
        <f>ROUND(E200*F200,2)</f>
        <v>0</v>
      </c>
      <c r="H200" s="266"/>
      <c r="I200" s="267">
        <f>ROUND(E200*H200,2)</f>
        <v>0</v>
      </c>
      <c r="J200" s="266"/>
      <c r="K200" s="267">
        <f>ROUND(E200*J200,2)</f>
        <v>0</v>
      </c>
      <c r="L200" s="267">
        <v>15</v>
      </c>
      <c r="M200" s="267">
        <f>G200*(1+L200/100)</f>
        <v>0</v>
      </c>
      <c r="N200" s="265">
        <v>0</v>
      </c>
      <c r="O200" s="265">
        <f>ROUND(E200*N200,2)</f>
        <v>0</v>
      </c>
      <c r="P200" s="265">
        <v>0</v>
      </c>
      <c r="Q200" s="265">
        <f>ROUND(E200*P200,2)</f>
        <v>0</v>
      </c>
      <c r="R200" s="267"/>
      <c r="S200" s="267" t="s">
        <v>151</v>
      </c>
      <c r="T200" s="268" t="s">
        <v>151</v>
      </c>
      <c r="U200" s="234">
        <v>2.4209999999999998</v>
      </c>
      <c r="V200" s="234">
        <f>ROUND(E200*U200,2)</f>
        <v>0.02</v>
      </c>
      <c r="W200" s="234"/>
      <c r="X200" s="234" t="s">
        <v>221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222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ht="13" x14ac:dyDescent="0.25">
      <c r="A201" s="245" t="s">
        <v>132</v>
      </c>
      <c r="B201" s="246" t="s">
        <v>90</v>
      </c>
      <c r="C201" s="269" t="s">
        <v>91</v>
      </c>
      <c r="D201" s="247"/>
      <c r="E201" s="248"/>
      <c r="F201" s="249"/>
      <c r="G201" s="249">
        <f>SUMIF(AG202:AG233,"&lt;&gt;NOR",G202:G233)</f>
        <v>0</v>
      </c>
      <c r="H201" s="249"/>
      <c r="I201" s="249">
        <f>SUM(I202:I233)</f>
        <v>0</v>
      </c>
      <c r="J201" s="249"/>
      <c r="K201" s="249">
        <f>SUM(K202:K233)</f>
        <v>0</v>
      </c>
      <c r="L201" s="249"/>
      <c r="M201" s="249">
        <f>SUM(M202:M233)</f>
        <v>0</v>
      </c>
      <c r="N201" s="248"/>
      <c r="O201" s="248">
        <f>SUM(O202:O233)</f>
        <v>0.04</v>
      </c>
      <c r="P201" s="248"/>
      <c r="Q201" s="248">
        <f>SUM(Q202:Q233)</f>
        <v>0.02</v>
      </c>
      <c r="R201" s="249"/>
      <c r="S201" s="249"/>
      <c r="T201" s="250"/>
      <c r="U201" s="244"/>
      <c r="V201" s="244">
        <f>SUM(V202:V233)</f>
        <v>28.970000000000002</v>
      </c>
      <c r="W201" s="244"/>
      <c r="X201" s="244"/>
      <c r="AG201" t="s">
        <v>133</v>
      </c>
    </row>
    <row r="202" spans="1:60" outlineLevel="1" x14ac:dyDescent="0.25">
      <c r="A202" s="252">
        <v>34</v>
      </c>
      <c r="B202" s="253" t="s">
        <v>274</v>
      </c>
      <c r="C202" s="270" t="s">
        <v>275</v>
      </c>
      <c r="D202" s="254" t="s">
        <v>276</v>
      </c>
      <c r="E202" s="255">
        <v>18.82</v>
      </c>
      <c r="F202" s="256"/>
      <c r="G202" s="257">
        <f>ROUND(E202*F202,2)</f>
        <v>0</v>
      </c>
      <c r="H202" s="256"/>
      <c r="I202" s="257">
        <f>ROUND(E202*H202,2)</f>
        <v>0</v>
      </c>
      <c r="J202" s="256"/>
      <c r="K202" s="257">
        <f>ROUND(E202*J202,2)</f>
        <v>0</v>
      </c>
      <c r="L202" s="257">
        <v>15</v>
      </c>
      <c r="M202" s="257">
        <f>G202*(1+L202/100)</f>
        <v>0</v>
      </c>
      <c r="N202" s="255">
        <v>0</v>
      </c>
      <c r="O202" s="255">
        <f>ROUND(E202*N202,2)</f>
        <v>0</v>
      </c>
      <c r="P202" s="255">
        <v>1E-3</v>
      </c>
      <c r="Q202" s="255">
        <f>ROUND(E202*P202,2)</f>
        <v>0.02</v>
      </c>
      <c r="R202" s="257"/>
      <c r="S202" s="257" t="s">
        <v>151</v>
      </c>
      <c r="T202" s="258" t="s">
        <v>151</v>
      </c>
      <c r="U202" s="234">
        <v>0.03</v>
      </c>
      <c r="V202" s="234">
        <f>ROUND(E202*U202,2)</f>
        <v>0.56000000000000005</v>
      </c>
      <c r="W202" s="234"/>
      <c r="X202" s="234" t="s">
        <v>139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140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31"/>
      <c r="B203" s="232"/>
      <c r="C203" s="273" t="s">
        <v>144</v>
      </c>
      <c r="D203" s="238"/>
      <c r="E203" s="239"/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145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31"/>
      <c r="B204" s="232"/>
      <c r="C204" s="273" t="s">
        <v>277</v>
      </c>
      <c r="D204" s="238"/>
      <c r="E204" s="239">
        <v>18.82</v>
      </c>
      <c r="F204" s="234"/>
      <c r="G204" s="234"/>
      <c r="H204" s="234"/>
      <c r="I204" s="234"/>
      <c r="J204" s="234"/>
      <c r="K204" s="234"/>
      <c r="L204" s="234"/>
      <c r="M204" s="234"/>
      <c r="N204" s="233"/>
      <c r="O204" s="233"/>
      <c r="P204" s="233"/>
      <c r="Q204" s="233"/>
      <c r="R204" s="234"/>
      <c r="S204" s="234"/>
      <c r="T204" s="234"/>
      <c r="U204" s="234"/>
      <c r="V204" s="234"/>
      <c r="W204" s="234"/>
      <c r="X204" s="234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145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31"/>
      <c r="B205" s="232"/>
      <c r="C205" s="274" t="s">
        <v>147</v>
      </c>
      <c r="D205" s="240"/>
      <c r="E205" s="241">
        <v>18.82</v>
      </c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145</v>
      </c>
      <c r="AH205" s="214">
        <v>1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52">
        <v>35</v>
      </c>
      <c r="B206" s="253" t="s">
        <v>278</v>
      </c>
      <c r="C206" s="270" t="s">
        <v>279</v>
      </c>
      <c r="D206" s="254" t="s">
        <v>150</v>
      </c>
      <c r="E206" s="255">
        <v>21.8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15</v>
      </c>
      <c r="M206" s="257">
        <f>G206*(1+L206/100)</f>
        <v>0</v>
      </c>
      <c r="N206" s="255">
        <v>4.8999999999999998E-4</v>
      </c>
      <c r="O206" s="255">
        <f>ROUND(E206*N206,2)</f>
        <v>0.01</v>
      </c>
      <c r="P206" s="255">
        <v>0</v>
      </c>
      <c r="Q206" s="255">
        <f>ROUND(E206*P206,2)</f>
        <v>0</v>
      </c>
      <c r="R206" s="257"/>
      <c r="S206" s="257" t="s">
        <v>137</v>
      </c>
      <c r="T206" s="258" t="s">
        <v>151</v>
      </c>
      <c r="U206" s="234">
        <v>0.13</v>
      </c>
      <c r="V206" s="234">
        <f>ROUND(E206*U206,2)</f>
        <v>2.83</v>
      </c>
      <c r="W206" s="234"/>
      <c r="X206" s="234" t="s">
        <v>139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140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3" t="s">
        <v>144</v>
      </c>
      <c r="D207" s="238"/>
      <c r="E207" s="239"/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145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3" t="s">
        <v>207</v>
      </c>
      <c r="D208" s="238"/>
      <c r="E208" s="239">
        <v>21.8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145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31"/>
      <c r="B209" s="232"/>
      <c r="C209" s="274" t="s">
        <v>147</v>
      </c>
      <c r="D209" s="240"/>
      <c r="E209" s="241">
        <v>21.8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145</v>
      </c>
      <c r="AH209" s="214">
        <v>1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52">
        <v>36</v>
      </c>
      <c r="B210" s="253" t="s">
        <v>280</v>
      </c>
      <c r="C210" s="270" t="s">
        <v>281</v>
      </c>
      <c r="D210" s="254" t="s">
        <v>150</v>
      </c>
      <c r="E210" s="255">
        <v>21.8</v>
      </c>
      <c r="F210" s="256"/>
      <c r="G210" s="257">
        <f>ROUND(E210*F210,2)</f>
        <v>0</v>
      </c>
      <c r="H210" s="256"/>
      <c r="I210" s="257">
        <f>ROUND(E210*H210,2)</f>
        <v>0</v>
      </c>
      <c r="J210" s="256"/>
      <c r="K210" s="257">
        <f>ROUND(E210*J210,2)</f>
        <v>0</v>
      </c>
      <c r="L210" s="257">
        <v>15</v>
      </c>
      <c r="M210" s="257">
        <f>G210*(1+L210/100)</f>
        <v>0</v>
      </c>
      <c r="N210" s="255">
        <v>1.0000000000000001E-5</v>
      </c>
      <c r="O210" s="255">
        <f>ROUND(E210*N210,2)</f>
        <v>0</v>
      </c>
      <c r="P210" s="255">
        <v>0</v>
      </c>
      <c r="Q210" s="255">
        <f>ROUND(E210*P210,2)</f>
        <v>0</v>
      </c>
      <c r="R210" s="257"/>
      <c r="S210" s="257" t="s">
        <v>151</v>
      </c>
      <c r="T210" s="258" t="s">
        <v>151</v>
      </c>
      <c r="U210" s="234">
        <v>0.34</v>
      </c>
      <c r="V210" s="234">
        <f>ROUND(E210*U210,2)</f>
        <v>7.41</v>
      </c>
      <c r="W210" s="234"/>
      <c r="X210" s="234" t="s">
        <v>139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140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31"/>
      <c r="B211" s="232"/>
      <c r="C211" s="273" t="s">
        <v>144</v>
      </c>
      <c r="D211" s="238"/>
      <c r="E211" s="239"/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145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31"/>
      <c r="B212" s="232"/>
      <c r="C212" s="273" t="s">
        <v>207</v>
      </c>
      <c r="D212" s="238"/>
      <c r="E212" s="239">
        <v>21.8</v>
      </c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145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74" t="s">
        <v>147</v>
      </c>
      <c r="D213" s="240"/>
      <c r="E213" s="241">
        <v>21.8</v>
      </c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145</v>
      </c>
      <c r="AH213" s="214">
        <v>1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52">
        <v>37</v>
      </c>
      <c r="B214" s="253" t="s">
        <v>282</v>
      </c>
      <c r="C214" s="270" t="s">
        <v>283</v>
      </c>
      <c r="D214" s="254" t="s">
        <v>150</v>
      </c>
      <c r="E214" s="255">
        <v>21.8</v>
      </c>
      <c r="F214" s="256"/>
      <c r="G214" s="257">
        <f>ROUND(E214*F214,2)</f>
        <v>0</v>
      </c>
      <c r="H214" s="256"/>
      <c r="I214" s="257">
        <f>ROUND(E214*H214,2)</f>
        <v>0</v>
      </c>
      <c r="J214" s="256"/>
      <c r="K214" s="257">
        <f>ROUND(E214*J214,2)</f>
        <v>0</v>
      </c>
      <c r="L214" s="257">
        <v>15</v>
      </c>
      <c r="M214" s="257">
        <f>G214*(1+L214/100)</f>
        <v>0</v>
      </c>
      <c r="N214" s="255">
        <v>4.8999999999999998E-4</v>
      </c>
      <c r="O214" s="255">
        <f>ROUND(E214*N214,2)</f>
        <v>0.01</v>
      </c>
      <c r="P214" s="255">
        <v>0</v>
      </c>
      <c r="Q214" s="255">
        <f>ROUND(E214*P214,2)</f>
        <v>0</v>
      </c>
      <c r="R214" s="257"/>
      <c r="S214" s="257" t="s">
        <v>151</v>
      </c>
      <c r="T214" s="258" t="s">
        <v>151</v>
      </c>
      <c r="U214" s="234">
        <v>0.13</v>
      </c>
      <c r="V214" s="234">
        <f>ROUND(E214*U214,2)</f>
        <v>2.83</v>
      </c>
      <c r="W214" s="234"/>
      <c r="X214" s="234" t="s">
        <v>139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140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31"/>
      <c r="B215" s="232"/>
      <c r="C215" s="273" t="s">
        <v>144</v>
      </c>
      <c r="D215" s="238"/>
      <c r="E215" s="239"/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145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31"/>
      <c r="B216" s="232"/>
      <c r="C216" s="273" t="s">
        <v>207</v>
      </c>
      <c r="D216" s="238"/>
      <c r="E216" s="239">
        <v>21.8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145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74" t="s">
        <v>147</v>
      </c>
      <c r="D217" s="240"/>
      <c r="E217" s="241">
        <v>21.8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145</v>
      </c>
      <c r="AH217" s="214">
        <v>1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52">
        <v>38</v>
      </c>
      <c r="B218" s="253" t="s">
        <v>284</v>
      </c>
      <c r="C218" s="270" t="s">
        <v>285</v>
      </c>
      <c r="D218" s="254" t="s">
        <v>150</v>
      </c>
      <c r="E218" s="255">
        <v>21.8</v>
      </c>
      <c r="F218" s="256"/>
      <c r="G218" s="257">
        <f>ROUND(E218*F218,2)</f>
        <v>0</v>
      </c>
      <c r="H218" s="256"/>
      <c r="I218" s="257">
        <f>ROUND(E218*H218,2)</f>
        <v>0</v>
      </c>
      <c r="J218" s="256"/>
      <c r="K218" s="257">
        <f>ROUND(E218*J218,2)</f>
        <v>0</v>
      </c>
      <c r="L218" s="257">
        <v>15</v>
      </c>
      <c r="M218" s="257">
        <f>G218*(1+L218/100)</f>
        <v>0</v>
      </c>
      <c r="N218" s="255">
        <v>3.5E-4</v>
      </c>
      <c r="O218" s="255">
        <f>ROUND(E218*N218,2)</f>
        <v>0.01</v>
      </c>
      <c r="P218" s="255">
        <v>0</v>
      </c>
      <c r="Q218" s="255">
        <f>ROUND(E218*P218,2)</f>
        <v>0</v>
      </c>
      <c r="R218" s="257"/>
      <c r="S218" s="257" t="s">
        <v>151</v>
      </c>
      <c r="T218" s="258" t="s">
        <v>151</v>
      </c>
      <c r="U218" s="234">
        <v>0.56999999999999995</v>
      </c>
      <c r="V218" s="234">
        <f>ROUND(E218*U218,2)</f>
        <v>12.43</v>
      </c>
      <c r="W218" s="234"/>
      <c r="X218" s="234" t="s">
        <v>139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140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3" t="s">
        <v>144</v>
      </c>
      <c r="D219" s="238"/>
      <c r="E219" s="239"/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145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3" t="s">
        <v>207</v>
      </c>
      <c r="D220" s="238"/>
      <c r="E220" s="239">
        <v>21.8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145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31"/>
      <c r="B221" s="232"/>
      <c r="C221" s="274" t="s">
        <v>147</v>
      </c>
      <c r="D221" s="240"/>
      <c r="E221" s="241">
        <v>21.8</v>
      </c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145</v>
      </c>
      <c r="AH221" s="214">
        <v>1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52">
        <v>39</v>
      </c>
      <c r="B222" s="253" t="s">
        <v>286</v>
      </c>
      <c r="C222" s="270" t="s">
        <v>287</v>
      </c>
      <c r="D222" s="254" t="s">
        <v>276</v>
      </c>
      <c r="E222" s="255">
        <v>18.82</v>
      </c>
      <c r="F222" s="256"/>
      <c r="G222" s="257">
        <f>ROUND(E222*F222,2)</f>
        <v>0</v>
      </c>
      <c r="H222" s="256"/>
      <c r="I222" s="257">
        <f>ROUND(E222*H222,2)</f>
        <v>0</v>
      </c>
      <c r="J222" s="256"/>
      <c r="K222" s="257">
        <f>ROUND(E222*J222,2)</f>
        <v>0</v>
      </c>
      <c r="L222" s="257">
        <v>15</v>
      </c>
      <c r="M222" s="257">
        <f>G222*(1+L222/100)</f>
        <v>0</v>
      </c>
      <c r="N222" s="255">
        <v>0</v>
      </c>
      <c r="O222" s="255">
        <f>ROUND(E222*N222,2)</f>
        <v>0</v>
      </c>
      <c r="P222" s="255">
        <v>0</v>
      </c>
      <c r="Q222" s="255">
        <f>ROUND(E222*P222,2)</f>
        <v>0</v>
      </c>
      <c r="R222" s="257"/>
      <c r="S222" s="257" t="s">
        <v>151</v>
      </c>
      <c r="T222" s="258" t="s">
        <v>151</v>
      </c>
      <c r="U222" s="234">
        <v>0.15</v>
      </c>
      <c r="V222" s="234">
        <f>ROUND(E222*U222,2)</f>
        <v>2.82</v>
      </c>
      <c r="W222" s="234"/>
      <c r="X222" s="234" t="s">
        <v>139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140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1" t="s">
        <v>288</v>
      </c>
      <c r="D223" s="259"/>
      <c r="E223" s="259"/>
      <c r="F223" s="259"/>
      <c r="G223" s="259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142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31"/>
      <c r="B224" s="232"/>
      <c r="C224" s="273" t="s">
        <v>144</v>
      </c>
      <c r="D224" s="238"/>
      <c r="E224" s="239"/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145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3" t="s">
        <v>277</v>
      </c>
      <c r="D225" s="238"/>
      <c r="E225" s="239">
        <v>18.82</v>
      </c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145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31"/>
      <c r="B226" s="232"/>
      <c r="C226" s="274" t="s">
        <v>147</v>
      </c>
      <c r="D226" s="240"/>
      <c r="E226" s="241">
        <v>18.82</v>
      </c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145</v>
      </c>
      <c r="AH226" s="214">
        <v>1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52">
        <v>40</v>
      </c>
      <c r="B227" s="253" t="s">
        <v>289</v>
      </c>
      <c r="C227" s="270" t="s">
        <v>290</v>
      </c>
      <c r="D227" s="254" t="s">
        <v>276</v>
      </c>
      <c r="E227" s="255">
        <v>20.702000000000002</v>
      </c>
      <c r="F227" s="256"/>
      <c r="G227" s="257">
        <f>ROUND(E227*F227,2)</f>
        <v>0</v>
      </c>
      <c r="H227" s="256"/>
      <c r="I227" s="257">
        <f>ROUND(E227*H227,2)</f>
        <v>0</v>
      </c>
      <c r="J227" s="256"/>
      <c r="K227" s="257">
        <f>ROUND(E227*J227,2)</f>
        <v>0</v>
      </c>
      <c r="L227" s="257">
        <v>15</v>
      </c>
      <c r="M227" s="257">
        <f>G227*(1+L227/100)</f>
        <v>0</v>
      </c>
      <c r="N227" s="255">
        <v>4.0000000000000002E-4</v>
      </c>
      <c r="O227" s="255">
        <f>ROUND(E227*N227,2)</f>
        <v>0.01</v>
      </c>
      <c r="P227" s="255">
        <v>0</v>
      </c>
      <c r="Q227" s="255">
        <f>ROUND(E227*P227,2)</f>
        <v>0</v>
      </c>
      <c r="R227" s="257" t="s">
        <v>235</v>
      </c>
      <c r="S227" s="257" t="s">
        <v>151</v>
      </c>
      <c r="T227" s="258" t="s">
        <v>151</v>
      </c>
      <c r="U227" s="234">
        <v>0</v>
      </c>
      <c r="V227" s="234">
        <f>ROUND(E227*U227,2)</f>
        <v>0</v>
      </c>
      <c r="W227" s="234"/>
      <c r="X227" s="234" t="s">
        <v>236</v>
      </c>
      <c r="Y227" s="214"/>
      <c r="Z227" s="214"/>
      <c r="AA227" s="214"/>
      <c r="AB227" s="214"/>
      <c r="AC227" s="214"/>
      <c r="AD227" s="214"/>
      <c r="AE227" s="214"/>
      <c r="AF227" s="214"/>
      <c r="AG227" s="214" t="s">
        <v>237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3" t="s">
        <v>144</v>
      </c>
      <c r="D228" s="238"/>
      <c r="E228" s="239"/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145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3" t="s">
        <v>277</v>
      </c>
      <c r="D229" s="238"/>
      <c r="E229" s="239">
        <v>18.82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145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4" t="s">
        <v>147</v>
      </c>
      <c r="D230" s="240"/>
      <c r="E230" s="241">
        <v>18.82</v>
      </c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145</v>
      </c>
      <c r="AH230" s="214">
        <v>1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31"/>
      <c r="B231" s="232"/>
      <c r="C231" s="276" t="s">
        <v>291</v>
      </c>
      <c r="D231" s="242"/>
      <c r="E231" s="243">
        <v>1.8819999999999999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145</v>
      </c>
      <c r="AH231" s="214">
        <v>4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1"/>
      <c r="B232" s="232"/>
      <c r="C232" s="274" t="s">
        <v>147</v>
      </c>
      <c r="D232" s="240"/>
      <c r="E232" s="241">
        <v>1.8819999999999999</v>
      </c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145</v>
      </c>
      <c r="AH232" s="214">
        <v>1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62">
        <v>41</v>
      </c>
      <c r="B233" s="263" t="s">
        <v>292</v>
      </c>
      <c r="C233" s="275" t="s">
        <v>293</v>
      </c>
      <c r="D233" s="264" t="s">
        <v>220</v>
      </c>
      <c r="E233" s="265">
        <v>3.7490000000000002E-2</v>
      </c>
      <c r="F233" s="266"/>
      <c r="G233" s="267">
        <f>ROUND(E233*F233,2)</f>
        <v>0</v>
      </c>
      <c r="H233" s="266"/>
      <c r="I233" s="267">
        <f>ROUND(E233*H233,2)</f>
        <v>0</v>
      </c>
      <c r="J233" s="266"/>
      <c r="K233" s="267">
        <f>ROUND(E233*J233,2)</f>
        <v>0</v>
      </c>
      <c r="L233" s="267">
        <v>15</v>
      </c>
      <c r="M233" s="267">
        <f>G233*(1+L233/100)</f>
        <v>0</v>
      </c>
      <c r="N233" s="265">
        <v>0</v>
      </c>
      <c r="O233" s="265">
        <f>ROUND(E233*N233,2)</f>
        <v>0</v>
      </c>
      <c r="P233" s="265">
        <v>0</v>
      </c>
      <c r="Q233" s="265">
        <f>ROUND(E233*P233,2)</f>
        <v>0</v>
      </c>
      <c r="R233" s="267"/>
      <c r="S233" s="267" t="s">
        <v>151</v>
      </c>
      <c r="T233" s="268" t="s">
        <v>151</v>
      </c>
      <c r="U233" s="234">
        <v>2.42</v>
      </c>
      <c r="V233" s="234">
        <f>ROUND(E233*U233,2)</f>
        <v>0.09</v>
      </c>
      <c r="W233" s="234"/>
      <c r="X233" s="234" t="s">
        <v>221</v>
      </c>
      <c r="Y233" s="214"/>
      <c r="Z233" s="214"/>
      <c r="AA233" s="214"/>
      <c r="AB233" s="214"/>
      <c r="AC233" s="214"/>
      <c r="AD233" s="214"/>
      <c r="AE233" s="214"/>
      <c r="AF233" s="214"/>
      <c r="AG233" s="214" t="s">
        <v>222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ht="13" x14ac:dyDescent="0.25">
      <c r="A234" s="245" t="s">
        <v>132</v>
      </c>
      <c r="B234" s="246" t="s">
        <v>92</v>
      </c>
      <c r="C234" s="269" t="s">
        <v>93</v>
      </c>
      <c r="D234" s="247"/>
      <c r="E234" s="248"/>
      <c r="F234" s="249"/>
      <c r="G234" s="249">
        <f>SUMIF(AG235:AG291,"&lt;&gt;NOR",G235:G291)</f>
        <v>0</v>
      </c>
      <c r="H234" s="249"/>
      <c r="I234" s="249">
        <f>SUM(I235:I291)</f>
        <v>0</v>
      </c>
      <c r="J234" s="249"/>
      <c r="K234" s="249">
        <f>SUM(K235:K291)</f>
        <v>0</v>
      </c>
      <c r="L234" s="249"/>
      <c r="M234" s="249">
        <f>SUM(M235:M291)</f>
        <v>0</v>
      </c>
      <c r="N234" s="248"/>
      <c r="O234" s="248">
        <f>SUM(O235:O291)</f>
        <v>0.04</v>
      </c>
      <c r="P234" s="248"/>
      <c r="Q234" s="248">
        <f>SUM(Q235:Q291)</f>
        <v>0.02</v>
      </c>
      <c r="R234" s="249"/>
      <c r="S234" s="249"/>
      <c r="T234" s="250"/>
      <c r="U234" s="244"/>
      <c r="V234" s="244">
        <f>SUM(V235:V291)</f>
        <v>15.990000000000002</v>
      </c>
      <c r="W234" s="244"/>
      <c r="X234" s="244"/>
      <c r="AG234" t="s">
        <v>133</v>
      </c>
    </row>
    <row r="235" spans="1:60" outlineLevel="1" x14ac:dyDescent="0.25">
      <c r="A235" s="252">
        <v>42</v>
      </c>
      <c r="B235" s="253" t="s">
        <v>294</v>
      </c>
      <c r="C235" s="270" t="s">
        <v>295</v>
      </c>
      <c r="D235" s="254" t="s">
        <v>150</v>
      </c>
      <c r="E235" s="255">
        <v>15.8</v>
      </c>
      <c r="F235" s="256"/>
      <c r="G235" s="257">
        <f>ROUND(E235*F235,2)</f>
        <v>0</v>
      </c>
      <c r="H235" s="256"/>
      <c r="I235" s="257">
        <f>ROUND(E235*H235,2)</f>
        <v>0</v>
      </c>
      <c r="J235" s="256"/>
      <c r="K235" s="257">
        <f>ROUND(E235*J235,2)</f>
        <v>0</v>
      </c>
      <c r="L235" s="257">
        <v>15</v>
      </c>
      <c r="M235" s="257">
        <f>G235*(1+L235/100)</f>
        <v>0</v>
      </c>
      <c r="N235" s="255">
        <v>0</v>
      </c>
      <c r="O235" s="255">
        <f>ROUND(E235*N235,2)</f>
        <v>0</v>
      </c>
      <c r="P235" s="255">
        <v>0</v>
      </c>
      <c r="Q235" s="255">
        <f>ROUND(E235*P235,2)</f>
        <v>0</v>
      </c>
      <c r="R235" s="257"/>
      <c r="S235" s="257" t="s">
        <v>151</v>
      </c>
      <c r="T235" s="258" t="s">
        <v>151</v>
      </c>
      <c r="U235" s="234">
        <v>1.6E-2</v>
      </c>
      <c r="V235" s="234">
        <f>ROUND(E235*U235,2)</f>
        <v>0.25</v>
      </c>
      <c r="W235" s="234"/>
      <c r="X235" s="234" t="s">
        <v>139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140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31"/>
      <c r="B236" s="232"/>
      <c r="C236" s="273" t="s">
        <v>144</v>
      </c>
      <c r="D236" s="238"/>
      <c r="E236" s="239"/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145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31"/>
      <c r="B237" s="232"/>
      <c r="C237" s="273" t="s">
        <v>186</v>
      </c>
      <c r="D237" s="238"/>
      <c r="E237" s="239">
        <v>6.5</v>
      </c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145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3" t="s">
        <v>187</v>
      </c>
      <c r="D238" s="238"/>
      <c r="E238" s="239">
        <v>9.3000000000000007</v>
      </c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145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4" t="s">
        <v>147</v>
      </c>
      <c r="D239" s="240"/>
      <c r="E239" s="241">
        <v>15.8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145</v>
      </c>
      <c r="AH239" s="214">
        <v>1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52">
        <v>43</v>
      </c>
      <c r="B240" s="253" t="s">
        <v>296</v>
      </c>
      <c r="C240" s="270" t="s">
        <v>297</v>
      </c>
      <c r="D240" s="254" t="s">
        <v>150</v>
      </c>
      <c r="E240" s="255">
        <v>15.8</v>
      </c>
      <c r="F240" s="256"/>
      <c r="G240" s="257">
        <f>ROUND(E240*F240,2)</f>
        <v>0</v>
      </c>
      <c r="H240" s="256"/>
      <c r="I240" s="257">
        <f>ROUND(E240*H240,2)</f>
        <v>0</v>
      </c>
      <c r="J240" s="256"/>
      <c r="K240" s="257">
        <f>ROUND(E240*J240,2)</f>
        <v>0</v>
      </c>
      <c r="L240" s="257">
        <v>15</v>
      </c>
      <c r="M240" s="257">
        <f>G240*(1+L240/100)</f>
        <v>0</v>
      </c>
      <c r="N240" s="255">
        <v>0</v>
      </c>
      <c r="O240" s="255">
        <f>ROUND(E240*N240,2)</f>
        <v>0</v>
      </c>
      <c r="P240" s="255">
        <v>0</v>
      </c>
      <c r="Q240" s="255">
        <f>ROUND(E240*P240,2)</f>
        <v>0</v>
      </c>
      <c r="R240" s="257"/>
      <c r="S240" s="257" t="s">
        <v>151</v>
      </c>
      <c r="T240" s="258" t="s">
        <v>151</v>
      </c>
      <c r="U240" s="234">
        <v>4.5999999999999999E-2</v>
      </c>
      <c r="V240" s="234">
        <f>ROUND(E240*U240,2)</f>
        <v>0.73</v>
      </c>
      <c r="W240" s="234"/>
      <c r="X240" s="234" t="s">
        <v>139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140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3" t="s">
        <v>144</v>
      </c>
      <c r="D241" s="238"/>
      <c r="E241" s="239"/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145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73" t="s">
        <v>186</v>
      </c>
      <c r="D242" s="238"/>
      <c r="E242" s="239">
        <v>6.5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145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31"/>
      <c r="B243" s="232"/>
      <c r="C243" s="273" t="s">
        <v>187</v>
      </c>
      <c r="D243" s="238"/>
      <c r="E243" s="239">
        <v>9.3000000000000007</v>
      </c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145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31"/>
      <c r="B244" s="232"/>
      <c r="C244" s="274" t="s">
        <v>147</v>
      </c>
      <c r="D244" s="240"/>
      <c r="E244" s="241">
        <v>15.8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145</v>
      </c>
      <c r="AH244" s="214">
        <v>1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52">
        <v>44</v>
      </c>
      <c r="B245" s="253" t="s">
        <v>298</v>
      </c>
      <c r="C245" s="270" t="s">
        <v>299</v>
      </c>
      <c r="D245" s="254" t="s">
        <v>276</v>
      </c>
      <c r="E245" s="255">
        <v>15.75</v>
      </c>
      <c r="F245" s="256"/>
      <c r="G245" s="257">
        <f>ROUND(E245*F245,2)</f>
        <v>0</v>
      </c>
      <c r="H245" s="256"/>
      <c r="I245" s="257">
        <f>ROUND(E245*H245,2)</f>
        <v>0</v>
      </c>
      <c r="J245" s="256"/>
      <c r="K245" s="257">
        <f>ROUND(E245*J245,2)</f>
        <v>0</v>
      </c>
      <c r="L245" s="257">
        <v>15</v>
      </c>
      <c r="M245" s="257">
        <f>G245*(1+L245/100)</f>
        <v>0</v>
      </c>
      <c r="N245" s="255">
        <v>3.0000000000000001E-5</v>
      </c>
      <c r="O245" s="255">
        <f>ROUND(E245*N245,2)</f>
        <v>0</v>
      </c>
      <c r="P245" s="255">
        <v>0</v>
      </c>
      <c r="Q245" s="255">
        <f>ROUND(E245*P245,2)</f>
        <v>0</v>
      </c>
      <c r="R245" s="257"/>
      <c r="S245" s="257" t="s">
        <v>151</v>
      </c>
      <c r="T245" s="258" t="s">
        <v>151</v>
      </c>
      <c r="U245" s="234">
        <v>0.13719999999999999</v>
      </c>
      <c r="V245" s="234">
        <f>ROUND(E245*U245,2)</f>
        <v>2.16</v>
      </c>
      <c r="W245" s="234"/>
      <c r="X245" s="234" t="s">
        <v>139</v>
      </c>
      <c r="Y245" s="214"/>
      <c r="Z245" s="214"/>
      <c r="AA245" s="214"/>
      <c r="AB245" s="214"/>
      <c r="AC245" s="214"/>
      <c r="AD245" s="214"/>
      <c r="AE245" s="214"/>
      <c r="AF245" s="214"/>
      <c r="AG245" s="214" t="s">
        <v>140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31"/>
      <c r="B246" s="232"/>
      <c r="C246" s="273" t="s">
        <v>144</v>
      </c>
      <c r="D246" s="238"/>
      <c r="E246" s="239"/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145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31"/>
      <c r="B247" s="232"/>
      <c r="C247" s="273" t="s">
        <v>300</v>
      </c>
      <c r="D247" s="238"/>
      <c r="E247" s="239">
        <v>11.86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145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31"/>
      <c r="B248" s="232"/>
      <c r="C248" s="273" t="s">
        <v>301</v>
      </c>
      <c r="D248" s="238"/>
      <c r="E248" s="239">
        <v>12.87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145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31"/>
      <c r="B249" s="232"/>
      <c r="C249" s="274" t="s">
        <v>147</v>
      </c>
      <c r="D249" s="240"/>
      <c r="E249" s="241">
        <v>24.73</v>
      </c>
      <c r="F249" s="234"/>
      <c r="G249" s="234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145</v>
      </c>
      <c r="AH249" s="214">
        <v>1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31"/>
      <c r="B250" s="232"/>
      <c r="C250" s="273" t="s">
        <v>302</v>
      </c>
      <c r="D250" s="238"/>
      <c r="E250" s="239"/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145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31"/>
      <c r="B251" s="232"/>
      <c r="C251" s="273" t="s">
        <v>303</v>
      </c>
      <c r="D251" s="238"/>
      <c r="E251" s="239">
        <v>-0.9</v>
      </c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145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31"/>
      <c r="B252" s="232"/>
      <c r="C252" s="273" t="s">
        <v>304</v>
      </c>
      <c r="D252" s="238"/>
      <c r="E252" s="239">
        <v>-1.8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145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73" t="s">
        <v>305</v>
      </c>
      <c r="D253" s="238"/>
      <c r="E253" s="239">
        <v>-0.9</v>
      </c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145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73" t="s">
        <v>306</v>
      </c>
      <c r="D254" s="238"/>
      <c r="E254" s="239">
        <v>-0.75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145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73" t="s">
        <v>307</v>
      </c>
      <c r="D255" s="238"/>
      <c r="E255" s="239">
        <v>-0.75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145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31"/>
      <c r="B256" s="232"/>
      <c r="C256" s="274" t="s">
        <v>147</v>
      </c>
      <c r="D256" s="240"/>
      <c r="E256" s="241">
        <v>-5.0999999999999996</v>
      </c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145</v>
      </c>
      <c r="AH256" s="214">
        <v>1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31"/>
      <c r="B257" s="232"/>
      <c r="C257" s="273" t="s">
        <v>308</v>
      </c>
      <c r="D257" s="238"/>
      <c r="E257" s="239"/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145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73" t="s">
        <v>309</v>
      </c>
      <c r="D258" s="238"/>
      <c r="E258" s="239">
        <v>-3.88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145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74" t="s">
        <v>147</v>
      </c>
      <c r="D259" s="240"/>
      <c r="E259" s="241">
        <v>-3.88</v>
      </c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145</v>
      </c>
      <c r="AH259" s="214">
        <v>1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52">
        <v>45</v>
      </c>
      <c r="B260" s="253" t="s">
        <v>310</v>
      </c>
      <c r="C260" s="270" t="s">
        <v>311</v>
      </c>
      <c r="D260" s="254" t="s">
        <v>276</v>
      </c>
      <c r="E260" s="255">
        <v>21.593</v>
      </c>
      <c r="F260" s="256"/>
      <c r="G260" s="257">
        <f>ROUND(E260*F260,2)</f>
        <v>0</v>
      </c>
      <c r="H260" s="256"/>
      <c r="I260" s="257">
        <f>ROUND(E260*H260,2)</f>
        <v>0</v>
      </c>
      <c r="J260" s="256"/>
      <c r="K260" s="257">
        <f>ROUND(E260*J260,2)</f>
        <v>0</v>
      </c>
      <c r="L260" s="257">
        <v>15</v>
      </c>
      <c r="M260" s="257">
        <f>G260*(1+L260/100)</f>
        <v>0</v>
      </c>
      <c r="N260" s="255">
        <v>5.0000000000000002E-5</v>
      </c>
      <c r="O260" s="255">
        <f>ROUND(E260*N260,2)</f>
        <v>0</v>
      </c>
      <c r="P260" s="255">
        <v>0</v>
      </c>
      <c r="Q260" s="255">
        <f>ROUND(E260*P260,2)</f>
        <v>0</v>
      </c>
      <c r="R260" s="257" t="s">
        <v>235</v>
      </c>
      <c r="S260" s="257" t="s">
        <v>151</v>
      </c>
      <c r="T260" s="258" t="s">
        <v>151</v>
      </c>
      <c r="U260" s="234">
        <v>0</v>
      </c>
      <c r="V260" s="234">
        <f>ROUND(E260*U260,2)</f>
        <v>0</v>
      </c>
      <c r="W260" s="234"/>
      <c r="X260" s="234" t="s">
        <v>236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312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31"/>
      <c r="B261" s="232"/>
      <c r="C261" s="273" t="s">
        <v>144</v>
      </c>
      <c r="D261" s="238"/>
      <c r="E261" s="239"/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145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73" t="s">
        <v>300</v>
      </c>
      <c r="D262" s="238"/>
      <c r="E262" s="239">
        <v>11.86</v>
      </c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145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1"/>
      <c r="B263" s="232"/>
      <c r="C263" s="273" t="s">
        <v>301</v>
      </c>
      <c r="D263" s="238"/>
      <c r="E263" s="239">
        <v>12.87</v>
      </c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145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31"/>
      <c r="B264" s="232"/>
      <c r="C264" s="274" t="s">
        <v>147</v>
      </c>
      <c r="D264" s="240"/>
      <c r="E264" s="241">
        <v>24.73</v>
      </c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145</v>
      </c>
      <c r="AH264" s="214">
        <v>1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1"/>
      <c r="B265" s="232"/>
      <c r="C265" s="273" t="s">
        <v>302</v>
      </c>
      <c r="D265" s="238"/>
      <c r="E265" s="239"/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145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31"/>
      <c r="B266" s="232"/>
      <c r="C266" s="273" t="s">
        <v>303</v>
      </c>
      <c r="D266" s="238"/>
      <c r="E266" s="239">
        <v>-0.9</v>
      </c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145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31"/>
      <c r="B267" s="232"/>
      <c r="C267" s="273" t="s">
        <v>304</v>
      </c>
      <c r="D267" s="238"/>
      <c r="E267" s="239">
        <v>-1.8</v>
      </c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145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31"/>
      <c r="B268" s="232"/>
      <c r="C268" s="273" t="s">
        <v>305</v>
      </c>
      <c r="D268" s="238"/>
      <c r="E268" s="239">
        <v>-0.9</v>
      </c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145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31"/>
      <c r="B269" s="232"/>
      <c r="C269" s="273" t="s">
        <v>306</v>
      </c>
      <c r="D269" s="238"/>
      <c r="E269" s="239">
        <v>-0.75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145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31"/>
      <c r="B270" s="232"/>
      <c r="C270" s="273" t="s">
        <v>307</v>
      </c>
      <c r="D270" s="238"/>
      <c r="E270" s="239">
        <v>-0.75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145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31"/>
      <c r="B271" s="232"/>
      <c r="C271" s="274" t="s">
        <v>147</v>
      </c>
      <c r="D271" s="240"/>
      <c r="E271" s="241">
        <v>-5.0999999999999996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145</v>
      </c>
      <c r="AH271" s="214">
        <v>1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31"/>
      <c r="B272" s="232"/>
      <c r="C272" s="276" t="s">
        <v>291</v>
      </c>
      <c r="D272" s="242"/>
      <c r="E272" s="243">
        <v>1.9630000000000001</v>
      </c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145</v>
      </c>
      <c r="AH272" s="214">
        <v>4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31"/>
      <c r="B273" s="232"/>
      <c r="C273" s="274" t="s">
        <v>147</v>
      </c>
      <c r="D273" s="240"/>
      <c r="E273" s="241">
        <v>1.9630000000000001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145</v>
      </c>
      <c r="AH273" s="214">
        <v>1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52">
        <v>46</v>
      </c>
      <c r="B274" s="253" t="s">
        <v>313</v>
      </c>
      <c r="C274" s="270" t="s">
        <v>314</v>
      </c>
      <c r="D274" s="254" t="s">
        <v>150</v>
      </c>
      <c r="E274" s="255">
        <v>22.3</v>
      </c>
      <c r="F274" s="256"/>
      <c r="G274" s="257">
        <f>ROUND(E274*F274,2)</f>
        <v>0</v>
      </c>
      <c r="H274" s="256"/>
      <c r="I274" s="257">
        <f>ROUND(E274*H274,2)</f>
        <v>0</v>
      </c>
      <c r="J274" s="256"/>
      <c r="K274" s="257">
        <f>ROUND(E274*J274,2)</f>
        <v>0</v>
      </c>
      <c r="L274" s="257">
        <v>15</v>
      </c>
      <c r="M274" s="257">
        <f>G274*(1+L274/100)</f>
        <v>0</v>
      </c>
      <c r="N274" s="255">
        <v>0</v>
      </c>
      <c r="O274" s="255">
        <f>ROUND(E274*N274,2)</f>
        <v>0</v>
      </c>
      <c r="P274" s="255">
        <v>1E-3</v>
      </c>
      <c r="Q274" s="255">
        <f>ROUND(E274*P274,2)</f>
        <v>0.02</v>
      </c>
      <c r="R274" s="257"/>
      <c r="S274" s="257" t="s">
        <v>151</v>
      </c>
      <c r="T274" s="258" t="s">
        <v>151</v>
      </c>
      <c r="U274" s="234">
        <v>0.255</v>
      </c>
      <c r="V274" s="234">
        <f>ROUND(E274*U274,2)</f>
        <v>5.69</v>
      </c>
      <c r="W274" s="234"/>
      <c r="X274" s="234" t="s">
        <v>139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140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31"/>
      <c r="B275" s="232"/>
      <c r="C275" s="273" t="s">
        <v>144</v>
      </c>
      <c r="D275" s="238"/>
      <c r="E275" s="239"/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145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31"/>
      <c r="B276" s="232"/>
      <c r="C276" s="273" t="s">
        <v>315</v>
      </c>
      <c r="D276" s="238"/>
      <c r="E276" s="239">
        <v>13</v>
      </c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145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31"/>
      <c r="B277" s="232"/>
      <c r="C277" s="273" t="s">
        <v>187</v>
      </c>
      <c r="D277" s="238"/>
      <c r="E277" s="239">
        <v>9.3000000000000007</v>
      </c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145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4" t="s">
        <v>147</v>
      </c>
      <c r="D278" s="240"/>
      <c r="E278" s="241">
        <v>22.3</v>
      </c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145</v>
      </c>
      <c r="AH278" s="214">
        <v>1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52">
        <v>47</v>
      </c>
      <c r="B279" s="253" t="s">
        <v>316</v>
      </c>
      <c r="C279" s="270" t="s">
        <v>317</v>
      </c>
      <c r="D279" s="254" t="s">
        <v>150</v>
      </c>
      <c r="E279" s="255">
        <v>15.8</v>
      </c>
      <c r="F279" s="256"/>
      <c r="G279" s="257">
        <f>ROUND(E279*F279,2)</f>
        <v>0</v>
      </c>
      <c r="H279" s="256"/>
      <c r="I279" s="257">
        <f>ROUND(E279*H279,2)</f>
        <v>0</v>
      </c>
      <c r="J279" s="256"/>
      <c r="K279" s="257">
        <f>ROUND(E279*J279,2)</f>
        <v>0</v>
      </c>
      <c r="L279" s="257">
        <v>15</v>
      </c>
      <c r="M279" s="257">
        <f>G279*(1+L279/100)</f>
        <v>0</v>
      </c>
      <c r="N279" s="255">
        <v>3.3E-4</v>
      </c>
      <c r="O279" s="255">
        <f>ROUND(E279*N279,2)</f>
        <v>0.01</v>
      </c>
      <c r="P279" s="255">
        <v>0</v>
      </c>
      <c r="Q279" s="255">
        <f>ROUND(E279*P279,2)</f>
        <v>0</v>
      </c>
      <c r="R279" s="257"/>
      <c r="S279" s="257" t="s">
        <v>151</v>
      </c>
      <c r="T279" s="258" t="s">
        <v>151</v>
      </c>
      <c r="U279" s="234">
        <v>0.45</v>
      </c>
      <c r="V279" s="234">
        <f>ROUND(E279*U279,2)</f>
        <v>7.11</v>
      </c>
      <c r="W279" s="234"/>
      <c r="X279" s="234" t="s">
        <v>139</v>
      </c>
      <c r="Y279" s="214"/>
      <c r="Z279" s="214"/>
      <c r="AA279" s="214"/>
      <c r="AB279" s="214"/>
      <c r="AC279" s="214"/>
      <c r="AD279" s="214"/>
      <c r="AE279" s="214"/>
      <c r="AF279" s="214"/>
      <c r="AG279" s="214" t="s">
        <v>140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31"/>
      <c r="B280" s="232"/>
      <c r="C280" s="273" t="s">
        <v>144</v>
      </c>
      <c r="D280" s="238"/>
      <c r="E280" s="239"/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145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31"/>
      <c r="B281" s="232"/>
      <c r="C281" s="273" t="s">
        <v>186</v>
      </c>
      <c r="D281" s="238"/>
      <c r="E281" s="239">
        <v>6.5</v>
      </c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145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31"/>
      <c r="B282" s="232"/>
      <c r="C282" s="273" t="s">
        <v>187</v>
      </c>
      <c r="D282" s="238"/>
      <c r="E282" s="239">
        <v>9.3000000000000007</v>
      </c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145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4" t="s">
        <v>147</v>
      </c>
      <c r="D283" s="240"/>
      <c r="E283" s="241">
        <v>15.8</v>
      </c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145</v>
      </c>
      <c r="AH283" s="214">
        <v>1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52">
        <v>48</v>
      </c>
      <c r="B284" s="253" t="s">
        <v>318</v>
      </c>
      <c r="C284" s="270" t="s">
        <v>319</v>
      </c>
      <c r="D284" s="254" t="s">
        <v>150</v>
      </c>
      <c r="E284" s="255">
        <v>17.38</v>
      </c>
      <c r="F284" s="256"/>
      <c r="G284" s="257">
        <f>ROUND(E284*F284,2)</f>
        <v>0</v>
      </c>
      <c r="H284" s="256"/>
      <c r="I284" s="257">
        <f>ROUND(E284*H284,2)</f>
        <v>0</v>
      </c>
      <c r="J284" s="256"/>
      <c r="K284" s="257">
        <f>ROUND(E284*J284,2)</f>
        <v>0</v>
      </c>
      <c r="L284" s="257">
        <v>15</v>
      </c>
      <c r="M284" s="257">
        <f>G284*(1+L284/100)</f>
        <v>0</v>
      </c>
      <c r="N284" s="255">
        <v>2E-3</v>
      </c>
      <c r="O284" s="255">
        <f>ROUND(E284*N284,2)</f>
        <v>0.03</v>
      </c>
      <c r="P284" s="255">
        <v>0</v>
      </c>
      <c r="Q284" s="255">
        <f>ROUND(E284*P284,2)</f>
        <v>0</v>
      </c>
      <c r="R284" s="257" t="s">
        <v>235</v>
      </c>
      <c r="S284" s="257" t="s">
        <v>151</v>
      </c>
      <c r="T284" s="258" t="s">
        <v>151</v>
      </c>
      <c r="U284" s="234">
        <v>0</v>
      </c>
      <c r="V284" s="234">
        <f>ROUND(E284*U284,2)</f>
        <v>0</v>
      </c>
      <c r="W284" s="234"/>
      <c r="X284" s="234" t="s">
        <v>236</v>
      </c>
      <c r="Y284" s="214"/>
      <c r="Z284" s="214"/>
      <c r="AA284" s="214"/>
      <c r="AB284" s="214"/>
      <c r="AC284" s="214"/>
      <c r="AD284" s="214"/>
      <c r="AE284" s="214"/>
      <c r="AF284" s="214"/>
      <c r="AG284" s="214" t="s">
        <v>237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3" t="s">
        <v>144</v>
      </c>
      <c r="D285" s="238"/>
      <c r="E285" s="239"/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145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31"/>
      <c r="B286" s="232"/>
      <c r="C286" s="273" t="s">
        <v>186</v>
      </c>
      <c r="D286" s="238"/>
      <c r="E286" s="239">
        <v>6.5</v>
      </c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145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3" t="s">
        <v>187</v>
      </c>
      <c r="D287" s="238"/>
      <c r="E287" s="239">
        <v>9.3000000000000007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145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4" t="s">
        <v>147</v>
      </c>
      <c r="D288" s="240"/>
      <c r="E288" s="241">
        <v>15.8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145</v>
      </c>
      <c r="AH288" s="214">
        <v>1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31"/>
      <c r="B289" s="232"/>
      <c r="C289" s="276" t="s">
        <v>291</v>
      </c>
      <c r="D289" s="242"/>
      <c r="E289" s="243">
        <v>1.58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145</v>
      </c>
      <c r="AH289" s="214">
        <v>4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31"/>
      <c r="B290" s="232"/>
      <c r="C290" s="274" t="s">
        <v>147</v>
      </c>
      <c r="D290" s="240"/>
      <c r="E290" s="241">
        <v>1.58</v>
      </c>
      <c r="F290" s="234"/>
      <c r="G290" s="234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145</v>
      </c>
      <c r="AH290" s="214">
        <v>1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62">
        <v>49</v>
      </c>
      <c r="B291" s="263" t="s">
        <v>320</v>
      </c>
      <c r="C291" s="275" t="s">
        <v>321</v>
      </c>
      <c r="D291" s="264" t="s">
        <v>220</v>
      </c>
      <c r="E291" s="265">
        <v>4.1529999999999997E-2</v>
      </c>
      <c r="F291" s="266"/>
      <c r="G291" s="267">
        <f>ROUND(E291*F291,2)</f>
        <v>0</v>
      </c>
      <c r="H291" s="266"/>
      <c r="I291" s="267">
        <f>ROUND(E291*H291,2)</f>
        <v>0</v>
      </c>
      <c r="J291" s="266"/>
      <c r="K291" s="267">
        <f>ROUND(E291*J291,2)</f>
        <v>0</v>
      </c>
      <c r="L291" s="267">
        <v>15</v>
      </c>
      <c r="M291" s="267">
        <f>G291*(1+L291/100)</f>
        <v>0</v>
      </c>
      <c r="N291" s="265">
        <v>0</v>
      </c>
      <c r="O291" s="265">
        <f>ROUND(E291*N291,2)</f>
        <v>0</v>
      </c>
      <c r="P291" s="265">
        <v>0</v>
      </c>
      <c r="Q291" s="265">
        <f>ROUND(E291*P291,2)</f>
        <v>0</v>
      </c>
      <c r="R291" s="267"/>
      <c r="S291" s="267" t="s">
        <v>151</v>
      </c>
      <c r="T291" s="268" t="s">
        <v>151</v>
      </c>
      <c r="U291" s="234">
        <v>1.1020000000000001</v>
      </c>
      <c r="V291" s="234">
        <f>ROUND(E291*U291,2)</f>
        <v>0.05</v>
      </c>
      <c r="W291" s="234"/>
      <c r="X291" s="234" t="s">
        <v>221</v>
      </c>
      <c r="Y291" s="214"/>
      <c r="Z291" s="214"/>
      <c r="AA291" s="214"/>
      <c r="AB291" s="214"/>
      <c r="AC291" s="214"/>
      <c r="AD291" s="214"/>
      <c r="AE291" s="214"/>
      <c r="AF291" s="214"/>
      <c r="AG291" s="214" t="s">
        <v>222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ht="13" x14ac:dyDescent="0.25">
      <c r="A292" s="245" t="s">
        <v>132</v>
      </c>
      <c r="B292" s="246" t="s">
        <v>94</v>
      </c>
      <c r="C292" s="269" t="s">
        <v>95</v>
      </c>
      <c r="D292" s="247"/>
      <c r="E292" s="248"/>
      <c r="F292" s="249"/>
      <c r="G292" s="249">
        <f>SUMIF(AG293:AG323,"&lt;&gt;NOR",G293:G323)</f>
        <v>0</v>
      </c>
      <c r="H292" s="249"/>
      <c r="I292" s="249">
        <f>SUM(I293:I323)</f>
        <v>0</v>
      </c>
      <c r="J292" s="249"/>
      <c r="K292" s="249">
        <f>SUM(K293:K323)</f>
        <v>0</v>
      </c>
      <c r="L292" s="249"/>
      <c r="M292" s="249">
        <f>SUM(M293:M323)</f>
        <v>0</v>
      </c>
      <c r="N292" s="248"/>
      <c r="O292" s="248">
        <f>SUM(O293:O323)</f>
        <v>0.04</v>
      </c>
      <c r="P292" s="248"/>
      <c r="Q292" s="248">
        <f>SUM(Q293:Q323)</f>
        <v>0</v>
      </c>
      <c r="R292" s="249"/>
      <c r="S292" s="249"/>
      <c r="T292" s="250"/>
      <c r="U292" s="244"/>
      <c r="V292" s="244">
        <f>SUM(V293:V323)</f>
        <v>3.5500000000000003</v>
      </c>
      <c r="W292" s="244"/>
      <c r="X292" s="244"/>
      <c r="AG292" t="s">
        <v>133</v>
      </c>
    </row>
    <row r="293" spans="1:60" outlineLevel="1" x14ac:dyDescent="0.25">
      <c r="A293" s="252">
        <v>50</v>
      </c>
      <c r="B293" s="253" t="s">
        <v>322</v>
      </c>
      <c r="C293" s="270" t="s">
        <v>323</v>
      </c>
      <c r="D293" s="254" t="s">
        <v>150</v>
      </c>
      <c r="E293" s="255">
        <v>2.3279999999999998</v>
      </c>
      <c r="F293" s="256"/>
      <c r="G293" s="257">
        <f>ROUND(E293*F293,2)</f>
        <v>0</v>
      </c>
      <c r="H293" s="256"/>
      <c r="I293" s="257">
        <f>ROUND(E293*H293,2)</f>
        <v>0</v>
      </c>
      <c r="J293" s="256"/>
      <c r="K293" s="257">
        <f>ROUND(E293*J293,2)</f>
        <v>0</v>
      </c>
      <c r="L293" s="257">
        <v>15</v>
      </c>
      <c r="M293" s="257">
        <f>G293*(1+L293/100)</f>
        <v>0</v>
      </c>
      <c r="N293" s="255">
        <v>2.1000000000000001E-4</v>
      </c>
      <c r="O293" s="255">
        <f>ROUND(E293*N293,2)</f>
        <v>0</v>
      </c>
      <c r="P293" s="255">
        <v>0</v>
      </c>
      <c r="Q293" s="255">
        <f>ROUND(E293*P293,2)</f>
        <v>0</v>
      </c>
      <c r="R293" s="257"/>
      <c r="S293" s="257" t="s">
        <v>151</v>
      </c>
      <c r="T293" s="258" t="s">
        <v>151</v>
      </c>
      <c r="U293" s="234">
        <v>0.05</v>
      </c>
      <c r="V293" s="234">
        <f>ROUND(E293*U293,2)</f>
        <v>0.12</v>
      </c>
      <c r="W293" s="234"/>
      <c r="X293" s="234" t="s">
        <v>139</v>
      </c>
      <c r="Y293" s="214"/>
      <c r="Z293" s="214"/>
      <c r="AA293" s="214"/>
      <c r="AB293" s="214"/>
      <c r="AC293" s="214"/>
      <c r="AD293" s="214"/>
      <c r="AE293" s="214"/>
      <c r="AF293" s="214"/>
      <c r="AG293" s="214" t="s">
        <v>140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31"/>
      <c r="B294" s="232"/>
      <c r="C294" s="271" t="s">
        <v>324</v>
      </c>
      <c r="D294" s="259"/>
      <c r="E294" s="259"/>
      <c r="F294" s="259"/>
      <c r="G294" s="259"/>
      <c r="H294" s="234"/>
      <c r="I294" s="234"/>
      <c r="J294" s="234"/>
      <c r="K294" s="234"/>
      <c r="L294" s="234"/>
      <c r="M294" s="234"/>
      <c r="N294" s="233"/>
      <c r="O294" s="233"/>
      <c r="P294" s="233"/>
      <c r="Q294" s="233"/>
      <c r="R294" s="234"/>
      <c r="S294" s="234"/>
      <c r="T294" s="234"/>
      <c r="U294" s="234"/>
      <c r="V294" s="234"/>
      <c r="W294" s="234"/>
      <c r="X294" s="234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142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3" t="s">
        <v>144</v>
      </c>
      <c r="D295" s="238"/>
      <c r="E295" s="239"/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145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3" t="s">
        <v>325</v>
      </c>
      <c r="D296" s="238"/>
      <c r="E296" s="239">
        <v>2.3279999999999998</v>
      </c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145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31"/>
      <c r="B297" s="232"/>
      <c r="C297" s="274" t="s">
        <v>147</v>
      </c>
      <c r="D297" s="240"/>
      <c r="E297" s="241">
        <v>2.3279999999999998</v>
      </c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145</v>
      </c>
      <c r="AH297" s="214">
        <v>1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52">
        <v>51</v>
      </c>
      <c r="B298" s="253" t="s">
        <v>326</v>
      </c>
      <c r="C298" s="270" t="s">
        <v>327</v>
      </c>
      <c r="D298" s="254" t="s">
        <v>150</v>
      </c>
      <c r="E298" s="255">
        <v>2.3279999999999998</v>
      </c>
      <c r="F298" s="256"/>
      <c r="G298" s="257">
        <f>ROUND(E298*F298,2)</f>
        <v>0</v>
      </c>
      <c r="H298" s="256"/>
      <c r="I298" s="257">
        <f>ROUND(E298*H298,2)</f>
        <v>0</v>
      </c>
      <c r="J298" s="256"/>
      <c r="K298" s="257">
        <f>ROUND(E298*J298,2)</f>
        <v>0</v>
      </c>
      <c r="L298" s="257">
        <v>15</v>
      </c>
      <c r="M298" s="257">
        <f>G298*(1+L298/100)</f>
        <v>0</v>
      </c>
      <c r="N298" s="255">
        <v>5.2399999999999999E-3</v>
      </c>
      <c r="O298" s="255">
        <f>ROUND(E298*N298,2)</f>
        <v>0.01</v>
      </c>
      <c r="P298" s="255">
        <v>0</v>
      </c>
      <c r="Q298" s="255">
        <f>ROUND(E298*P298,2)</f>
        <v>0</v>
      </c>
      <c r="R298" s="257"/>
      <c r="S298" s="257" t="s">
        <v>151</v>
      </c>
      <c r="T298" s="258" t="s">
        <v>151</v>
      </c>
      <c r="U298" s="234">
        <v>0.95840000000000003</v>
      </c>
      <c r="V298" s="234">
        <f>ROUND(E298*U298,2)</f>
        <v>2.23</v>
      </c>
      <c r="W298" s="234"/>
      <c r="X298" s="234" t="s">
        <v>139</v>
      </c>
      <c r="Y298" s="214"/>
      <c r="Z298" s="214"/>
      <c r="AA298" s="214"/>
      <c r="AB298" s="214"/>
      <c r="AC298" s="214"/>
      <c r="AD298" s="214"/>
      <c r="AE298" s="214"/>
      <c r="AF298" s="214"/>
      <c r="AG298" s="214" t="s">
        <v>140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3" t="s">
        <v>144</v>
      </c>
      <c r="D299" s="238"/>
      <c r="E299" s="239"/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145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31"/>
      <c r="B300" s="232"/>
      <c r="C300" s="273" t="s">
        <v>325</v>
      </c>
      <c r="D300" s="238"/>
      <c r="E300" s="239">
        <v>2.3279999999999998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145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31"/>
      <c r="B301" s="232"/>
      <c r="C301" s="274" t="s">
        <v>147</v>
      </c>
      <c r="D301" s="240"/>
      <c r="E301" s="241">
        <v>2.3279999999999998</v>
      </c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145</v>
      </c>
      <c r="AH301" s="214">
        <v>1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52">
        <v>52</v>
      </c>
      <c r="B302" s="253" t="s">
        <v>328</v>
      </c>
      <c r="C302" s="270" t="s">
        <v>329</v>
      </c>
      <c r="D302" s="254" t="s">
        <v>150</v>
      </c>
      <c r="E302" s="255">
        <v>2.5608</v>
      </c>
      <c r="F302" s="256"/>
      <c r="G302" s="257">
        <f>ROUND(E302*F302,2)</f>
        <v>0</v>
      </c>
      <c r="H302" s="256"/>
      <c r="I302" s="257">
        <f>ROUND(E302*H302,2)</f>
        <v>0</v>
      </c>
      <c r="J302" s="256"/>
      <c r="K302" s="257">
        <f>ROUND(E302*J302,2)</f>
        <v>0</v>
      </c>
      <c r="L302" s="257">
        <v>15</v>
      </c>
      <c r="M302" s="257">
        <f>G302*(1+L302/100)</f>
        <v>0</v>
      </c>
      <c r="N302" s="255">
        <v>1.2200000000000001E-2</v>
      </c>
      <c r="O302" s="255">
        <f>ROUND(E302*N302,2)</f>
        <v>0.03</v>
      </c>
      <c r="P302" s="255">
        <v>0</v>
      </c>
      <c r="Q302" s="255">
        <f>ROUND(E302*P302,2)</f>
        <v>0</v>
      </c>
      <c r="R302" s="257" t="s">
        <v>235</v>
      </c>
      <c r="S302" s="257" t="s">
        <v>151</v>
      </c>
      <c r="T302" s="258" t="s">
        <v>151</v>
      </c>
      <c r="U302" s="234">
        <v>0</v>
      </c>
      <c r="V302" s="234">
        <f>ROUND(E302*U302,2)</f>
        <v>0</v>
      </c>
      <c r="W302" s="234"/>
      <c r="X302" s="234" t="s">
        <v>236</v>
      </c>
      <c r="Y302" s="214"/>
      <c r="Z302" s="214"/>
      <c r="AA302" s="214"/>
      <c r="AB302" s="214"/>
      <c r="AC302" s="214"/>
      <c r="AD302" s="214"/>
      <c r="AE302" s="214"/>
      <c r="AF302" s="214"/>
      <c r="AG302" s="214" t="s">
        <v>237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3" t="s">
        <v>144</v>
      </c>
      <c r="D303" s="238"/>
      <c r="E303" s="239"/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145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3" t="s">
        <v>325</v>
      </c>
      <c r="D304" s="238"/>
      <c r="E304" s="239">
        <v>2.3279999999999998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145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74" t="s">
        <v>147</v>
      </c>
      <c r="D305" s="240"/>
      <c r="E305" s="241">
        <v>2.3279999999999998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145</v>
      </c>
      <c r="AH305" s="214">
        <v>1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31"/>
      <c r="B306" s="232"/>
      <c r="C306" s="276" t="s">
        <v>291</v>
      </c>
      <c r="D306" s="242"/>
      <c r="E306" s="243">
        <v>0.23280000000000001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145</v>
      </c>
      <c r="AH306" s="214">
        <v>4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31"/>
      <c r="B307" s="232"/>
      <c r="C307" s="274" t="s">
        <v>147</v>
      </c>
      <c r="D307" s="240"/>
      <c r="E307" s="241">
        <v>0.23280000000000001</v>
      </c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145</v>
      </c>
      <c r="AH307" s="214">
        <v>1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ht="20" outlineLevel="1" x14ac:dyDescent="0.25">
      <c r="A308" s="252">
        <v>53</v>
      </c>
      <c r="B308" s="253" t="s">
        <v>330</v>
      </c>
      <c r="C308" s="270" t="s">
        <v>331</v>
      </c>
      <c r="D308" s="254" t="s">
        <v>276</v>
      </c>
      <c r="E308" s="255">
        <v>7.76</v>
      </c>
      <c r="F308" s="256"/>
      <c r="G308" s="257">
        <f>ROUND(E308*F308,2)</f>
        <v>0</v>
      </c>
      <c r="H308" s="256"/>
      <c r="I308" s="257">
        <f>ROUND(E308*H308,2)</f>
        <v>0</v>
      </c>
      <c r="J308" s="256"/>
      <c r="K308" s="257">
        <f>ROUND(E308*J308,2)</f>
        <v>0</v>
      </c>
      <c r="L308" s="257">
        <v>15</v>
      </c>
      <c r="M308" s="257">
        <f>G308*(1+L308/100)</f>
        <v>0</v>
      </c>
      <c r="N308" s="255">
        <v>1E-4</v>
      </c>
      <c r="O308" s="255">
        <f>ROUND(E308*N308,2)</f>
        <v>0</v>
      </c>
      <c r="P308" s="255">
        <v>0</v>
      </c>
      <c r="Q308" s="255">
        <f>ROUND(E308*P308,2)</f>
        <v>0</v>
      </c>
      <c r="R308" s="257"/>
      <c r="S308" s="257" t="s">
        <v>137</v>
      </c>
      <c r="T308" s="258" t="s">
        <v>138</v>
      </c>
      <c r="U308" s="234">
        <v>0.12</v>
      </c>
      <c r="V308" s="234">
        <f>ROUND(E308*U308,2)</f>
        <v>0.93</v>
      </c>
      <c r="W308" s="234"/>
      <c r="X308" s="234" t="s">
        <v>139</v>
      </c>
      <c r="Y308" s="214"/>
      <c r="Z308" s="214"/>
      <c r="AA308" s="214"/>
      <c r="AB308" s="214"/>
      <c r="AC308" s="214"/>
      <c r="AD308" s="214"/>
      <c r="AE308" s="214"/>
      <c r="AF308" s="214"/>
      <c r="AG308" s="214" t="s">
        <v>140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31"/>
      <c r="B309" s="232"/>
      <c r="C309" s="271" t="s">
        <v>332</v>
      </c>
      <c r="D309" s="259"/>
      <c r="E309" s="259"/>
      <c r="F309" s="259"/>
      <c r="G309" s="259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142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3" t="s">
        <v>144</v>
      </c>
      <c r="D310" s="238"/>
      <c r="E310" s="239"/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145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31"/>
      <c r="B311" s="232"/>
      <c r="C311" s="273" t="s">
        <v>333</v>
      </c>
      <c r="D311" s="238"/>
      <c r="E311" s="239">
        <v>7.76</v>
      </c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145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31"/>
      <c r="B312" s="232"/>
      <c r="C312" s="274" t="s">
        <v>147</v>
      </c>
      <c r="D312" s="240"/>
      <c r="E312" s="241">
        <v>7.76</v>
      </c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145</v>
      </c>
      <c r="AH312" s="214">
        <v>1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ht="20" outlineLevel="1" x14ac:dyDescent="0.25">
      <c r="A313" s="252">
        <v>54</v>
      </c>
      <c r="B313" s="253" t="s">
        <v>334</v>
      </c>
      <c r="C313" s="270" t="s">
        <v>335</v>
      </c>
      <c r="D313" s="254" t="s">
        <v>276</v>
      </c>
      <c r="E313" s="255">
        <v>1.2</v>
      </c>
      <c r="F313" s="256"/>
      <c r="G313" s="257">
        <f>ROUND(E313*F313,2)</f>
        <v>0</v>
      </c>
      <c r="H313" s="256"/>
      <c r="I313" s="257">
        <f>ROUND(E313*H313,2)</f>
        <v>0</v>
      </c>
      <c r="J313" s="256"/>
      <c r="K313" s="257">
        <f>ROUND(E313*J313,2)</f>
        <v>0</v>
      </c>
      <c r="L313" s="257">
        <v>15</v>
      </c>
      <c r="M313" s="257">
        <f>G313*(1+L313/100)</f>
        <v>0</v>
      </c>
      <c r="N313" s="255">
        <v>1E-4</v>
      </c>
      <c r="O313" s="255">
        <f>ROUND(E313*N313,2)</f>
        <v>0</v>
      </c>
      <c r="P313" s="255">
        <v>0</v>
      </c>
      <c r="Q313" s="255">
        <f>ROUND(E313*P313,2)</f>
        <v>0</v>
      </c>
      <c r="R313" s="257"/>
      <c r="S313" s="257" t="s">
        <v>137</v>
      </c>
      <c r="T313" s="258" t="s">
        <v>138</v>
      </c>
      <c r="U313" s="234">
        <v>0.12</v>
      </c>
      <c r="V313" s="234">
        <f>ROUND(E313*U313,2)</f>
        <v>0.14000000000000001</v>
      </c>
      <c r="W313" s="234"/>
      <c r="X313" s="234" t="s">
        <v>139</v>
      </c>
      <c r="Y313" s="214"/>
      <c r="Z313" s="214"/>
      <c r="AA313" s="214"/>
      <c r="AB313" s="214"/>
      <c r="AC313" s="214"/>
      <c r="AD313" s="214"/>
      <c r="AE313" s="214"/>
      <c r="AF313" s="214"/>
      <c r="AG313" s="214" t="s">
        <v>140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1" t="s">
        <v>332</v>
      </c>
      <c r="D314" s="259"/>
      <c r="E314" s="259"/>
      <c r="F314" s="259"/>
      <c r="G314" s="259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142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31"/>
      <c r="B315" s="232"/>
      <c r="C315" s="273" t="s">
        <v>144</v>
      </c>
      <c r="D315" s="238"/>
      <c r="E315" s="239"/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145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3" t="s">
        <v>336</v>
      </c>
      <c r="D316" s="238"/>
      <c r="E316" s="239">
        <v>1.2</v>
      </c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145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31"/>
      <c r="B317" s="232"/>
      <c r="C317" s="274" t="s">
        <v>147</v>
      </c>
      <c r="D317" s="240"/>
      <c r="E317" s="241">
        <v>1.2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145</v>
      </c>
      <c r="AH317" s="214">
        <v>1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ht="20" outlineLevel="1" x14ac:dyDescent="0.25">
      <c r="A318" s="252">
        <v>55</v>
      </c>
      <c r="B318" s="253" t="s">
        <v>337</v>
      </c>
      <c r="C318" s="270" t="s">
        <v>338</v>
      </c>
      <c r="D318" s="254" t="s">
        <v>276</v>
      </c>
      <c r="E318" s="255">
        <v>0.6</v>
      </c>
      <c r="F318" s="256"/>
      <c r="G318" s="257">
        <f>ROUND(E318*F318,2)</f>
        <v>0</v>
      </c>
      <c r="H318" s="256"/>
      <c r="I318" s="257">
        <f>ROUND(E318*H318,2)</f>
        <v>0</v>
      </c>
      <c r="J318" s="256"/>
      <c r="K318" s="257">
        <f>ROUND(E318*J318,2)</f>
        <v>0</v>
      </c>
      <c r="L318" s="257">
        <v>15</v>
      </c>
      <c r="M318" s="257">
        <f>G318*(1+L318/100)</f>
        <v>0</v>
      </c>
      <c r="N318" s="255">
        <v>2.3000000000000001E-4</v>
      </c>
      <c r="O318" s="255">
        <f>ROUND(E318*N318,2)</f>
        <v>0</v>
      </c>
      <c r="P318" s="255">
        <v>0</v>
      </c>
      <c r="Q318" s="255">
        <f>ROUND(E318*P318,2)</f>
        <v>0</v>
      </c>
      <c r="R318" s="257"/>
      <c r="S318" s="257" t="s">
        <v>137</v>
      </c>
      <c r="T318" s="258" t="s">
        <v>138</v>
      </c>
      <c r="U318" s="234">
        <v>0.12</v>
      </c>
      <c r="V318" s="234">
        <f>ROUND(E318*U318,2)</f>
        <v>7.0000000000000007E-2</v>
      </c>
      <c r="W318" s="234"/>
      <c r="X318" s="234" t="s">
        <v>139</v>
      </c>
      <c r="Y318" s="214"/>
      <c r="Z318" s="214"/>
      <c r="AA318" s="214"/>
      <c r="AB318" s="214"/>
      <c r="AC318" s="214"/>
      <c r="AD318" s="214"/>
      <c r="AE318" s="214"/>
      <c r="AF318" s="214"/>
      <c r="AG318" s="214" t="s">
        <v>140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31"/>
      <c r="B319" s="232"/>
      <c r="C319" s="271" t="s">
        <v>332</v>
      </c>
      <c r="D319" s="259"/>
      <c r="E319" s="259"/>
      <c r="F319" s="259"/>
      <c r="G319" s="259"/>
      <c r="H319" s="234"/>
      <c r="I319" s="234"/>
      <c r="J319" s="234"/>
      <c r="K319" s="234"/>
      <c r="L319" s="234"/>
      <c r="M319" s="234"/>
      <c r="N319" s="233"/>
      <c r="O319" s="233"/>
      <c r="P319" s="233"/>
      <c r="Q319" s="233"/>
      <c r="R319" s="234"/>
      <c r="S319" s="234"/>
      <c r="T319" s="234"/>
      <c r="U319" s="234"/>
      <c r="V319" s="234"/>
      <c r="W319" s="234"/>
      <c r="X319" s="234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142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31"/>
      <c r="B320" s="232"/>
      <c r="C320" s="273" t="s">
        <v>144</v>
      </c>
      <c r="D320" s="238"/>
      <c r="E320" s="239"/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145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73" t="s">
        <v>339</v>
      </c>
      <c r="D321" s="238"/>
      <c r="E321" s="239">
        <v>0.6</v>
      </c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145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31"/>
      <c r="B322" s="232"/>
      <c r="C322" s="274" t="s">
        <v>147</v>
      </c>
      <c r="D322" s="240"/>
      <c r="E322" s="241">
        <v>0.6</v>
      </c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145</v>
      </c>
      <c r="AH322" s="214">
        <v>1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62">
        <v>56</v>
      </c>
      <c r="B323" s="263" t="s">
        <v>340</v>
      </c>
      <c r="C323" s="275" t="s">
        <v>341</v>
      </c>
      <c r="D323" s="264" t="s">
        <v>220</v>
      </c>
      <c r="E323" s="265">
        <v>4.496E-2</v>
      </c>
      <c r="F323" s="266"/>
      <c r="G323" s="267">
        <f>ROUND(E323*F323,2)</f>
        <v>0</v>
      </c>
      <c r="H323" s="266"/>
      <c r="I323" s="267">
        <f>ROUND(E323*H323,2)</f>
        <v>0</v>
      </c>
      <c r="J323" s="266"/>
      <c r="K323" s="267">
        <f>ROUND(E323*J323,2)</f>
        <v>0</v>
      </c>
      <c r="L323" s="267">
        <v>15</v>
      </c>
      <c r="M323" s="267">
        <f>G323*(1+L323/100)</f>
        <v>0</v>
      </c>
      <c r="N323" s="265">
        <v>0</v>
      </c>
      <c r="O323" s="265">
        <f>ROUND(E323*N323,2)</f>
        <v>0</v>
      </c>
      <c r="P323" s="265">
        <v>0</v>
      </c>
      <c r="Q323" s="265">
        <f>ROUND(E323*P323,2)</f>
        <v>0</v>
      </c>
      <c r="R323" s="267"/>
      <c r="S323" s="267" t="s">
        <v>151</v>
      </c>
      <c r="T323" s="268" t="s">
        <v>151</v>
      </c>
      <c r="U323" s="234">
        <v>1.2649999999999999</v>
      </c>
      <c r="V323" s="234">
        <f>ROUND(E323*U323,2)</f>
        <v>0.06</v>
      </c>
      <c r="W323" s="234"/>
      <c r="X323" s="234" t="s">
        <v>221</v>
      </c>
      <c r="Y323" s="214"/>
      <c r="Z323" s="214"/>
      <c r="AA323" s="214"/>
      <c r="AB323" s="214"/>
      <c r="AC323" s="214"/>
      <c r="AD323" s="214"/>
      <c r="AE323" s="214"/>
      <c r="AF323" s="214"/>
      <c r="AG323" s="214" t="s">
        <v>222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ht="13" x14ac:dyDescent="0.25">
      <c r="A324" s="245" t="s">
        <v>132</v>
      </c>
      <c r="B324" s="246" t="s">
        <v>96</v>
      </c>
      <c r="C324" s="269" t="s">
        <v>97</v>
      </c>
      <c r="D324" s="247"/>
      <c r="E324" s="248"/>
      <c r="F324" s="249"/>
      <c r="G324" s="249">
        <f>SUMIF(AG325:AG366,"&lt;&gt;NOR",G325:G366)</f>
        <v>0</v>
      </c>
      <c r="H324" s="249"/>
      <c r="I324" s="249">
        <f>SUM(I325:I366)</f>
        <v>0</v>
      </c>
      <c r="J324" s="249"/>
      <c r="K324" s="249">
        <f>SUM(K325:K366)</f>
        <v>0</v>
      </c>
      <c r="L324" s="249"/>
      <c r="M324" s="249">
        <f>SUM(M325:M366)</f>
        <v>0</v>
      </c>
      <c r="N324" s="248"/>
      <c r="O324" s="248">
        <f>SUM(O325:O366)</f>
        <v>0.02</v>
      </c>
      <c r="P324" s="248"/>
      <c r="Q324" s="248">
        <f>SUM(Q325:Q366)</f>
        <v>0</v>
      </c>
      <c r="R324" s="249"/>
      <c r="S324" s="249"/>
      <c r="T324" s="250"/>
      <c r="U324" s="244"/>
      <c r="V324" s="244">
        <f>SUM(V325:V366)</f>
        <v>20.63</v>
      </c>
      <c r="W324" s="244"/>
      <c r="X324" s="244"/>
      <c r="AG324" t="s">
        <v>133</v>
      </c>
    </row>
    <row r="325" spans="1:60" outlineLevel="1" x14ac:dyDescent="0.25">
      <c r="A325" s="252">
        <v>57</v>
      </c>
      <c r="B325" s="253" t="s">
        <v>342</v>
      </c>
      <c r="C325" s="270" t="s">
        <v>343</v>
      </c>
      <c r="D325" s="254" t="s">
        <v>150</v>
      </c>
      <c r="E325" s="255">
        <v>18.771999999999998</v>
      </c>
      <c r="F325" s="256"/>
      <c r="G325" s="257">
        <f>ROUND(E325*F325,2)</f>
        <v>0</v>
      </c>
      <c r="H325" s="256"/>
      <c r="I325" s="257">
        <f>ROUND(E325*H325,2)</f>
        <v>0</v>
      </c>
      <c r="J325" s="256"/>
      <c r="K325" s="257">
        <f>ROUND(E325*J325,2)</f>
        <v>0</v>
      </c>
      <c r="L325" s="257">
        <v>15</v>
      </c>
      <c r="M325" s="257">
        <f>G325*(1+L325/100)</f>
        <v>0</v>
      </c>
      <c r="N325" s="255">
        <v>1.4999999999999999E-4</v>
      </c>
      <c r="O325" s="255">
        <f>ROUND(E325*N325,2)</f>
        <v>0</v>
      </c>
      <c r="P325" s="255">
        <v>0</v>
      </c>
      <c r="Q325" s="255">
        <f>ROUND(E325*P325,2)</f>
        <v>0</v>
      </c>
      <c r="R325" s="257"/>
      <c r="S325" s="257" t="s">
        <v>151</v>
      </c>
      <c r="T325" s="258" t="s">
        <v>151</v>
      </c>
      <c r="U325" s="234">
        <v>0.22800000000000001</v>
      </c>
      <c r="V325" s="234">
        <f>ROUND(E325*U325,2)</f>
        <v>4.28</v>
      </c>
      <c r="W325" s="234"/>
      <c r="X325" s="234" t="s">
        <v>139</v>
      </c>
      <c r="Y325" s="214"/>
      <c r="Z325" s="214"/>
      <c r="AA325" s="214"/>
      <c r="AB325" s="214"/>
      <c r="AC325" s="214"/>
      <c r="AD325" s="214"/>
      <c r="AE325" s="214"/>
      <c r="AF325" s="214"/>
      <c r="AG325" s="214" t="s">
        <v>140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3" t="s">
        <v>144</v>
      </c>
      <c r="D326" s="238"/>
      <c r="E326" s="239"/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145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31"/>
      <c r="B327" s="232"/>
      <c r="C327" s="273" t="s">
        <v>344</v>
      </c>
      <c r="D327" s="238"/>
      <c r="E327" s="239"/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145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31"/>
      <c r="B328" s="232"/>
      <c r="C328" s="273" t="s">
        <v>345</v>
      </c>
      <c r="D328" s="238"/>
      <c r="E328" s="239">
        <v>0.79800000000000004</v>
      </c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145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31"/>
      <c r="B329" s="232"/>
      <c r="C329" s="273" t="s">
        <v>346</v>
      </c>
      <c r="D329" s="238"/>
      <c r="E329" s="239">
        <v>0.16</v>
      </c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145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3" t="s">
        <v>347</v>
      </c>
      <c r="D330" s="238"/>
      <c r="E330" s="239">
        <v>0.79800000000000004</v>
      </c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145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3" t="s">
        <v>346</v>
      </c>
      <c r="D331" s="238"/>
      <c r="E331" s="239">
        <v>0.16</v>
      </c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145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3" t="s">
        <v>348</v>
      </c>
      <c r="D332" s="238"/>
      <c r="E332" s="239">
        <v>0.79800000000000004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145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31"/>
      <c r="B333" s="232"/>
      <c r="C333" s="273" t="s">
        <v>349</v>
      </c>
      <c r="D333" s="238"/>
      <c r="E333" s="239">
        <v>0.13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145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31"/>
      <c r="B334" s="232"/>
      <c r="C334" s="273" t="s">
        <v>350</v>
      </c>
      <c r="D334" s="238"/>
      <c r="E334" s="239">
        <v>0.79800000000000004</v>
      </c>
      <c r="F334" s="234"/>
      <c r="G334" s="23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145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31"/>
      <c r="B335" s="232"/>
      <c r="C335" s="273" t="s">
        <v>349</v>
      </c>
      <c r="D335" s="238"/>
      <c r="E335" s="239">
        <v>0.13</v>
      </c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145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31"/>
      <c r="B336" s="232"/>
      <c r="C336" s="274" t="s">
        <v>147</v>
      </c>
      <c r="D336" s="240"/>
      <c r="E336" s="241">
        <v>3.7719999999999998</v>
      </c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145</v>
      </c>
      <c r="AH336" s="214">
        <v>1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3" t="s">
        <v>351</v>
      </c>
      <c r="D337" s="238"/>
      <c r="E337" s="239"/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145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31"/>
      <c r="B338" s="232"/>
      <c r="C338" s="273" t="s">
        <v>352</v>
      </c>
      <c r="D338" s="238"/>
      <c r="E338" s="239">
        <v>5</v>
      </c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145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31"/>
      <c r="B339" s="232"/>
      <c r="C339" s="273" t="s">
        <v>353</v>
      </c>
      <c r="D339" s="238"/>
      <c r="E339" s="239">
        <v>10</v>
      </c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145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4" t="s">
        <v>147</v>
      </c>
      <c r="D340" s="240"/>
      <c r="E340" s="241">
        <v>15</v>
      </c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145</v>
      </c>
      <c r="AH340" s="214">
        <v>1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52">
        <v>58</v>
      </c>
      <c r="B341" s="253" t="s">
        <v>354</v>
      </c>
      <c r="C341" s="270" t="s">
        <v>355</v>
      </c>
      <c r="D341" s="254" t="s">
        <v>150</v>
      </c>
      <c r="E341" s="255">
        <v>18.771999999999998</v>
      </c>
      <c r="F341" s="256"/>
      <c r="G341" s="257">
        <f>ROUND(E341*F341,2)</f>
        <v>0</v>
      </c>
      <c r="H341" s="256"/>
      <c r="I341" s="257">
        <f>ROUND(E341*H341,2)</f>
        <v>0</v>
      </c>
      <c r="J341" s="256"/>
      <c r="K341" s="257">
        <f>ROUND(E341*J341,2)</f>
        <v>0</v>
      </c>
      <c r="L341" s="257">
        <v>15</v>
      </c>
      <c r="M341" s="257">
        <f>G341*(1+L341/100)</f>
        <v>0</v>
      </c>
      <c r="N341" s="255">
        <v>3.1E-4</v>
      </c>
      <c r="O341" s="255">
        <f>ROUND(E341*N341,2)</f>
        <v>0.01</v>
      </c>
      <c r="P341" s="255">
        <v>0</v>
      </c>
      <c r="Q341" s="255">
        <f>ROUND(E341*P341,2)</f>
        <v>0</v>
      </c>
      <c r="R341" s="257"/>
      <c r="S341" s="257" t="s">
        <v>151</v>
      </c>
      <c r="T341" s="258" t="s">
        <v>151</v>
      </c>
      <c r="U341" s="234">
        <v>0.4</v>
      </c>
      <c r="V341" s="234">
        <f>ROUND(E341*U341,2)</f>
        <v>7.51</v>
      </c>
      <c r="W341" s="234"/>
      <c r="X341" s="234" t="s">
        <v>139</v>
      </c>
      <c r="Y341" s="214"/>
      <c r="Z341" s="214"/>
      <c r="AA341" s="214"/>
      <c r="AB341" s="214"/>
      <c r="AC341" s="214"/>
      <c r="AD341" s="214"/>
      <c r="AE341" s="214"/>
      <c r="AF341" s="214"/>
      <c r="AG341" s="214" t="s">
        <v>140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1" t="s">
        <v>356</v>
      </c>
      <c r="D342" s="259"/>
      <c r="E342" s="259"/>
      <c r="F342" s="259"/>
      <c r="G342" s="259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142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31"/>
      <c r="B343" s="232"/>
      <c r="C343" s="273" t="s">
        <v>144</v>
      </c>
      <c r="D343" s="238"/>
      <c r="E343" s="239"/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145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31"/>
      <c r="B344" s="232"/>
      <c r="C344" s="273" t="s">
        <v>344</v>
      </c>
      <c r="D344" s="238"/>
      <c r="E344" s="239"/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145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3" t="s">
        <v>345</v>
      </c>
      <c r="D345" s="238"/>
      <c r="E345" s="239">
        <v>0.79800000000000004</v>
      </c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145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3" t="s">
        <v>346</v>
      </c>
      <c r="D346" s="238"/>
      <c r="E346" s="239">
        <v>0.16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145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3" t="s">
        <v>347</v>
      </c>
      <c r="D347" s="238"/>
      <c r="E347" s="239">
        <v>0.79800000000000004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145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31"/>
      <c r="B348" s="232"/>
      <c r="C348" s="273" t="s">
        <v>346</v>
      </c>
      <c r="D348" s="238"/>
      <c r="E348" s="239">
        <v>0.16</v>
      </c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145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31"/>
      <c r="B349" s="232"/>
      <c r="C349" s="273" t="s">
        <v>348</v>
      </c>
      <c r="D349" s="238"/>
      <c r="E349" s="239">
        <v>0.79800000000000004</v>
      </c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145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3" t="s">
        <v>349</v>
      </c>
      <c r="D350" s="238"/>
      <c r="E350" s="239">
        <v>0.13</v>
      </c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145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31"/>
      <c r="B351" s="232"/>
      <c r="C351" s="273" t="s">
        <v>350</v>
      </c>
      <c r="D351" s="238"/>
      <c r="E351" s="239">
        <v>0.79800000000000004</v>
      </c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145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3" t="s">
        <v>349</v>
      </c>
      <c r="D352" s="238"/>
      <c r="E352" s="239">
        <v>0.13</v>
      </c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145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31"/>
      <c r="B353" s="232"/>
      <c r="C353" s="274" t="s">
        <v>147</v>
      </c>
      <c r="D353" s="240"/>
      <c r="E353" s="241">
        <v>3.7719999999999998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145</v>
      </c>
      <c r="AH353" s="214">
        <v>1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31"/>
      <c r="B354" s="232"/>
      <c r="C354" s="273" t="s">
        <v>351</v>
      </c>
      <c r="D354" s="238"/>
      <c r="E354" s="239"/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145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31"/>
      <c r="B355" s="232"/>
      <c r="C355" s="273" t="s">
        <v>352</v>
      </c>
      <c r="D355" s="238"/>
      <c r="E355" s="239">
        <v>5</v>
      </c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145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3" t="s">
        <v>353</v>
      </c>
      <c r="D356" s="238"/>
      <c r="E356" s="239">
        <v>10</v>
      </c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145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31"/>
      <c r="B357" s="232"/>
      <c r="C357" s="274" t="s">
        <v>147</v>
      </c>
      <c r="D357" s="240"/>
      <c r="E357" s="241">
        <v>15</v>
      </c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145</v>
      </c>
      <c r="AH357" s="214">
        <v>1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ht="20" outlineLevel="1" x14ac:dyDescent="0.25">
      <c r="A358" s="252">
        <v>59</v>
      </c>
      <c r="B358" s="253" t="s">
        <v>357</v>
      </c>
      <c r="C358" s="270" t="s">
        <v>358</v>
      </c>
      <c r="D358" s="254" t="s">
        <v>150</v>
      </c>
      <c r="E358" s="255">
        <v>13.332000000000001</v>
      </c>
      <c r="F358" s="256"/>
      <c r="G358" s="257">
        <f>ROUND(E358*F358,2)</f>
        <v>0</v>
      </c>
      <c r="H358" s="256"/>
      <c r="I358" s="257">
        <f>ROUND(E358*H358,2)</f>
        <v>0</v>
      </c>
      <c r="J358" s="256"/>
      <c r="K358" s="257">
        <f>ROUND(E358*J358,2)</f>
        <v>0</v>
      </c>
      <c r="L358" s="257">
        <v>15</v>
      </c>
      <c r="M358" s="257">
        <f>G358*(1+L358/100)</f>
        <v>0</v>
      </c>
      <c r="N358" s="255">
        <v>4.6999999999999999E-4</v>
      </c>
      <c r="O358" s="255">
        <f>ROUND(E358*N358,2)</f>
        <v>0.01</v>
      </c>
      <c r="P358" s="255">
        <v>0</v>
      </c>
      <c r="Q358" s="255">
        <f>ROUND(E358*P358,2)</f>
        <v>0</v>
      </c>
      <c r="R358" s="257"/>
      <c r="S358" s="257" t="s">
        <v>151</v>
      </c>
      <c r="T358" s="258" t="s">
        <v>151</v>
      </c>
      <c r="U358" s="234">
        <v>0.66300000000000003</v>
      </c>
      <c r="V358" s="234">
        <f>ROUND(E358*U358,2)</f>
        <v>8.84</v>
      </c>
      <c r="W358" s="234"/>
      <c r="X358" s="234" t="s">
        <v>139</v>
      </c>
      <c r="Y358" s="214"/>
      <c r="Z358" s="214"/>
      <c r="AA358" s="214"/>
      <c r="AB358" s="214"/>
      <c r="AC358" s="214"/>
      <c r="AD358" s="214"/>
      <c r="AE358" s="214"/>
      <c r="AF358" s="214"/>
      <c r="AG358" s="214" t="s">
        <v>140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31"/>
      <c r="B359" s="232"/>
      <c r="C359" s="271" t="s">
        <v>359</v>
      </c>
      <c r="D359" s="259"/>
      <c r="E359" s="259"/>
      <c r="F359" s="259"/>
      <c r="G359" s="259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142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3" t="s">
        <v>144</v>
      </c>
      <c r="D360" s="238"/>
      <c r="E360" s="239"/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145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31"/>
      <c r="B361" s="232"/>
      <c r="C361" s="273" t="s">
        <v>360</v>
      </c>
      <c r="D361" s="238"/>
      <c r="E361" s="239"/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145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3" t="s">
        <v>200</v>
      </c>
      <c r="D362" s="238"/>
      <c r="E362" s="239">
        <v>3.6360000000000001</v>
      </c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145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31"/>
      <c r="B363" s="232"/>
      <c r="C363" s="273" t="s">
        <v>201</v>
      </c>
      <c r="D363" s="238"/>
      <c r="E363" s="239">
        <v>3.6360000000000001</v>
      </c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145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3" t="s">
        <v>202</v>
      </c>
      <c r="D364" s="238"/>
      <c r="E364" s="239">
        <v>3.03</v>
      </c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145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73" t="s">
        <v>203</v>
      </c>
      <c r="D365" s="238"/>
      <c r="E365" s="239">
        <v>3.03</v>
      </c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145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31"/>
      <c r="B366" s="232"/>
      <c r="C366" s="274" t="s">
        <v>147</v>
      </c>
      <c r="D366" s="240"/>
      <c r="E366" s="241">
        <v>13.332000000000001</v>
      </c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145</v>
      </c>
      <c r="AH366" s="214">
        <v>1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ht="13" x14ac:dyDescent="0.25">
      <c r="A367" s="245" t="s">
        <v>132</v>
      </c>
      <c r="B367" s="246" t="s">
        <v>98</v>
      </c>
      <c r="C367" s="269" t="s">
        <v>99</v>
      </c>
      <c r="D367" s="247"/>
      <c r="E367" s="248"/>
      <c r="F367" s="249"/>
      <c r="G367" s="249">
        <f>SUMIF(AG368:AG536,"&lt;&gt;NOR",G368:G536)</f>
        <v>0</v>
      </c>
      <c r="H367" s="249"/>
      <c r="I367" s="249">
        <f>SUM(I368:I536)</f>
        <v>0</v>
      </c>
      <c r="J367" s="249"/>
      <c r="K367" s="249">
        <f>SUM(K368:K536)</f>
        <v>0</v>
      </c>
      <c r="L367" s="249"/>
      <c r="M367" s="249">
        <f>SUM(M368:M536)</f>
        <v>0</v>
      </c>
      <c r="N367" s="248"/>
      <c r="O367" s="248">
        <f>SUM(O368:O536)</f>
        <v>7.0000000000000007E-2</v>
      </c>
      <c r="P367" s="248"/>
      <c r="Q367" s="248">
        <f>SUM(Q368:Q536)</f>
        <v>0</v>
      </c>
      <c r="R367" s="249"/>
      <c r="S367" s="249"/>
      <c r="T367" s="250"/>
      <c r="U367" s="244"/>
      <c r="V367" s="244">
        <f>SUM(V368:V536)</f>
        <v>40.849999999999994</v>
      </c>
      <c r="W367" s="244"/>
      <c r="X367" s="244"/>
      <c r="AG367" t="s">
        <v>133</v>
      </c>
    </row>
    <row r="368" spans="1:60" ht="20" outlineLevel="1" x14ac:dyDescent="0.25">
      <c r="A368" s="252">
        <v>60</v>
      </c>
      <c r="B368" s="253" t="s">
        <v>361</v>
      </c>
      <c r="C368" s="270" t="s">
        <v>362</v>
      </c>
      <c r="D368" s="254" t="s">
        <v>150</v>
      </c>
      <c r="E368" s="255">
        <v>7</v>
      </c>
      <c r="F368" s="256"/>
      <c r="G368" s="257">
        <f>ROUND(E368*F368,2)</f>
        <v>0</v>
      </c>
      <c r="H368" s="256"/>
      <c r="I368" s="257">
        <f>ROUND(E368*H368,2)</f>
        <v>0</v>
      </c>
      <c r="J368" s="256"/>
      <c r="K368" s="257">
        <f>ROUND(E368*J368,2)</f>
        <v>0</v>
      </c>
      <c r="L368" s="257">
        <v>15</v>
      </c>
      <c r="M368" s="257">
        <f>G368*(1+L368/100)</f>
        <v>0</v>
      </c>
      <c r="N368" s="255">
        <v>2.0000000000000002E-5</v>
      </c>
      <c r="O368" s="255">
        <f>ROUND(E368*N368,2)</f>
        <v>0</v>
      </c>
      <c r="P368" s="255">
        <v>0</v>
      </c>
      <c r="Q368" s="255">
        <f>ROUND(E368*P368,2)</f>
        <v>0</v>
      </c>
      <c r="R368" s="257"/>
      <c r="S368" s="257" t="s">
        <v>151</v>
      </c>
      <c r="T368" s="258" t="s">
        <v>151</v>
      </c>
      <c r="U368" s="234">
        <v>2.9000000000000001E-2</v>
      </c>
      <c r="V368" s="234">
        <f>ROUND(E368*U368,2)</f>
        <v>0.2</v>
      </c>
      <c r="W368" s="234"/>
      <c r="X368" s="234" t="s">
        <v>139</v>
      </c>
      <c r="Y368" s="214"/>
      <c r="Z368" s="214"/>
      <c r="AA368" s="214"/>
      <c r="AB368" s="214"/>
      <c r="AC368" s="214"/>
      <c r="AD368" s="214"/>
      <c r="AE368" s="214"/>
      <c r="AF368" s="214"/>
      <c r="AG368" s="214" t="s">
        <v>140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3" t="s">
        <v>144</v>
      </c>
      <c r="D369" s="238"/>
      <c r="E369" s="239"/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145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3" t="s">
        <v>363</v>
      </c>
      <c r="D370" s="238"/>
      <c r="E370" s="239">
        <v>1</v>
      </c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145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31"/>
      <c r="B371" s="232"/>
      <c r="C371" s="273" t="s">
        <v>364</v>
      </c>
      <c r="D371" s="238"/>
      <c r="E371" s="239">
        <v>2</v>
      </c>
      <c r="F371" s="234"/>
      <c r="G371" s="234"/>
      <c r="H371" s="234"/>
      <c r="I371" s="234"/>
      <c r="J371" s="234"/>
      <c r="K371" s="234"/>
      <c r="L371" s="234"/>
      <c r="M371" s="234"/>
      <c r="N371" s="233"/>
      <c r="O371" s="233"/>
      <c r="P371" s="233"/>
      <c r="Q371" s="233"/>
      <c r="R371" s="234"/>
      <c r="S371" s="234"/>
      <c r="T371" s="234"/>
      <c r="U371" s="234"/>
      <c r="V371" s="234"/>
      <c r="W371" s="234"/>
      <c r="X371" s="234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145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ht="20" outlineLevel="1" x14ac:dyDescent="0.25">
      <c r="A372" s="231"/>
      <c r="B372" s="232"/>
      <c r="C372" s="273" t="s">
        <v>365</v>
      </c>
      <c r="D372" s="238"/>
      <c r="E372" s="239">
        <v>3</v>
      </c>
      <c r="F372" s="234"/>
      <c r="G372" s="234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145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3" t="s">
        <v>366</v>
      </c>
      <c r="D373" s="238"/>
      <c r="E373" s="239">
        <v>1</v>
      </c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145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4" t="s">
        <v>147</v>
      </c>
      <c r="D374" s="240"/>
      <c r="E374" s="241">
        <v>7</v>
      </c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145</v>
      </c>
      <c r="AH374" s="214">
        <v>1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52">
        <v>61</v>
      </c>
      <c r="B375" s="253" t="s">
        <v>367</v>
      </c>
      <c r="C375" s="270" t="s">
        <v>368</v>
      </c>
      <c r="D375" s="254" t="s">
        <v>150</v>
      </c>
      <c r="E375" s="255">
        <v>42.4</v>
      </c>
      <c r="F375" s="256"/>
      <c r="G375" s="257">
        <f>ROUND(E375*F375,2)</f>
        <v>0</v>
      </c>
      <c r="H375" s="256"/>
      <c r="I375" s="257">
        <f>ROUND(E375*H375,2)</f>
        <v>0</v>
      </c>
      <c r="J375" s="256"/>
      <c r="K375" s="257">
        <f>ROUND(E375*J375,2)</f>
        <v>0</v>
      </c>
      <c r="L375" s="257">
        <v>15</v>
      </c>
      <c r="M375" s="257">
        <f>G375*(1+L375/100)</f>
        <v>0</v>
      </c>
      <c r="N375" s="255">
        <v>3.5E-4</v>
      </c>
      <c r="O375" s="255">
        <f>ROUND(E375*N375,2)</f>
        <v>0.01</v>
      </c>
      <c r="P375" s="255">
        <v>0</v>
      </c>
      <c r="Q375" s="255">
        <f>ROUND(E375*P375,2)</f>
        <v>0</v>
      </c>
      <c r="R375" s="257"/>
      <c r="S375" s="257" t="s">
        <v>151</v>
      </c>
      <c r="T375" s="258" t="s">
        <v>151</v>
      </c>
      <c r="U375" s="234">
        <v>1.35E-2</v>
      </c>
      <c r="V375" s="234">
        <f>ROUND(E375*U375,2)</f>
        <v>0.56999999999999995</v>
      </c>
      <c r="W375" s="234"/>
      <c r="X375" s="234" t="s">
        <v>139</v>
      </c>
      <c r="Y375" s="214"/>
      <c r="Z375" s="214"/>
      <c r="AA375" s="214"/>
      <c r="AB375" s="214"/>
      <c r="AC375" s="214"/>
      <c r="AD375" s="214"/>
      <c r="AE375" s="214"/>
      <c r="AF375" s="214"/>
      <c r="AG375" s="214" t="s">
        <v>140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31"/>
      <c r="B376" s="232"/>
      <c r="C376" s="273" t="s">
        <v>144</v>
      </c>
      <c r="D376" s="238"/>
      <c r="E376" s="239"/>
      <c r="F376" s="234"/>
      <c r="G376" s="234"/>
      <c r="H376" s="234"/>
      <c r="I376" s="234"/>
      <c r="J376" s="234"/>
      <c r="K376" s="234"/>
      <c r="L376" s="234"/>
      <c r="M376" s="234"/>
      <c r="N376" s="233"/>
      <c r="O376" s="233"/>
      <c r="P376" s="233"/>
      <c r="Q376" s="233"/>
      <c r="R376" s="234"/>
      <c r="S376" s="234"/>
      <c r="T376" s="234"/>
      <c r="U376" s="234"/>
      <c r="V376" s="234"/>
      <c r="W376" s="234"/>
      <c r="X376" s="234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145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3" t="s">
        <v>186</v>
      </c>
      <c r="D377" s="238"/>
      <c r="E377" s="239">
        <v>6.5</v>
      </c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145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3" t="s">
        <v>187</v>
      </c>
      <c r="D378" s="238"/>
      <c r="E378" s="239">
        <v>9.3000000000000007</v>
      </c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145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3" t="s">
        <v>207</v>
      </c>
      <c r="D379" s="238"/>
      <c r="E379" s="239">
        <v>21.8</v>
      </c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145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3" t="s">
        <v>208</v>
      </c>
      <c r="D380" s="238"/>
      <c r="E380" s="239">
        <v>3.4</v>
      </c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145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3" t="s">
        <v>209</v>
      </c>
      <c r="D381" s="238"/>
      <c r="E381" s="239">
        <v>1.4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145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4" t="s">
        <v>147</v>
      </c>
      <c r="D382" s="240"/>
      <c r="E382" s="241">
        <v>42.4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145</v>
      </c>
      <c r="AH382" s="214">
        <v>1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52">
        <v>62</v>
      </c>
      <c r="B383" s="253" t="s">
        <v>369</v>
      </c>
      <c r="C383" s="270" t="s">
        <v>370</v>
      </c>
      <c r="D383" s="254" t="s">
        <v>150</v>
      </c>
      <c r="E383" s="255">
        <v>152.00925000000001</v>
      </c>
      <c r="F383" s="256"/>
      <c r="G383" s="257">
        <f>ROUND(E383*F383,2)</f>
        <v>0</v>
      </c>
      <c r="H383" s="256"/>
      <c r="I383" s="257">
        <f>ROUND(E383*H383,2)</f>
        <v>0</v>
      </c>
      <c r="J383" s="256"/>
      <c r="K383" s="257">
        <f>ROUND(E383*J383,2)</f>
        <v>0</v>
      </c>
      <c r="L383" s="257">
        <v>15</v>
      </c>
      <c r="M383" s="257">
        <f>G383*(1+L383/100)</f>
        <v>0</v>
      </c>
      <c r="N383" s="255">
        <v>0</v>
      </c>
      <c r="O383" s="255">
        <f>ROUND(E383*N383,2)</f>
        <v>0</v>
      </c>
      <c r="P383" s="255">
        <v>0</v>
      </c>
      <c r="Q383" s="255">
        <f>ROUND(E383*P383,2)</f>
        <v>0</v>
      </c>
      <c r="R383" s="257"/>
      <c r="S383" s="257" t="s">
        <v>151</v>
      </c>
      <c r="T383" s="258" t="s">
        <v>151</v>
      </c>
      <c r="U383" s="234">
        <v>7.0000000000000001E-3</v>
      </c>
      <c r="V383" s="234">
        <f>ROUND(E383*U383,2)</f>
        <v>1.06</v>
      </c>
      <c r="W383" s="234"/>
      <c r="X383" s="234" t="s">
        <v>139</v>
      </c>
      <c r="Y383" s="214"/>
      <c r="Z383" s="214"/>
      <c r="AA383" s="214"/>
      <c r="AB383" s="214"/>
      <c r="AC383" s="214"/>
      <c r="AD383" s="214"/>
      <c r="AE383" s="214"/>
      <c r="AF383" s="214"/>
      <c r="AG383" s="214" t="s">
        <v>140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31"/>
      <c r="B384" s="232"/>
      <c r="C384" s="273" t="s">
        <v>144</v>
      </c>
      <c r="D384" s="238"/>
      <c r="E384" s="239"/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145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3" t="s">
        <v>371</v>
      </c>
      <c r="D385" s="238"/>
      <c r="E385" s="239"/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145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3" t="s">
        <v>372</v>
      </c>
      <c r="D386" s="238"/>
      <c r="E386" s="239">
        <v>30.835999999999999</v>
      </c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145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3" t="s">
        <v>373</v>
      </c>
      <c r="D387" s="238"/>
      <c r="E387" s="239">
        <v>33.462000000000003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145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3" t="s">
        <v>374</v>
      </c>
      <c r="D388" s="238"/>
      <c r="E388" s="239">
        <v>48.932000000000002</v>
      </c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145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31"/>
      <c r="B389" s="232"/>
      <c r="C389" s="273" t="s">
        <v>375</v>
      </c>
      <c r="D389" s="238"/>
      <c r="E389" s="239">
        <v>19.448</v>
      </c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145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3" t="s">
        <v>376</v>
      </c>
      <c r="D390" s="238"/>
      <c r="E390" s="239">
        <v>13.52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145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4" t="s">
        <v>147</v>
      </c>
      <c r="D391" s="240"/>
      <c r="E391" s="241">
        <v>146.19800000000001</v>
      </c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145</v>
      </c>
      <c r="AH391" s="214">
        <v>1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3" t="s">
        <v>377</v>
      </c>
      <c r="D392" s="238"/>
      <c r="E392" s="239"/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145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3" t="s">
        <v>186</v>
      </c>
      <c r="D393" s="238"/>
      <c r="E393" s="239">
        <v>6.5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145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31"/>
      <c r="B394" s="232"/>
      <c r="C394" s="273" t="s">
        <v>187</v>
      </c>
      <c r="D394" s="238"/>
      <c r="E394" s="239">
        <v>9.3000000000000007</v>
      </c>
      <c r="F394" s="234"/>
      <c r="G394" s="234"/>
      <c r="H394" s="234"/>
      <c r="I394" s="234"/>
      <c r="J394" s="234"/>
      <c r="K394" s="234"/>
      <c r="L394" s="234"/>
      <c r="M394" s="234"/>
      <c r="N394" s="233"/>
      <c r="O394" s="233"/>
      <c r="P394" s="233"/>
      <c r="Q394" s="233"/>
      <c r="R394" s="234"/>
      <c r="S394" s="234"/>
      <c r="T394" s="234"/>
      <c r="U394" s="234"/>
      <c r="V394" s="234"/>
      <c r="W394" s="234"/>
      <c r="X394" s="234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145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3" t="s">
        <v>207</v>
      </c>
      <c r="D395" s="238"/>
      <c r="E395" s="239">
        <v>21.8</v>
      </c>
      <c r="F395" s="234"/>
      <c r="G395" s="234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145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3" t="s">
        <v>208</v>
      </c>
      <c r="D396" s="238"/>
      <c r="E396" s="239">
        <v>3.4</v>
      </c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145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3" t="s">
        <v>209</v>
      </c>
      <c r="D397" s="238"/>
      <c r="E397" s="239">
        <v>1.4</v>
      </c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145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4" t="s">
        <v>147</v>
      </c>
      <c r="D398" s="240"/>
      <c r="E398" s="241">
        <v>42.4</v>
      </c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145</v>
      </c>
      <c r="AH398" s="214">
        <v>1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31"/>
      <c r="B399" s="232"/>
      <c r="C399" s="273" t="s">
        <v>378</v>
      </c>
      <c r="D399" s="238"/>
      <c r="E399" s="239"/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145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3" t="s">
        <v>379</v>
      </c>
      <c r="D400" s="238"/>
      <c r="E400" s="239">
        <v>-1.8180000000000001</v>
      </c>
      <c r="F400" s="234"/>
      <c r="G400" s="234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145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31"/>
      <c r="B401" s="232"/>
      <c r="C401" s="273" t="s">
        <v>380</v>
      </c>
      <c r="D401" s="238"/>
      <c r="E401" s="239">
        <v>-3.6360000000000001</v>
      </c>
      <c r="F401" s="234"/>
      <c r="G401" s="234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145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3" t="s">
        <v>381</v>
      </c>
      <c r="D402" s="238"/>
      <c r="E402" s="239">
        <v>-3.6360000000000001</v>
      </c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145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31"/>
      <c r="B403" s="232"/>
      <c r="C403" s="273" t="s">
        <v>382</v>
      </c>
      <c r="D403" s="238"/>
      <c r="E403" s="239">
        <v>-3.03</v>
      </c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145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31"/>
      <c r="B404" s="232"/>
      <c r="C404" s="273" t="s">
        <v>383</v>
      </c>
      <c r="D404" s="238"/>
      <c r="E404" s="239">
        <v>-3.03</v>
      </c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145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31"/>
      <c r="B405" s="232"/>
      <c r="C405" s="274" t="s">
        <v>147</v>
      </c>
      <c r="D405" s="240"/>
      <c r="E405" s="241">
        <v>-15.15</v>
      </c>
      <c r="F405" s="234"/>
      <c r="G405" s="234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145</v>
      </c>
      <c r="AH405" s="214">
        <v>1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31"/>
      <c r="B406" s="232"/>
      <c r="C406" s="273" t="s">
        <v>384</v>
      </c>
      <c r="D406" s="238"/>
      <c r="E406" s="239"/>
      <c r="F406" s="234"/>
      <c r="G406" s="234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145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31"/>
      <c r="B407" s="232"/>
      <c r="C407" s="273" t="s">
        <v>385</v>
      </c>
      <c r="D407" s="238"/>
      <c r="E407" s="239">
        <v>-1.8069999999999999</v>
      </c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145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31"/>
      <c r="B408" s="232"/>
      <c r="C408" s="273" t="s">
        <v>386</v>
      </c>
      <c r="D408" s="238"/>
      <c r="E408" s="239">
        <v>-3.6139999999999999</v>
      </c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145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31"/>
      <c r="B409" s="232"/>
      <c r="C409" s="274" t="s">
        <v>147</v>
      </c>
      <c r="D409" s="240"/>
      <c r="E409" s="241">
        <v>-5.4210000000000003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145</v>
      </c>
      <c r="AH409" s="214">
        <v>1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31"/>
      <c r="B410" s="232"/>
      <c r="C410" s="273" t="s">
        <v>387</v>
      </c>
      <c r="D410" s="238"/>
      <c r="E410" s="239"/>
      <c r="F410" s="234"/>
      <c r="G410" s="234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145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31"/>
      <c r="B411" s="232"/>
      <c r="C411" s="273" t="s">
        <v>388</v>
      </c>
      <c r="D411" s="238"/>
      <c r="E411" s="239">
        <v>1.02</v>
      </c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145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31"/>
      <c r="B412" s="232"/>
      <c r="C412" s="273" t="s">
        <v>389</v>
      </c>
      <c r="D412" s="238"/>
      <c r="E412" s="239">
        <v>1.02</v>
      </c>
      <c r="F412" s="234"/>
      <c r="G412" s="234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145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31"/>
      <c r="B413" s="232"/>
      <c r="C413" s="274" t="s">
        <v>147</v>
      </c>
      <c r="D413" s="240"/>
      <c r="E413" s="241">
        <v>2.04</v>
      </c>
      <c r="F413" s="234"/>
      <c r="G413" s="234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145</v>
      </c>
      <c r="AH413" s="214">
        <v>1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31"/>
      <c r="B414" s="232"/>
      <c r="C414" s="273" t="s">
        <v>308</v>
      </c>
      <c r="D414" s="238"/>
      <c r="E414" s="239"/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145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31"/>
      <c r="B415" s="232"/>
      <c r="C415" s="273" t="s">
        <v>390</v>
      </c>
      <c r="D415" s="238"/>
      <c r="E415" s="239">
        <v>-5.3544</v>
      </c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145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31"/>
      <c r="B416" s="232"/>
      <c r="C416" s="273" t="s">
        <v>391</v>
      </c>
      <c r="D416" s="238"/>
      <c r="E416" s="239">
        <v>-9.4633500000000002</v>
      </c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145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31"/>
      <c r="B417" s="232"/>
      <c r="C417" s="273" t="s">
        <v>392</v>
      </c>
      <c r="D417" s="238"/>
      <c r="E417" s="239">
        <v>-3.24</v>
      </c>
      <c r="F417" s="234"/>
      <c r="G417" s="234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145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31"/>
      <c r="B418" s="232"/>
      <c r="C418" s="274" t="s">
        <v>147</v>
      </c>
      <c r="D418" s="240"/>
      <c r="E418" s="241">
        <v>-18.057749999999999</v>
      </c>
      <c r="F418" s="234"/>
      <c r="G418" s="234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145</v>
      </c>
      <c r="AH418" s="214">
        <v>1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52">
        <v>63</v>
      </c>
      <c r="B419" s="253" t="s">
        <v>393</v>
      </c>
      <c r="C419" s="270" t="s">
        <v>394</v>
      </c>
      <c r="D419" s="254" t="s">
        <v>150</v>
      </c>
      <c r="E419" s="255">
        <v>152.00925000000001</v>
      </c>
      <c r="F419" s="256"/>
      <c r="G419" s="257">
        <f>ROUND(E419*F419,2)</f>
        <v>0</v>
      </c>
      <c r="H419" s="256"/>
      <c r="I419" s="257">
        <f>ROUND(E419*H419,2)</f>
        <v>0</v>
      </c>
      <c r="J419" s="256"/>
      <c r="K419" s="257">
        <f>ROUND(E419*J419,2)</f>
        <v>0</v>
      </c>
      <c r="L419" s="257">
        <v>15</v>
      </c>
      <c r="M419" s="257">
        <f>G419*(1+L419/100)</f>
        <v>0</v>
      </c>
      <c r="N419" s="255">
        <v>0</v>
      </c>
      <c r="O419" s="255">
        <f>ROUND(E419*N419,2)</f>
        <v>0</v>
      </c>
      <c r="P419" s="255">
        <v>0</v>
      </c>
      <c r="Q419" s="255">
        <f>ROUND(E419*P419,2)</f>
        <v>0</v>
      </c>
      <c r="R419" s="257"/>
      <c r="S419" s="257" t="s">
        <v>151</v>
      </c>
      <c r="T419" s="258" t="s">
        <v>151</v>
      </c>
      <c r="U419" s="234">
        <v>2.1000000000000001E-2</v>
      </c>
      <c r="V419" s="234">
        <f>ROUND(E419*U419,2)</f>
        <v>3.19</v>
      </c>
      <c r="W419" s="234"/>
      <c r="X419" s="234" t="s">
        <v>139</v>
      </c>
      <c r="Y419" s="214"/>
      <c r="Z419" s="214"/>
      <c r="AA419" s="214"/>
      <c r="AB419" s="214"/>
      <c r="AC419" s="214"/>
      <c r="AD419" s="214"/>
      <c r="AE419" s="214"/>
      <c r="AF419" s="214"/>
      <c r="AG419" s="214" t="s">
        <v>140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31"/>
      <c r="B420" s="232"/>
      <c r="C420" s="273" t="s">
        <v>144</v>
      </c>
      <c r="D420" s="238"/>
      <c r="E420" s="239"/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145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31"/>
      <c r="B421" s="232"/>
      <c r="C421" s="273" t="s">
        <v>371</v>
      </c>
      <c r="D421" s="238"/>
      <c r="E421" s="239"/>
      <c r="F421" s="234"/>
      <c r="G421" s="23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145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31"/>
      <c r="B422" s="232"/>
      <c r="C422" s="273" t="s">
        <v>372</v>
      </c>
      <c r="D422" s="238"/>
      <c r="E422" s="239">
        <v>30.835999999999999</v>
      </c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145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31"/>
      <c r="B423" s="232"/>
      <c r="C423" s="273" t="s">
        <v>373</v>
      </c>
      <c r="D423" s="238"/>
      <c r="E423" s="239">
        <v>33.462000000000003</v>
      </c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145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31"/>
      <c r="B424" s="232"/>
      <c r="C424" s="273" t="s">
        <v>374</v>
      </c>
      <c r="D424" s="238"/>
      <c r="E424" s="239">
        <v>48.932000000000002</v>
      </c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145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31"/>
      <c r="B425" s="232"/>
      <c r="C425" s="273" t="s">
        <v>375</v>
      </c>
      <c r="D425" s="238"/>
      <c r="E425" s="239">
        <v>19.448</v>
      </c>
      <c r="F425" s="234"/>
      <c r="G425" s="234"/>
      <c r="H425" s="234"/>
      <c r="I425" s="234"/>
      <c r="J425" s="234"/>
      <c r="K425" s="234"/>
      <c r="L425" s="234"/>
      <c r="M425" s="234"/>
      <c r="N425" s="233"/>
      <c r="O425" s="233"/>
      <c r="P425" s="233"/>
      <c r="Q425" s="233"/>
      <c r="R425" s="234"/>
      <c r="S425" s="234"/>
      <c r="T425" s="234"/>
      <c r="U425" s="234"/>
      <c r="V425" s="234"/>
      <c r="W425" s="234"/>
      <c r="X425" s="234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145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31"/>
      <c r="B426" s="232"/>
      <c r="C426" s="273" t="s">
        <v>376</v>
      </c>
      <c r="D426" s="238"/>
      <c r="E426" s="239">
        <v>13.52</v>
      </c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145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31"/>
      <c r="B427" s="232"/>
      <c r="C427" s="274" t="s">
        <v>147</v>
      </c>
      <c r="D427" s="240"/>
      <c r="E427" s="241">
        <v>146.19800000000001</v>
      </c>
      <c r="F427" s="234"/>
      <c r="G427" s="234"/>
      <c r="H427" s="234"/>
      <c r="I427" s="234"/>
      <c r="J427" s="234"/>
      <c r="K427" s="234"/>
      <c r="L427" s="234"/>
      <c r="M427" s="234"/>
      <c r="N427" s="233"/>
      <c r="O427" s="233"/>
      <c r="P427" s="233"/>
      <c r="Q427" s="233"/>
      <c r="R427" s="234"/>
      <c r="S427" s="234"/>
      <c r="T427" s="234"/>
      <c r="U427" s="234"/>
      <c r="V427" s="234"/>
      <c r="W427" s="234"/>
      <c r="X427" s="234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145</v>
      </c>
      <c r="AH427" s="214">
        <v>1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31"/>
      <c r="B428" s="232"/>
      <c r="C428" s="273" t="s">
        <v>377</v>
      </c>
      <c r="D428" s="238"/>
      <c r="E428" s="239"/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145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31"/>
      <c r="B429" s="232"/>
      <c r="C429" s="273" t="s">
        <v>186</v>
      </c>
      <c r="D429" s="238"/>
      <c r="E429" s="239">
        <v>6.5</v>
      </c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145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31"/>
      <c r="B430" s="232"/>
      <c r="C430" s="273" t="s">
        <v>187</v>
      </c>
      <c r="D430" s="238"/>
      <c r="E430" s="239">
        <v>9.3000000000000007</v>
      </c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145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31"/>
      <c r="B431" s="232"/>
      <c r="C431" s="273" t="s">
        <v>207</v>
      </c>
      <c r="D431" s="238"/>
      <c r="E431" s="239">
        <v>21.8</v>
      </c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145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31"/>
      <c r="B432" s="232"/>
      <c r="C432" s="273" t="s">
        <v>208</v>
      </c>
      <c r="D432" s="238"/>
      <c r="E432" s="239">
        <v>3.4</v>
      </c>
      <c r="F432" s="234"/>
      <c r="G432" s="234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145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31"/>
      <c r="B433" s="232"/>
      <c r="C433" s="273" t="s">
        <v>209</v>
      </c>
      <c r="D433" s="238"/>
      <c r="E433" s="239">
        <v>1.4</v>
      </c>
      <c r="F433" s="234"/>
      <c r="G433" s="234"/>
      <c r="H433" s="234"/>
      <c r="I433" s="234"/>
      <c r="J433" s="234"/>
      <c r="K433" s="234"/>
      <c r="L433" s="234"/>
      <c r="M433" s="234"/>
      <c r="N433" s="233"/>
      <c r="O433" s="233"/>
      <c r="P433" s="233"/>
      <c r="Q433" s="233"/>
      <c r="R433" s="234"/>
      <c r="S433" s="234"/>
      <c r="T433" s="234"/>
      <c r="U433" s="234"/>
      <c r="V433" s="234"/>
      <c r="W433" s="234"/>
      <c r="X433" s="234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145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31"/>
      <c r="B434" s="232"/>
      <c r="C434" s="274" t="s">
        <v>147</v>
      </c>
      <c r="D434" s="240"/>
      <c r="E434" s="241">
        <v>42.4</v>
      </c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145</v>
      </c>
      <c r="AH434" s="214">
        <v>1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31"/>
      <c r="B435" s="232"/>
      <c r="C435" s="273" t="s">
        <v>378</v>
      </c>
      <c r="D435" s="238"/>
      <c r="E435" s="239"/>
      <c r="F435" s="234"/>
      <c r="G435" s="234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145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31"/>
      <c r="B436" s="232"/>
      <c r="C436" s="273" t="s">
        <v>379</v>
      </c>
      <c r="D436" s="238"/>
      <c r="E436" s="239">
        <v>-1.8180000000000001</v>
      </c>
      <c r="F436" s="234"/>
      <c r="G436" s="234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145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31"/>
      <c r="B437" s="232"/>
      <c r="C437" s="273" t="s">
        <v>380</v>
      </c>
      <c r="D437" s="238"/>
      <c r="E437" s="239">
        <v>-3.6360000000000001</v>
      </c>
      <c r="F437" s="234"/>
      <c r="G437" s="234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145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31"/>
      <c r="B438" s="232"/>
      <c r="C438" s="273" t="s">
        <v>381</v>
      </c>
      <c r="D438" s="238"/>
      <c r="E438" s="239">
        <v>-3.6360000000000001</v>
      </c>
      <c r="F438" s="234"/>
      <c r="G438" s="23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145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31"/>
      <c r="B439" s="232"/>
      <c r="C439" s="273" t="s">
        <v>382</v>
      </c>
      <c r="D439" s="238"/>
      <c r="E439" s="239">
        <v>-3.03</v>
      </c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145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31"/>
      <c r="B440" s="232"/>
      <c r="C440" s="273" t="s">
        <v>383</v>
      </c>
      <c r="D440" s="238"/>
      <c r="E440" s="239">
        <v>-3.03</v>
      </c>
      <c r="F440" s="234"/>
      <c r="G440" s="234"/>
      <c r="H440" s="234"/>
      <c r="I440" s="234"/>
      <c r="J440" s="234"/>
      <c r="K440" s="234"/>
      <c r="L440" s="234"/>
      <c r="M440" s="234"/>
      <c r="N440" s="233"/>
      <c r="O440" s="233"/>
      <c r="P440" s="233"/>
      <c r="Q440" s="233"/>
      <c r="R440" s="234"/>
      <c r="S440" s="234"/>
      <c r="T440" s="234"/>
      <c r="U440" s="234"/>
      <c r="V440" s="234"/>
      <c r="W440" s="234"/>
      <c r="X440" s="234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145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31"/>
      <c r="B441" s="232"/>
      <c r="C441" s="274" t="s">
        <v>147</v>
      </c>
      <c r="D441" s="240"/>
      <c r="E441" s="241">
        <v>-15.15</v>
      </c>
      <c r="F441" s="234"/>
      <c r="G441" s="234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145</v>
      </c>
      <c r="AH441" s="214">
        <v>1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31"/>
      <c r="B442" s="232"/>
      <c r="C442" s="273" t="s">
        <v>384</v>
      </c>
      <c r="D442" s="238"/>
      <c r="E442" s="239"/>
      <c r="F442" s="234"/>
      <c r="G442" s="234"/>
      <c r="H442" s="234"/>
      <c r="I442" s="234"/>
      <c r="J442" s="234"/>
      <c r="K442" s="234"/>
      <c r="L442" s="234"/>
      <c r="M442" s="234"/>
      <c r="N442" s="233"/>
      <c r="O442" s="233"/>
      <c r="P442" s="233"/>
      <c r="Q442" s="233"/>
      <c r="R442" s="234"/>
      <c r="S442" s="234"/>
      <c r="T442" s="234"/>
      <c r="U442" s="234"/>
      <c r="V442" s="234"/>
      <c r="W442" s="234"/>
      <c r="X442" s="234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145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31"/>
      <c r="B443" s="232"/>
      <c r="C443" s="273" t="s">
        <v>385</v>
      </c>
      <c r="D443" s="238"/>
      <c r="E443" s="239">
        <v>-1.8069999999999999</v>
      </c>
      <c r="F443" s="234"/>
      <c r="G443" s="234"/>
      <c r="H443" s="234"/>
      <c r="I443" s="234"/>
      <c r="J443" s="234"/>
      <c r="K443" s="234"/>
      <c r="L443" s="234"/>
      <c r="M443" s="234"/>
      <c r="N443" s="233"/>
      <c r="O443" s="233"/>
      <c r="P443" s="233"/>
      <c r="Q443" s="233"/>
      <c r="R443" s="234"/>
      <c r="S443" s="234"/>
      <c r="T443" s="234"/>
      <c r="U443" s="234"/>
      <c r="V443" s="234"/>
      <c r="W443" s="234"/>
      <c r="X443" s="234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145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31"/>
      <c r="B444" s="232"/>
      <c r="C444" s="273" t="s">
        <v>386</v>
      </c>
      <c r="D444" s="238"/>
      <c r="E444" s="239">
        <v>-3.6139999999999999</v>
      </c>
      <c r="F444" s="234"/>
      <c r="G444" s="234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145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31"/>
      <c r="B445" s="232"/>
      <c r="C445" s="274" t="s">
        <v>147</v>
      </c>
      <c r="D445" s="240"/>
      <c r="E445" s="241">
        <v>-5.4210000000000003</v>
      </c>
      <c r="F445" s="234"/>
      <c r="G445" s="234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145</v>
      </c>
      <c r="AH445" s="214">
        <v>1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31"/>
      <c r="B446" s="232"/>
      <c r="C446" s="273" t="s">
        <v>387</v>
      </c>
      <c r="D446" s="238"/>
      <c r="E446" s="239"/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145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31"/>
      <c r="B447" s="232"/>
      <c r="C447" s="273" t="s">
        <v>388</v>
      </c>
      <c r="D447" s="238"/>
      <c r="E447" s="239">
        <v>1.02</v>
      </c>
      <c r="F447" s="234"/>
      <c r="G447" s="234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145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31"/>
      <c r="B448" s="232"/>
      <c r="C448" s="273" t="s">
        <v>389</v>
      </c>
      <c r="D448" s="238"/>
      <c r="E448" s="239">
        <v>1.02</v>
      </c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145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31"/>
      <c r="B449" s="232"/>
      <c r="C449" s="274" t="s">
        <v>147</v>
      </c>
      <c r="D449" s="240"/>
      <c r="E449" s="241">
        <v>2.04</v>
      </c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145</v>
      </c>
      <c r="AH449" s="214">
        <v>1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31"/>
      <c r="B450" s="232"/>
      <c r="C450" s="273" t="s">
        <v>308</v>
      </c>
      <c r="D450" s="238"/>
      <c r="E450" s="239"/>
      <c r="F450" s="234"/>
      <c r="G450" s="234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145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31"/>
      <c r="B451" s="232"/>
      <c r="C451" s="273" t="s">
        <v>390</v>
      </c>
      <c r="D451" s="238"/>
      <c r="E451" s="239">
        <v>-5.3544</v>
      </c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145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31"/>
      <c r="B452" s="232"/>
      <c r="C452" s="273" t="s">
        <v>391</v>
      </c>
      <c r="D452" s="238"/>
      <c r="E452" s="239">
        <v>-9.4633500000000002</v>
      </c>
      <c r="F452" s="234"/>
      <c r="G452" s="234"/>
      <c r="H452" s="234"/>
      <c r="I452" s="234"/>
      <c r="J452" s="234"/>
      <c r="K452" s="234"/>
      <c r="L452" s="234"/>
      <c r="M452" s="234"/>
      <c r="N452" s="233"/>
      <c r="O452" s="233"/>
      <c r="P452" s="233"/>
      <c r="Q452" s="233"/>
      <c r="R452" s="234"/>
      <c r="S452" s="234"/>
      <c r="T452" s="234"/>
      <c r="U452" s="234"/>
      <c r="V452" s="234"/>
      <c r="W452" s="234"/>
      <c r="X452" s="234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145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31"/>
      <c r="B453" s="232"/>
      <c r="C453" s="273" t="s">
        <v>392</v>
      </c>
      <c r="D453" s="238"/>
      <c r="E453" s="239">
        <v>-3.24</v>
      </c>
      <c r="F453" s="234"/>
      <c r="G453" s="234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145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31"/>
      <c r="B454" s="232"/>
      <c r="C454" s="274" t="s">
        <v>147</v>
      </c>
      <c r="D454" s="240"/>
      <c r="E454" s="241">
        <v>-18.057749999999999</v>
      </c>
      <c r="F454" s="234"/>
      <c r="G454" s="234"/>
      <c r="H454" s="234"/>
      <c r="I454" s="234"/>
      <c r="J454" s="234"/>
      <c r="K454" s="234"/>
      <c r="L454" s="234"/>
      <c r="M454" s="234"/>
      <c r="N454" s="233"/>
      <c r="O454" s="233"/>
      <c r="P454" s="233"/>
      <c r="Q454" s="233"/>
      <c r="R454" s="234"/>
      <c r="S454" s="234"/>
      <c r="T454" s="234"/>
      <c r="U454" s="234"/>
      <c r="V454" s="234"/>
      <c r="W454" s="234"/>
      <c r="X454" s="234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145</v>
      </c>
      <c r="AH454" s="214">
        <v>1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52">
        <v>64</v>
      </c>
      <c r="B455" s="253" t="s">
        <v>395</v>
      </c>
      <c r="C455" s="270" t="s">
        <v>396</v>
      </c>
      <c r="D455" s="254" t="s">
        <v>150</v>
      </c>
      <c r="E455" s="255">
        <v>152.00925000000001</v>
      </c>
      <c r="F455" s="256"/>
      <c r="G455" s="257">
        <f>ROUND(E455*F455,2)</f>
        <v>0</v>
      </c>
      <c r="H455" s="256"/>
      <c r="I455" s="257">
        <f>ROUND(E455*H455,2)</f>
        <v>0</v>
      </c>
      <c r="J455" s="256"/>
      <c r="K455" s="257">
        <f>ROUND(E455*J455,2)</f>
        <v>0</v>
      </c>
      <c r="L455" s="257">
        <v>15</v>
      </c>
      <c r="M455" s="257">
        <f>G455*(1+L455/100)</f>
        <v>0</v>
      </c>
      <c r="N455" s="255">
        <v>6.9999999999999994E-5</v>
      </c>
      <c r="O455" s="255">
        <f>ROUND(E455*N455,2)</f>
        <v>0.01</v>
      </c>
      <c r="P455" s="255">
        <v>0</v>
      </c>
      <c r="Q455" s="255">
        <f>ROUND(E455*P455,2)</f>
        <v>0</v>
      </c>
      <c r="R455" s="257"/>
      <c r="S455" s="257" t="s">
        <v>151</v>
      </c>
      <c r="T455" s="258" t="s">
        <v>151</v>
      </c>
      <c r="U455" s="234">
        <v>0.03</v>
      </c>
      <c r="V455" s="234">
        <f>ROUND(E455*U455,2)</f>
        <v>4.5599999999999996</v>
      </c>
      <c r="W455" s="234"/>
      <c r="X455" s="234" t="s">
        <v>139</v>
      </c>
      <c r="Y455" s="214"/>
      <c r="Z455" s="214"/>
      <c r="AA455" s="214"/>
      <c r="AB455" s="214"/>
      <c r="AC455" s="214"/>
      <c r="AD455" s="214"/>
      <c r="AE455" s="214"/>
      <c r="AF455" s="214"/>
      <c r="AG455" s="214" t="s">
        <v>140</v>
      </c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31"/>
      <c r="B456" s="232"/>
      <c r="C456" s="271" t="s">
        <v>397</v>
      </c>
      <c r="D456" s="259"/>
      <c r="E456" s="259"/>
      <c r="F456" s="259"/>
      <c r="G456" s="259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142</v>
      </c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31"/>
      <c r="B457" s="232"/>
      <c r="C457" s="273" t="s">
        <v>144</v>
      </c>
      <c r="D457" s="238"/>
      <c r="E457" s="239"/>
      <c r="F457" s="234"/>
      <c r="G457" s="234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145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31"/>
      <c r="B458" s="232"/>
      <c r="C458" s="273" t="s">
        <v>371</v>
      </c>
      <c r="D458" s="238"/>
      <c r="E458" s="239"/>
      <c r="F458" s="234"/>
      <c r="G458" s="23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145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31"/>
      <c r="B459" s="232"/>
      <c r="C459" s="273" t="s">
        <v>372</v>
      </c>
      <c r="D459" s="238"/>
      <c r="E459" s="239">
        <v>30.835999999999999</v>
      </c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145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31"/>
      <c r="B460" s="232"/>
      <c r="C460" s="273" t="s">
        <v>373</v>
      </c>
      <c r="D460" s="238"/>
      <c r="E460" s="239">
        <v>33.462000000000003</v>
      </c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145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31"/>
      <c r="B461" s="232"/>
      <c r="C461" s="273" t="s">
        <v>374</v>
      </c>
      <c r="D461" s="238"/>
      <c r="E461" s="239">
        <v>48.932000000000002</v>
      </c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145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31"/>
      <c r="B462" s="232"/>
      <c r="C462" s="273" t="s">
        <v>375</v>
      </c>
      <c r="D462" s="238"/>
      <c r="E462" s="239">
        <v>19.448</v>
      </c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145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31"/>
      <c r="B463" s="232"/>
      <c r="C463" s="273" t="s">
        <v>376</v>
      </c>
      <c r="D463" s="238"/>
      <c r="E463" s="239">
        <v>13.52</v>
      </c>
      <c r="F463" s="234"/>
      <c r="G463" s="234"/>
      <c r="H463" s="234"/>
      <c r="I463" s="234"/>
      <c r="J463" s="234"/>
      <c r="K463" s="234"/>
      <c r="L463" s="234"/>
      <c r="M463" s="234"/>
      <c r="N463" s="233"/>
      <c r="O463" s="233"/>
      <c r="P463" s="233"/>
      <c r="Q463" s="233"/>
      <c r="R463" s="234"/>
      <c r="S463" s="234"/>
      <c r="T463" s="234"/>
      <c r="U463" s="234"/>
      <c r="V463" s="234"/>
      <c r="W463" s="234"/>
      <c r="X463" s="234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145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31"/>
      <c r="B464" s="232"/>
      <c r="C464" s="274" t="s">
        <v>147</v>
      </c>
      <c r="D464" s="240"/>
      <c r="E464" s="241">
        <v>146.19800000000001</v>
      </c>
      <c r="F464" s="234"/>
      <c r="G464" s="234"/>
      <c r="H464" s="234"/>
      <c r="I464" s="234"/>
      <c r="J464" s="234"/>
      <c r="K464" s="234"/>
      <c r="L464" s="234"/>
      <c r="M464" s="234"/>
      <c r="N464" s="233"/>
      <c r="O464" s="233"/>
      <c r="P464" s="233"/>
      <c r="Q464" s="233"/>
      <c r="R464" s="234"/>
      <c r="S464" s="234"/>
      <c r="T464" s="234"/>
      <c r="U464" s="234"/>
      <c r="V464" s="234"/>
      <c r="W464" s="234"/>
      <c r="X464" s="234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145</v>
      </c>
      <c r="AH464" s="214">
        <v>1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31"/>
      <c r="B465" s="232"/>
      <c r="C465" s="273" t="s">
        <v>377</v>
      </c>
      <c r="D465" s="238"/>
      <c r="E465" s="239"/>
      <c r="F465" s="234"/>
      <c r="G465" s="234"/>
      <c r="H465" s="234"/>
      <c r="I465" s="234"/>
      <c r="J465" s="234"/>
      <c r="K465" s="234"/>
      <c r="L465" s="234"/>
      <c r="M465" s="234"/>
      <c r="N465" s="233"/>
      <c r="O465" s="233"/>
      <c r="P465" s="233"/>
      <c r="Q465" s="233"/>
      <c r="R465" s="234"/>
      <c r="S465" s="234"/>
      <c r="T465" s="234"/>
      <c r="U465" s="234"/>
      <c r="V465" s="234"/>
      <c r="W465" s="234"/>
      <c r="X465" s="234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145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31"/>
      <c r="B466" s="232"/>
      <c r="C466" s="273" t="s">
        <v>186</v>
      </c>
      <c r="D466" s="238"/>
      <c r="E466" s="239">
        <v>6.5</v>
      </c>
      <c r="F466" s="234"/>
      <c r="G466" s="234"/>
      <c r="H466" s="234"/>
      <c r="I466" s="234"/>
      <c r="J466" s="234"/>
      <c r="K466" s="234"/>
      <c r="L466" s="234"/>
      <c r="M466" s="234"/>
      <c r="N466" s="233"/>
      <c r="O466" s="233"/>
      <c r="P466" s="233"/>
      <c r="Q466" s="233"/>
      <c r="R466" s="234"/>
      <c r="S466" s="234"/>
      <c r="T466" s="234"/>
      <c r="U466" s="234"/>
      <c r="V466" s="234"/>
      <c r="W466" s="234"/>
      <c r="X466" s="234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145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31"/>
      <c r="B467" s="232"/>
      <c r="C467" s="273" t="s">
        <v>187</v>
      </c>
      <c r="D467" s="238"/>
      <c r="E467" s="239">
        <v>9.3000000000000007</v>
      </c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145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31"/>
      <c r="B468" s="232"/>
      <c r="C468" s="273" t="s">
        <v>207</v>
      </c>
      <c r="D468" s="238"/>
      <c r="E468" s="239">
        <v>21.8</v>
      </c>
      <c r="F468" s="234"/>
      <c r="G468" s="234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145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31"/>
      <c r="B469" s="232"/>
      <c r="C469" s="273" t="s">
        <v>208</v>
      </c>
      <c r="D469" s="238"/>
      <c r="E469" s="239">
        <v>3.4</v>
      </c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145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5">
      <c r="A470" s="231"/>
      <c r="B470" s="232"/>
      <c r="C470" s="273" t="s">
        <v>209</v>
      </c>
      <c r="D470" s="238"/>
      <c r="E470" s="239">
        <v>1.4</v>
      </c>
      <c r="F470" s="234"/>
      <c r="G470" s="234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145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31"/>
      <c r="B471" s="232"/>
      <c r="C471" s="274" t="s">
        <v>147</v>
      </c>
      <c r="D471" s="240"/>
      <c r="E471" s="241">
        <v>42.4</v>
      </c>
      <c r="F471" s="234"/>
      <c r="G471" s="234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145</v>
      </c>
      <c r="AH471" s="214">
        <v>1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31"/>
      <c r="B472" s="232"/>
      <c r="C472" s="273" t="s">
        <v>378</v>
      </c>
      <c r="D472" s="238"/>
      <c r="E472" s="239"/>
      <c r="F472" s="234"/>
      <c r="G472" s="234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145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31"/>
      <c r="B473" s="232"/>
      <c r="C473" s="273" t="s">
        <v>379</v>
      </c>
      <c r="D473" s="238"/>
      <c r="E473" s="239">
        <v>-1.8180000000000001</v>
      </c>
      <c r="F473" s="234"/>
      <c r="G473" s="234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145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31"/>
      <c r="B474" s="232"/>
      <c r="C474" s="273" t="s">
        <v>380</v>
      </c>
      <c r="D474" s="238"/>
      <c r="E474" s="239">
        <v>-3.6360000000000001</v>
      </c>
      <c r="F474" s="234"/>
      <c r="G474" s="234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145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31"/>
      <c r="B475" s="232"/>
      <c r="C475" s="273" t="s">
        <v>381</v>
      </c>
      <c r="D475" s="238"/>
      <c r="E475" s="239">
        <v>-3.6360000000000001</v>
      </c>
      <c r="F475" s="234"/>
      <c r="G475" s="234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145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5">
      <c r="A476" s="231"/>
      <c r="B476" s="232"/>
      <c r="C476" s="273" t="s">
        <v>382</v>
      </c>
      <c r="D476" s="238"/>
      <c r="E476" s="239">
        <v>-3.03</v>
      </c>
      <c r="F476" s="234"/>
      <c r="G476" s="234"/>
      <c r="H476" s="234"/>
      <c r="I476" s="234"/>
      <c r="J476" s="234"/>
      <c r="K476" s="234"/>
      <c r="L476" s="234"/>
      <c r="M476" s="234"/>
      <c r="N476" s="233"/>
      <c r="O476" s="233"/>
      <c r="P476" s="233"/>
      <c r="Q476" s="233"/>
      <c r="R476" s="234"/>
      <c r="S476" s="234"/>
      <c r="T476" s="234"/>
      <c r="U476" s="234"/>
      <c r="V476" s="234"/>
      <c r="W476" s="234"/>
      <c r="X476" s="234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145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5">
      <c r="A477" s="231"/>
      <c r="B477" s="232"/>
      <c r="C477" s="273" t="s">
        <v>383</v>
      </c>
      <c r="D477" s="238"/>
      <c r="E477" s="239">
        <v>-3.03</v>
      </c>
      <c r="F477" s="234"/>
      <c r="G477" s="234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145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31"/>
      <c r="B478" s="232"/>
      <c r="C478" s="274" t="s">
        <v>147</v>
      </c>
      <c r="D478" s="240"/>
      <c r="E478" s="241">
        <v>-15.15</v>
      </c>
      <c r="F478" s="234"/>
      <c r="G478" s="234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145</v>
      </c>
      <c r="AH478" s="214">
        <v>1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31"/>
      <c r="B479" s="232"/>
      <c r="C479" s="273" t="s">
        <v>384</v>
      </c>
      <c r="D479" s="238"/>
      <c r="E479" s="239"/>
      <c r="F479" s="234"/>
      <c r="G479" s="234"/>
      <c r="H479" s="234"/>
      <c r="I479" s="234"/>
      <c r="J479" s="234"/>
      <c r="K479" s="234"/>
      <c r="L479" s="234"/>
      <c r="M479" s="234"/>
      <c r="N479" s="233"/>
      <c r="O479" s="233"/>
      <c r="P479" s="233"/>
      <c r="Q479" s="233"/>
      <c r="R479" s="234"/>
      <c r="S479" s="234"/>
      <c r="T479" s="234"/>
      <c r="U479" s="234"/>
      <c r="V479" s="234"/>
      <c r="W479" s="234"/>
      <c r="X479" s="234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145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31"/>
      <c r="B480" s="232"/>
      <c r="C480" s="273" t="s">
        <v>385</v>
      </c>
      <c r="D480" s="238"/>
      <c r="E480" s="239">
        <v>-1.8069999999999999</v>
      </c>
      <c r="F480" s="234"/>
      <c r="G480" s="234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145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31"/>
      <c r="B481" s="232"/>
      <c r="C481" s="273" t="s">
        <v>386</v>
      </c>
      <c r="D481" s="238"/>
      <c r="E481" s="239">
        <v>-3.6139999999999999</v>
      </c>
      <c r="F481" s="234"/>
      <c r="G481" s="234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145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31"/>
      <c r="B482" s="232"/>
      <c r="C482" s="274" t="s">
        <v>147</v>
      </c>
      <c r="D482" s="240"/>
      <c r="E482" s="241">
        <v>-5.4210000000000003</v>
      </c>
      <c r="F482" s="234"/>
      <c r="G482" s="234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145</v>
      </c>
      <c r="AH482" s="214">
        <v>1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31"/>
      <c r="B483" s="232"/>
      <c r="C483" s="273" t="s">
        <v>387</v>
      </c>
      <c r="D483" s="238"/>
      <c r="E483" s="239"/>
      <c r="F483" s="234"/>
      <c r="G483" s="234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145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31"/>
      <c r="B484" s="232"/>
      <c r="C484" s="273" t="s">
        <v>388</v>
      </c>
      <c r="D484" s="238"/>
      <c r="E484" s="239">
        <v>1.02</v>
      </c>
      <c r="F484" s="234"/>
      <c r="G484" s="234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145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31"/>
      <c r="B485" s="232"/>
      <c r="C485" s="273" t="s">
        <v>389</v>
      </c>
      <c r="D485" s="238"/>
      <c r="E485" s="239">
        <v>1.02</v>
      </c>
      <c r="F485" s="234"/>
      <c r="G485" s="234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145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31"/>
      <c r="B486" s="232"/>
      <c r="C486" s="274" t="s">
        <v>147</v>
      </c>
      <c r="D486" s="240"/>
      <c r="E486" s="241">
        <v>2.04</v>
      </c>
      <c r="F486" s="234"/>
      <c r="G486" s="234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145</v>
      </c>
      <c r="AH486" s="214">
        <v>1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31"/>
      <c r="B487" s="232"/>
      <c r="C487" s="273" t="s">
        <v>308</v>
      </c>
      <c r="D487" s="238"/>
      <c r="E487" s="239"/>
      <c r="F487" s="234"/>
      <c r="G487" s="234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145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31"/>
      <c r="B488" s="232"/>
      <c r="C488" s="273" t="s">
        <v>390</v>
      </c>
      <c r="D488" s="238"/>
      <c r="E488" s="239">
        <v>-5.3544</v>
      </c>
      <c r="F488" s="234"/>
      <c r="G488" s="234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145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31"/>
      <c r="B489" s="232"/>
      <c r="C489" s="273" t="s">
        <v>391</v>
      </c>
      <c r="D489" s="238"/>
      <c r="E489" s="239">
        <v>-9.4633500000000002</v>
      </c>
      <c r="F489" s="234"/>
      <c r="G489" s="234"/>
      <c r="H489" s="234"/>
      <c r="I489" s="234"/>
      <c r="J489" s="234"/>
      <c r="K489" s="234"/>
      <c r="L489" s="234"/>
      <c r="M489" s="234"/>
      <c r="N489" s="233"/>
      <c r="O489" s="233"/>
      <c r="P489" s="233"/>
      <c r="Q489" s="233"/>
      <c r="R489" s="234"/>
      <c r="S489" s="234"/>
      <c r="T489" s="234"/>
      <c r="U489" s="234"/>
      <c r="V489" s="234"/>
      <c r="W489" s="234"/>
      <c r="X489" s="234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145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31"/>
      <c r="B490" s="232"/>
      <c r="C490" s="273" t="s">
        <v>392</v>
      </c>
      <c r="D490" s="238"/>
      <c r="E490" s="239">
        <v>-3.24</v>
      </c>
      <c r="F490" s="234"/>
      <c r="G490" s="234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145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31"/>
      <c r="B491" s="232"/>
      <c r="C491" s="274" t="s">
        <v>147</v>
      </c>
      <c r="D491" s="240"/>
      <c r="E491" s="241">
        <v>-18.057749999999999</v>
      </c>
      <c r="F491" s="234"/>
      <c r="G491" s="234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145</v>
      </c>
      <c r="AH491" s="214">
        <v>1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52">
        <v>65</v>
      </c>
      <c r="B492" s="253" t="s">
        <v>398</v>
      </c>
      <c r="C492" s="270" t="s">
        <v>399</v>
      </c>
      <c r="D492" s="254" t="s">
        <v>150</v>
      </c>
      <c r="E492" s="255">
        <v>152.00925000000001</v>
      </c>
      <c r="F492" s="256"/>
      <c r="G492" s="257">
        <f>ROUND(E492*F492,2)</f>
        <v>0</v>
      </c>
      <c r="H492" s="256"/>
      <c r="I492" s="257">
        <f>ROUND(E492*H492,2)</f>
        <v>0</v>
      </c>
      <c r="J492" s="256"/>
      <c r="K492" s="257">
        <f>ROUND(E492*J492,2)</f>
        <v>0</v>
      </c>
      <c r="L492" s="257">
        <v>15</v>
      </c>
      <c r="M492" s="257">
        <f>G492*(1+L492/100)</f>
        <v>0</v>
      </c>
      <c r="N492" s="255">
        <v>3.6000000000000002E-4</v>
      </c>
      <c r="O492" s="255">
        <f>ROUND(E492*N492,2)</f>
        <v>0.05</v>
      </c>
      <c r="P492" s="255">
        <v>0</v>
      </c>
      <c r="Q492" s="255">
        <f>ROUND(E492*P492,2)</f>
        <v>0</v>
      </c>
      <c r="R492" s="257"/>
      <c r="S492" s="257" t="s">
        <v>151</v>
      </c>
      <c r="T492" s="258" t="s">
        <v>151</v>
      </c>
      <c r="U492" s="234">
        <v>0.19503999999999999</v>
      </c>
      <c r="V492" s="234">
        <f>ROUND(E492*U492,2)</f>
        <v>29.65</v>
      </c>
      <c r="W492" s="234"/>
      <c r="X492" s="234" t="s">
        <v>139</v>
      </c>
      <c r="Y492" s="214"/>
      <c r="Z492" s="214"/>
      <c r="AA492" s="214"/>
      <c r="AB492" s="214"/>
      <c r="AC492" s="214"/>
      <c r="AD492" s="214"/>
      <c r="AE492" s="214"/>
      <c r="AF492" s="214"/>
      <c r="AG492" s="214" t="s">
        <v>140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31"/>
      <c r="B493" s="232"/>
      <c r="C493" s="271" t="s">
        <v>400</v>
      </c>
      <c r="D493" s="259"/>
      <c r="E493" s="259"/>
      <c r="F493" s="259"/>
      <c r="G493" s="259"/>
      <c r="H493" s="234"/>
      <c r="I493" s="234"/>
      <c r="J493" s="234"/>
      <c r="K493" s="234"/>
      <c r="L493" s="234"/>
      <c r="M493" s="234"/>
      <c r="N493" s="233"/>
      <c r="O493" s="233"/>
      <c r="P493" s="233"/>
      <c r="Q493" s="233"/>
      <c r="R493" s="234"/>
      <c r="S493" s="234"/>
      <c r="T493" s="234"/>
      <c r="U493" s="234"/>
      <c r="V493" s="234"/>
      <c r="W493" s="234"/>
      <c r="X493" s="234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142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31"/>
      <c r="B494" s="232"/>
      <c r="C494" s="273" t="s">
        <v>144</v>
      </c>
      <c r="D494" s="238"/>
      <c r="E494" s="239"/>
      <c r="F494" s="234"/>
      <c r="G494" s="234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145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31"/>
      <c r="B495" s="232"/>
      <c r="C495" s="273" t="s">
        <v>371</v>
      </c>
      <c r="D495" s="238"/>
      <c r="E495" s="239"/>
      <c r="F495" s="234"/>
      <c r="G495" s="234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145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31"/>
      <c r="B496" s="232"/>
      <c r="C496" s="273" t="s">
        <v>372</v>
      </c>
      <c r="D496" s="238"/>
      <c r="E496" s="239">
        <v>30.835999999999999</v>
      </c>
      <c r="F496" s="234"/>
      <c r="G496" s="234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145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31"/>
      <c r="B497" s="232"/>
      <c r="C497" s="273" t="s">
        <v>373</v>
      </c>
      <c r="D497" s="238"/>
      <c r="E497" s="239">
        <v>33.462000000000003</v>
      </c>
      <c r="F497" s="234"/>
      <c r="G497" s="234"/>
      <c r="H497" s="234"/>
      <c r="I497" s="234"/>
      <c r="J497" s="234"/>
      <c r="K497" s="234"/>
      <c r="L497" s="234"/>
      <c r="M497" s="234"/>
      <c r="N497" s="233"/>
      <c r="O497" s="233"/>
      <c r="P497" s="233"/>
      <c r="Q497" s="233"/>
      <c r="R497" s="234"/>
      <c r="S497" s="234"/>
      <c r="T497" s="234"/>
      <c r="U497" s="234"/>
      <c r="V497" s="234"/>
      <c r="W497" s="234"/>
      <c r="X497" s="234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145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31"/>
      <c r="B498" s="232"/>
      <c r="C498" s="273" t="s">
        <v>374</v>
      </c>
      <c r="D498" s="238"/>
      <c r="E498" s="239">
        <v>48.932000000000002</v>
      </c>
      <c r="F498" s="234"/>
      <c r="G498" s="234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145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31"/>
      <c r="B499" s="232"/>
      <c r="C499" s="273" t="s">
        <v>375</v>
      </c>
      <c r="D499" s="238"/>
      <c r="E499" s="239">
        <v>19.448</v>
      </c>
      <c r="F499" s="234"/>
      <c r="G499" s="234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145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31"/>
      <c r="B500" s="232"/>
      <c r="C500" s="273" t="s">
        <v>376</v>
      </c>
      <c r="D500" s="238"/>
      <c r="E500" s="239">
        <v>13.52</v>
      </c>
      <c r="F500" s="234"/>
      <c r="G500" s="234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145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31"/>
      <c r="B501" s="232"/>
      <c r="C501" s="274" t="s">
        <v>147</v>
      </c>
      <c r="D501" s="240"/>
      <c r="E501" s="241">
        <v>146.19800000000001</v>
      </c>
      <c r="F501" s="234"/>
      <c r="G501" s="234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145</v>
      </c>
      <c r="AH501" s="214">
        <v>1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5">
      <c r="A502" s="231"/>
      <c r="B502" s="232"/>
      <c r="C502" s="273" t="s">
        <v>377</v>
      </c>
      <c r="D502" s="238"/>
      <c r="E502" s="239"/>
      <c r="F502" s="234"/>
      <c r="G502" s="234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145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5">
      <c r="A503" s="231"/>
      <c r="B503" s="232"/>
      <c r="C503" s="273" t="s">
        <v>186</v>
      </c>
      <c r="D503" s="238"/>
      <c r="E503" s="239">
        <v>6.5</v>
      </c>
      <c r="F503" s="234"/>
      <c r="G503" s="234"/>
      <c r="H503" s="234"/>
      <c r="I503" s="234"/>
      <c r="J503" s="234"/>
      <c r="K503" s="234"/>
      <c r="L503" s="234"/>
      <c r="M503" s="234"/>
      <c r="N503" s="233"/>
      <c r="O503" s="233"/>
      <c r="P503" s="233"/>
      <c r="Q503" s="233"/>
      <c r="R503" s="234"/>
      <c r="S503" s="234"/>
      <c r="T503" s="234"/>
      <c r="U503" s="234"/>
      <c r="V503" s="234"/>
      <c r="W503" s="234"/>
      <c r="X503" s="234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145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31"/>
      <c r="B504" s="232"/>
      <c r="C504" s="273" t="s">
        <v>187</v>
      </c>
      <c r="D504" s="238"/>
      <c r="E504" s="239">
        <v>9.3000000000000007</v>
      </c>
      <c r="F504" s="234"/>
      <c r="G504" s="234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145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31"/>
      <c r="B505" s="232"/>
      <c r="C505" s="273" t="s">
        <v>207</v>
      </c>
      <c r="D505" s="238"/>
      <c r="E505" s="239">
        <v>21.8</v>
      </c>
      <c r="F505" s="234"/>
      <c r="G505" s="234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145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5">
      <c r="A506" s="231"/>
      <c r="B506" s="232"/>
      <c r="C506" s="273" t="s">
        <v>208</v>
      </c>
      <c r="D506" s="238"/>
      <c r="E506" s="239">
        <v>3.4</v>
      </c>
      <c r="F506" s="234"/>
      <c r="G506" s="234"/>
      <c r="H506" s="234"/>
      <c r="I506" s="234"/>
      <c r="J506" s="234"/>
      <c r="K506" s="234"/>
      <c r="L506" s="234"/>
      <c r="M506" s="234"/>
      <c r="N506" s="233"/>
      <c r="O506" s="233"/>
      <c r="P506" s="233"/>
      <c r="Q506" s="233"/>
      <c r="R506" s="234"/>
      <c r="S506" s="234"/>
      <c r="T506" s="234"/>
      <c r="U506" s="234"/>
      <c r="V506" s="234"/>
      <c r="W506" s="234"/>
      <c r="X506" s="234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145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5">
      <c r="A507" s="231"/>
      <c r="B507" s="232"/>
      <c r="C507" s="273" t="s">
        <v>209</v>
      </c>
      <c r="D507" s="238"/>
      <c r="E507" s="239">
        <v>1.4</v>
      </c>
      <c r="F507" s="234"/>
      <c r="G507" s="234"/>
      <c r="H507" s="234"/>
      <c r="I507" s="234"/>
      <c r="J507" s="234"/>
      <c r="K507" s="234"/>
      <c r="L507" s="234"/>
      <c r="M507" s="234"/>
      <c r="N507" s="233"/>
      <c r="O507" s="233"/>
      <c r="P507" s="233"/>
      <c r="Q507" s="233"/>
      <c r="R507" s="234"/>
      <c r="S507" s="234"/>
      <c r="T507" s="234"/>
      <c r="U507" s="234"/>
      <c r="V507" s="234"/>
      <c r="W507" s="234"/>
      <c r="X507" s="234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145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5">
      <c r="A508" s="231"/>
      <c r="B508" s="232"/>
      <c r="C508" s="274" t="s">
        <v>147</v>
      </c>
      <c r="D508" s="240"/>
      <c r="E508" s="241">
        <v>42.4</v>
      </c>
      <c r="F508" s="234"/>
      <c r="G508" s="234"/>
      <c r="H508" s="234"/>
      <c r="I508" s="234"/>
      <c r="J508" s="234"/>
      <c r="K508" s="234"/>
      <c r="L508" s="234"/>
      <c r="M508" s="234"/>
      <c r="N508" s="233"/>
      <c r="O508" s="233"/>
      <c r="P508" s="233"/>
      <c r="Q508" s="233"/>
      <c r="R508" s="234"/>
      <c r="S508" s="234"/>
      <c r="T508" s="234"/>
      <c r="U508" s="234"/>
      <c r="V508" s="234"/>
      <c r="W508" s="234"/>
      <c r="X508" s="234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145</v>
      </c>
      <c r="AH508" s="214">
        <v>1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31"/>
      <c r="B509" s="232"/>
      <c r="C509" s="273" t="s">
        <v>378</v>
      </c>
      <c r="D509" s="238"/>
      <c r="E509" s="239"/>
      <c r="F509" s="234"/>
      <c r="G509" s="234"/>
      <c r="H509" s="234"/>
      <c r="I509" s="234"/>
      <c r="J509" s="234"/>
      <c r="K509" s="234"/>
      <c r="L509" s="234"/>
      <c r="M509" s="234"/>
      <c r="N509" s="233"/>
      <c r="O509" s="233"/>
      <c r="P509" s="233"/>
      <c r="Q509" s="233"/>
      <c r="R509" s="234"/>
      <c r="S509" s="234"/>
      <c r="T509" s="234"/>
      <c r="U509" s="234"/>
      <c r="V509" s="234"/>
      <c r="W509" s="234"/>
      <c r="X509" s="234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145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5">
      <c r="A510" s="231"/>
      <c r="B510" s="232"/>
      <c r="C510" s="273" t="s">
        <v>379</v>
      </c>
      <c r="D510" s="238"/>
      <c r="E510" s="239">
        <v>-1.8180000000000001</v>
      </c>
      <c r="F510" s="234"/>
      <c r="G510" s="234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145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5">
      <c r="A511" s="231"/>
      <c r="B511" s="232"/>
      <c r="C511" s="273" t="s">
        <v>380</v>
      </c>
      <c r="D511" s="238"/>
      <c r="E511" s="239">
        <v>-3.6360000000000001</v>
      </c>
      <c r="F511" s="234"/>
      <c r="G511" s="234"/>
      <c r="H511" s="234"/>
      <c r="I511" s="234"/>
      <c r="J511" s="234"/>
      <c r="K511" s="234"/>
      <c r="L511" s="234"/>
      <c r="M511" s="234"/>
      <c r="N511" s="233"/>
      <c r="O511" s="233"/>
      <c r="P511" s="233"/>
      <c r="Q511" s="233"/>
      <c r="R511" s="234"/>
      <c r="S511" s="234"/>
      <c r="T511" s="234"/>
      <c r="U511" s="234"/>
      <c r="V511" s="234"/>
      <c r="W511" s="234"/>
      <c r="X511" s="234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145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5">
      <c r="A512" s="231"/>
      <c r="B512" s="232"/>
      <c r="C512" s="273" t="s">
        <v>381</v>
      </c>
      <c r="D512" s="238"/>
      <c r="E512" s="239">
        <v>-3.6360000000000001</v>
      </c>
      <c r="F512" s="234"/>
      <c r="G512" s="234"/>
      <c r="H512" s="234"/>
      <c r="I512" s="234"/>
      <c r="J512" s="234"/>
      <c r="K512" s="234"/>
      <c r="L512" s="234"/>
      <c r="M512" s="234"/>
      <c r="N512" s="233"/>
      <c r="O512" s="233"/>
      <c r="P512" s="233"/>
      <c r="Q512" s="233"/>
      <c r="R512" s="234"/>
      <c r="S512" s="234"/>
      <c r="T512" s="234"/>
      <c r="U512" s="234"/>
      <c r="V512" s="234"/>
      <c r="W512" s="234"/>
      <c r="X512" s="234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145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31"/>
      <c r="B513" s="232"/>
      <c r="C513" s="273" t="s">
        <v>382</v>
      </c>
      <c r="D513" s="238"/>
      <c r="E513" s="239">
        <v>-3.03</v>
      </c>
      <c r="F513" s="234"/>
      <c r="G513" s="234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145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5">
      <c r="A514" s="231"/>
      <c r="B514" s="232"/>
      <c r="C514" s="273" t="s">
        <v>383</v>
      </c>
      <c r="D514" s="238"/>
      <c r="E514" s="239">
        <v>-3.03</v>
      </c>
      <c r="F514" s="234"/>
      <c r="G514" s="234"/>
      <c r="H514" s="234"/>
      <c r="I514" s="234"/>
      <c r="J514" s="234"/>
      <c r="K514" s="234"/>
      <c r="L514" s="234"/>
      <c r="M514" s="234"/>
      <c r="N514" s="233"/>
      <c r="O514" s="233"/>
      <c r="P514" s="233"/>
      <c r="Q514" s="233"/>
      <c r="R514" s="234"/>
      <c r="S514" s="234"/>
      <c r="T514" s="234"/>
      <c r="U514" s="234"/>
      <c r="V514" s="234"/>
      <c r="W514" s="234"/>
      <c r="X514" s="234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145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5">
      <c r="A515" s="231"/>
      <c r="B515" s="232"/>
      <c r="C515" s="274" t="s">
        <v>147</v>
      </c>
      <c r="D515" s="240"/>
      <c r="E515" s="241">
        <v>-15.15</v>
      </c>
      <c r="F515" s="234"/>
      <c r="G515" s="234"/>
      <c r="H515" s="234"/>
      <c r="I515" s="234"/>
      <c r="J515" s="234"/>
      <c r="K515" s="234"/>
      <c r="L515" s="234"/>
      <c r="M515" s="234"/>
      <c r="N515" s="233"/>
      <c r="O515" s="233"/>
      <c r="P515" s="233"/>
      <c r="Q515" s="233"/>
      <c r="R515" s="234"/>
      <c r="S515" s="234"/>
      <c r="T515" s="234"/>
      <c r="U515" s="234"/>
      <c r="V515" s="234"/>
      <c r="W515" s="234"/>
      <c r="X515" s="234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145</v>
      </c>
      <c r="AH515" s="214">
        <v>1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5">
      <c r="A516" s="231"/>
      <c r="B516" s="232"/>
      <c r="C516" s="273" t="s">
        <v>384</v>
      </c>
      <c r="D516" s="238"/>
      <c r="E516" s="239"/>
      <c r="F516" s="234"/>
      <c r="G516" s="234"/>
      <c r="H516" s="234"/>
      <c r="I516" s="234"/>
      <c r="J516" s="234"/>
      <c r="K516" s="234"/>
      <c r="L516" s="234"/>
      <c r="M516" s="234"/>
      <c r="N516" s="233"/>
      <c r="O516" s="233"/>
      <c r="P516" s="233"/>
      <c r="Q516" s="233"/>
      <c r="R516" s="234"/>
      <c r="S516" s="234"/>
      <c r="T516" s="234"/>
      <c r="U516" s="234"/>
      <c r="V516" s="234"/>
      <c r="W516" s="234"/>
      <c r="X516" s="234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145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5">
      <c r="A517" s="231"/>
      <c r="B517" s="232"/>
      <c r="C517" s="273" t="s">
        <v>385</v>
      </c>
      <c r="D517" s="238"/>
      <c r="E517" s="239">
        <v>-1.8069999999999999</v>
      </c>
      <c r="F517" s="234"/>
      <c r="G517" s="234"/>
      <c r="H517" s="234"/>
      <c r="I517" s="234"/>
      <c r="J517" s="234"/>
      <c r="K517" s="234"/>
      <c r="L517" s="234"/>
      <c r="M517" s="234"/>
      <c r="N517" s="233"/>
      <c r="O517" s="233"/>
      <c r="P517" s="233"/>
      <c r="Q517" s="233"/>
      <c r="R517" s="234"/>
      <c r="S517" s="234"/>
      <c r="T517" s="234"/>
      <c r="U517" s="234"/>
      <c r="V517" s="234"/>
      <c r="W517" s="234"/>
      <c r="X517" s="234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145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5">
      <c r="A518" s="231"/>
      <c r="B518" s="232"/>
      <c r="C518" s="273" t="s">
        <v>386</v>
      </c>
      <c r="D518" s="238"/>
      <c r="E518" s="239">
        <v>-3.6139999999999999</v>
      </c>
      <c r="F518" s="234"/>
      <c r="G518" s="234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145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5">
      <c r="A519" s="231"/>
      <c r="B519" s="232"/>
      <c r="C519" s="274" t="s">
        <v>147</v>
      </c>
      <c r="D519" s="240"/>
      <c r="E519" s="241">
        <v>-5.4210000000000003</v>
      </c>
      <c r="F519" s="234"/>
      <c r="G519" s="234"/>
      <c r="H519" s="234"/>
      <c r="I519" s="234"/>
      <c r="J519" s="234"/>
      <c r="K519" s="234"/>
      <c r="L519" s="234"/>
      <c r="M519" s="234"/>
      <c r="N519" s="233"/>
      <c r="O519" s="233"/>
      <c r="P519" s="233"/>
      <c r="Q519" s="233"/>
      <c r="R519" s="234"/>
      <c r="S519" s="234"/>
      <c r="T519" s="234"/>
      <c r="U519" s="234"/>
      <c r="V519" s="234"/>
      <c r="W519" s="234"/>
      <c r="X519" s="234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145</v>
      </c>
      <c r="AH519" s="214">
        <v>1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5">
      <c r="A520" s="231"/>
      <c r="B520" s="232"/>
      <c r="C520" s="273" t="s">
        <v>387</v>
      </c>
      <c r="D520" s="238"/>
      <c r="E520" s="239"/>
      <c r="F520" s="234"/>
      <c r="G520" s="234"/>
      <c r="H520" s="234"/>
      <c r="I520" s="234"/>
      <c r="J520" s="234"/>
      <c r="K520" s="234"/>
      <c r="L520" s="234"/>
      <c r="M520" s="234"/>
      <c r="N520" s="233"/>
      <c r="O520" s="233"/>
      <c r="P520" s="233"/>
      <c r="Q520" s="233"/>
      <c r="R520" s="234"/>
      <c r="S520" s="234"/>
      <c r="T520" s="234"/>
      <c r="U520" s="234"/>
      <c r="V520" s="234"/>
      <c r="W520" s="234"/>
      <c r="X520" s="234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145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5">
      <c r="A521" s="231"/>
      <c r="B521" s="232"/>
      <c r="C521" s="273" t="s">
        <v>388</v>
      </c>
      <c r="D521" s="238"/>
      <c r="E521" s="239">
        <v>1.02</v>
      </c>
      <c r="F521" s="234"/>
      <c r="G521" s="234"/>
      <c r="H521" s="234"/>
      <c r="I521" s="234"/>
      <c r="J521" s="234"/>
      <c r="K521" s="234"/>
      <c r="L521" s="234"/>
      <c r="M521" s="234"/>
      <c r="N521" s="233"/>
      <c r="O521" s="233"/>
      <c r="P521" s="233"/>
      <c r="Q521" s="233"/>
      <c r="R521" s="234"/>
      <c r="S521" s="234"/>
      <c r="T521" s="234"/>
      <c r="U521" s="234"/>
      <c r="V521" s="234"/>
      <c r="W521" s="234"/>
      <c r="X521" s="234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145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5">
      <c r="A522" s="231"/>
      <c r="B522" s="232"/>
      <c r="C522" s="273" t="s">
        <v>389</v>
      </c>
      <c r="D522" s="238"/>
      <c r="E522" s="239">
        <v>1.02</v>
      </c>
      <c r="F522" s="234"/>
      <c r="G522" s="234"/>
      <c r="H522" s="234"/>
      <c r="I522" s="234"/>
      <c r="J522" s="234"/>
      <c r="K522" s="234"/>
      <c r="L522" s="234"/>
      <c r="M522" s="234"/>
      <c r="N522" s="233"/>
      <c r="O522" s="233"/>
      <c r="P522" s="233"/>
      <c r="Q522" s="233"/>
      <c r="R522" s="234"/>
      <c r="S522" s="234"/>
      <c r="T522" s="234"/>
      <c r="U522" s="234"/>
      <c r="V522" s="234"/>
      <c r="W522" s="234"/>
      <c r="X522" s="234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145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5">
      <c r="A523" s="231"/>
      <c r="B523" s="232"/>
      <c r="C523" s="274" t="s">
        <v>147</v>
      </c>
      <c r="D523" s="240"/>
      <c r="E523" s="241">
        <v>2.04</v>
      </c>
      <c r="F523" s="234"/>
      <c r="G523" s="234"/>
      <c r="H523" s="234"/>
      <c r="I523" s="234"/>
      <c r="J523" s="234"/>
      <c r="K523" s="234"/>
      <c r="L523" s="234"/>
      <c r="M523" s="234"/>
      <c r="N523" s="233"/>
      <c r="O523" s="233"/>
      <c r="P523" s="233"/>
      <c r="Q523" s="233"/>
      <c r="R523" s="234"/>
      <c r="S523" s="234"/>
      <c r="T523" s="234"/>
      <c r="U523" s="234"/>
      <c r="V523" s="234"/>
      <c r="W523" s="234"/>
      <c r="X523" s="234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145</v>
      </c>
      <c r="AH523" s="214">
        <v>1</v>
      </c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5">
      <c r="A524" s="231"/>
      <c r="B524" s="232"/>
      <c r="C524" s="273" t="s">
        <v>308</v>
      </c>
      <c r="D524" s="238"/>
      <c r="E524" s="239"/>
      <c r="F524" s="234"/>
      <c r="G524" s="234"/>
      <c r="H524" s="234"/>
      <c r="I524" s="234"/>
      <c r="J524" s="234"/>
      <c r="K524" s="234"/>
      <c r="L524" s="234"/>
      <c r="M524" s="234"/>
      <c r="N524" s="233"/>
      <c r="O524" s="233"/>
      <c r="P524" s="233"/>
      <c r="Q524" s="233"/>
      <c r="R524" s="234"/>
      <c r="S524" s="234"/>
      <c r="T524" s="234"/>
      <c r="U524" s="234"/>
      <c r="V524" s="234"/>
      <c r="W524" s="234"/>
      <c r="X524" s="234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145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5">
      <c r="A525" s="231"/>
      <c r="B525" s="232"/>
      <c r="C525" s="273" t="s">
        <v>390</v>
      </c>
      <c r="D525" s="238"/>
      <c r="E525" s="239">
        <v>-5.3544</v>
      </c>
      <c r="F525" s="234"/>
      <c r="G525" s="234"/>
      <c r="H525" s="234"/>
      <c r="I525" s="234"/>
      <c r="J525" s="234"/>
      <c r="K525" s="234"/>
      <c r="L525" s="234"/>
      <c r="M525" s="234"/>
      <c r="N525" s="233"/>
      <c r="O525" s="233"/>
      <c r="P525" s="233"/>
      <c r="Q525" s="233"/>
      <c r="R525" s="234"/>
      <c r="S525" s="234"/>
      <c r="T525" s="234"/>
      <c r="U525" s="234"/>
      <c r="V525" s="234"/>
      <c r="W525" s="234"/>
      <c r="X525" s="234"/>
      <c r="Y525" s="214"/>
      <c r="Z525" s="214"/>
      <c r="AA525" s="214"/>
      <c r="AB525" s="214"/>
      <c r="AC525" s="214"/>
      <c r="AD525" s="214"/>
      <c r="AE525" s="214"/>
      <c r="AF525" s="214"/>
      <c r="AG525" s="214" t="s">
        <v>145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5">
      <c r="A526" s="231"/>
      <c r="B526" s="232"/>
      <c r="C526" s="273" t="s">
        <v>391</v>
      </c>
      <c r="D526" s="238"/>
      <c r="E526" s="239">
        <v>-9.4633500000000002</v>
      </c>
      <c r="F526" s="234"/>
      <c r="G526" s="234"/>
      <c r="H526" s="234"/>
      <c r="I526" s="234"/>
      <c r="J526" s="234"/>
      <c r="K526" s="234"/>
      <c r="L526" s="234"/>
      <c r="M526" s="234"/>
      <c r="N526" s="233"/>
      <c r="O526" s="233"/>
      <c r="P526" s="233"/>
      <c r="Q526" s="233"/>
      <c r="R526" s="234"/>
      <c r="S526" s="234"/>
      <c r="T526" s="234"/>
      <c r="U526" s="234"/>
      <c r="V526" s="234"/>
      <c r="W526" s="234"/>
      <c r="X526" s="234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145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5">
      <c r="A527" s="231"/>
      <c r="B527" s="232"/>
      <c r="C527" s="273" t="s">
        <v>392</v>
      </c>
      <c r="D527" s="238"/>
      <c r="E527" s="239">
        <v>-3.24</v>
      </c>
      <c r="F527" s="234"/>
      <c r="G527" s="234"/>
      <c r="H527" s="234"/>
      <c r="I527" s="234"/>
      <c r="J527" s="234"/>
      <c r="K527" s="234"/>
      <c r="L527" s="234"/>
      <c r="M527" s="234"/>
      <c r="N527" s="233"/>
      <c r="O527" s="233"/>
      <c r="P527" s="233"/>
      <c r="Q527" s="233"/>
      <c r="R527" s="234"/>
      <c r="S527" s="234"/>
      <c r="T527" s="234"/>
      <c r="U527" s="234"/>
      <c r="V527" s="234"/>
      <c r="W527" s="234"/>
      <c r="X527" s="234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145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5">
      <c r="A528" s="231"/>
      <c r="B528" s="232"/>
      <c r="C528" s="274" t="s">
        <v>147</v>
      </c>
      <c r="D528" s="240"/>
      <c r="E528" s="241">
        <v>-18.057749999999999</v>
      </c>
      <c r="F528" s="234"/>
      <c r="G528" s="234"/>
      <c r="H528" s="234"/>
      <c r="I528" s="234"/>
      <c r="J528" s="234"/>
      <c r="K528" s="234"/>
      <c r="L528" s="234"/>
      <c r="M528" s="234"/>
      <c r="N528" s="233"/>
      <c r="O528" s="233"/>
      <c r="P528" s="233"/>
      <c r="Q528" s="233"/>
      <c r="R528" s="234"/>
      <c r="S528" s="234"/>
      <c r="T528" s="234"/>
      <c r="U528" s="234"/>
      <c r="V528" s="234"/>
      <c r="W528" s="234"/>
      <c r="X528" s="234"/>
      <c r="Y528" s="214"/>
      <c r="Z528" s="214"/>
      <c r="AA528" s="214"/>
      <c r="AB528" s="214"/>
      <c r="AC528" s="214"/>
      <c r="AD528" s="214"/>
      <c r="AE528" s="214"/>
      <c r="AF528" s="214"/>
      <c r="AG528" s="214" t="s">
        <v>145</v>
      </c>
      <c r="AH528" s="214">
        <v>1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5">
      <c r="A529" s="252">
        <v>66</v>
      </c>
      <c r="B529" s="253" t="s">
        <v>401</v>
      </c>
      <c r="C529" s="270" t="s">
        <v>402</v>
      </c>
      <c r="D529" s="254" t="s">
        <v>150</v>
      </c>
      <c r="E529" s="255">
        <v>21.169650000000001</v>
      </c>
      <c r="F529" s="256"/>
      <c r="G529" s="257">
        <f>ROUND(E529*F529,2)</f>
        <v>0</v>
      </c>
      <c r="H529" s="256"/>
      <c r="I529" s="257">
        <f>ROUND(E529*H529,2)</f>
        <v>0</v>
      </c>
      <c r="J529" s="256"/>
      <c r="K529" s="257">
        <f>ROUND(E529*J529,2)</f>
        <v>0</v>
      </c>
      <c r="L529" s="257">
        <v>15</v>
      </c>
      <c r="M529" s="257">
        <f>G529*(1+L529/100)</f>
        <v>0</v>
      </c>
      <c r="N529" s="255">
        <v>0</v>
      </c>
      <c r="O529" s="255">
        <f>ROUND(E529*N529,2)</f>
        <v>0</v>
      </c>
      <c r="P529" s="255">
        <v>0</v>
      </c>
      <c r="Q529" s="255">
        <f>ROUND(E529*P529,2)</f>
        <v>0</v>
      </c>
      <c r="R529" s="257"/>
      <c r="S529" s="257" t="s">
        <v>151</v>
      </c>
      <c r="T529" s="258" t="s">
        <v>151</v>
      </c>
      <c r="U529" s="234">
        <v>7.6679999999999998E-2</v>
      </c>
      <c r="V529" s="234">
        <f>ROUND(E529*U529,2)</f>
        <v>1.62</v>
      </c>
      <c r="W529" s="234"/>
      <c r="X529" s="234" t="s">
        <v>139</v>
      </c>
      <c r="Y529" s="214"/>
      <c r="Z529" s="214"/>
      <c r="AA529" s="214"/>
      <c r="AB529" s="214"/>
      <c r="AC529" s="214"/>
      <c r="AD529" s="214"/>
      <c r="AE529" s="214"/>
      <c r="AF529" s="214"/>
      <c r="AG529" s="214" t="s">
        <v>140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5">
      <c r="A530" s="231"/>
      <c r="B530" s="232"/>
      <c r="C530" s="273" t="s">
        <v>144</v>
      </c>
      <c r="D530" s="238"/>
      <c r="E530" s="239"/>
      <c r="F530" s="234"/>
      <c r="G530" s="234"/>
      <c r="H530" s="234"/>
      <c r="I530" s="234"/>
      <c r="J530" s="234"/>
      <c r="K530" s="234"/>
      <c r="L530" s="234"/>
      <c r="M530" s="234"/>
      <c r="N530" s="233"/>
      <c r="O530" s="233"/>
      <c r="P530" s="233"/>
      <c r="Q530" s="233"/>
      <c r="R530" s="234"/>
      <c r="S530" s="234"/>
      <c r="T530" s="234"/>
      <c r="U530" s="234"/>
      <c r="V530" s="234"/>
      <c r="W530" s="234"/>
      <c r="X530" s="234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145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5">
      <c r="A531" s="231"/>
      <c r="B531" s="232"/>
      <c r="C531" s="273" t="s">
        <v>403</v>
      </c>
      <c r="D531" s="238"/>
      <c r="E531" s="239">
        <v>9.3000000000000007</v>
      </c>
      <c r="F531" s="234"/>
      <c r="G531" s="234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145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5">
      <c r="A532" s="231"/>
      <c r="B532" s="232"/>
      <c r="C532" s="273" t="s">
        <v>404</v>
      </c>
      <c r="D532" s="238"/>
      <c r="E532" s="239">
        <v>3.4</v>
      </c>
      <c r="F532" s="234"/>
      <c r="G532" s="234"/>
      <c r="H532" s="234"/>
      <c r="I532" s="234"/>
      <c r="J532" s="234"/>
      <c r="K532" s="234"/>
      <c r="L532" s="234"/>
      <c r="M532" s="234"/>
      <c r="N532" s="233"/>
      <c r="O532" s="233"/>
      <c r="P532" s="233"/>
      <c r="Q532" s="233"/>
      <c r="R532" s="234"/>
      <c r="S532" s="234"/>
      <c r="T532" s="234"/>
      <c r="U532" s="234"/>
      <c r="V532" s="234"/>
      <c r="W532" s="234"/>
      <c r="X532" s="234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145</v>
      </c>
      <c r="AH532" s="214">
        <v>0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5">
      <c r="A533" s="231"/>
      <c r="B533" s="232"/>
      <c r="C533" s="273" t="s">
        <v>405</v>
      </c>
      <c r="D533" s="238"/>
      <c r="E533" s="239">
        <v>19.448</v>
      </c>
      <c r="F533" s="234"/>
      <c r="G533" s="234"/>
      <c r="H533" s="234"/>
      <c r="I533" s="234"/>
      <c r="J533" s="234"/>
      <c r="K533" s="234"/>
      <c r="L533" s="234"/>
      <c r="M533" s="234"/>
      <c r="N533" s="233"/>
      <c r="O533" s="233"/>
      <c r="P533" s="233"/>
      <c r="Q533" s="233"/>
      <c r="R533" s="234"/>
      <c r="S533" s="234"/>
      <c r="T533" s="234"/>
      <c r="U533" s="234"/>
      <c r="V533" s="234"/>
      <c r="W533" s="234"/>
      <c r="X533" s="234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145</v>
      </c>
      <c r="AH533" s="214">
        <v>0</v>
      </c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5">
      <c r="A534" s="231"/>
      <c r="B534" s="232"/>
      <c r="C534" s="273" t="s">
        <v>406</v>
      </c>
      <c r="D534" s="238"/>
      <c r="E534" s="239">
        <v>-9.4633500000000002</v>
      </c>
      <c r="F534" s="234"/>
      <c r="G534" s="234"/>
      <c r="H534" s="234"/>
      <c r="I534" s="234"/>
      <c r="J534" s="234"/>
      <c r="K534" s="234"/>
      <c r="L534" s="234"/>
      <c r="M534" s="234"/>
      <c r="N534" s="233"/>
      <c r="O534" s="233"/>
      <c r="P534" s="233"/>
      <c r="Q534" s="233"/>
      <c r="R534" s="234"/>
      <c r="S534" s="234"/>
      <c r="T534" s="234"/>
      <c r="U534" s="234"/>
      <c r="V534" s="234"/>
      <c r="W534" s="234"/>
      <c r="X534" s="234"/>
      <c r="Y534" s="214"/>
      <c r="Z534" s="214"/>
      <c r="AA534" s="214"/>
      <c r="AB534" s="214"/>
      <c r="AC534" s="214"/>
      <c r="AD534" s="214"/>
      <c r="AE534" s="214"/>
      <c r="AF534" s="214"/>
      <c r="AG534" s="214" t="s">
        <v>145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5">
      <c r="A535" s="231"/>
      <c r="B535" s="232"/>
      <c r="C535" s="273" t="s">
        <v>407</v>
      </c>
      <c r="D535" s="238"/>
      <c r="E535" s="239">
        <v>-1.5149999999999999</v>
      </c>
      <c r="F535" s="234"/>
      <c r="G535" s="234"/>
      <c r="H535" s="234"/>
      <c r="I535" s="234"/>
      <c r="J535" s="234"/>
      <c r="K535" s="234"/>
      <c r="L535" s="234"/>
      <c r="M535" s="234"/>
      <c r="N535" s="233"/>
      <c r="O535" s="233"/>
      <c r="P535" s="233"/>
      <c r="Q535" s="233"/>
      <c r="R535" s="234"/>
      <c r="S535" s="234"/>
      <c r="T535" s="234"/>
      <c r="U535" s="234"/>
      <c r="V535" s="234"/>
      <c r="W535" s="234"/>
      <c r="X535" s="234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145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5">
      <c r="A536" s="231"/>
      <c r="B536" s="232"/>
      <c r="C536" s="274" t="s">
        <v>147</v>
      </c>
      <c r="D536" s="240"/>
      <c r="E536" s="241">
        <v>21.169650000000001</v>
      </c>
      <c r="F536" s="234"/>
      <c r="G536" s="234"/>
      <c r="H536" s="234"/>
      <c r="I536" s="234"/>
      <c r="J536" s="234"/>
      <c r="K536" s="234"/>
      <c r="L536" s="234"/>
      <c r="M536" s="234"/>
      <c r="N536" s="233"/>
      <c r="O536" s="233"/>
      <c r="P536" s="233"/>
      <c r="Q536" s="233"/>
      <c r="R536" s="234"/>
      <c r="S536" s="234"/>
      <c r="T536" s="234"/>
      <c r="U536" s="234"/>
      <c r="V536" s="234"/>
      <c r="W536" s="234"/>
      <c r="X536" s="234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145</v>
      </c>
      <c r="AH536" s="214">
        <v>1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ht="13" x14ac:dyDescent="0.25">
      <c r="A537" s="245" t="s">
        <v>132</v>
      </c>
      <c r="B537" s="246" t="s">
        <v>100</v>
      </c>
      <c r="C537" s="269" t="s">
        <v>101</v>
      </c>
      <c r="D537" s="247"/>
      <c r="E537" s="248"/>
      <c r="F537" s="249"/>
      <c r="G537" s="249">
        <f>SUMIF(AG538:AG580,"&lt;&gt;NOR",G538:G580)</f>
        <v>0</v>
      </c>
      <c r="H537" s="249"/>
      <c r="I537" s="249">
        <f>SUM(I538:I580)</f>
        <v>0</v>
      </c>
      <c r="J537" s="249"/>
      <c r="K537" s="249">
        <f>SUM(K538:K580)</f>
        <v>0</v>
      </c>
      <c r="L537" s="249"/>
      <c r="M537" s="249">
        <f>SUM(M538:M580)</f>
        <v>0</v>
      </c>
      <c r="N537" s="248"/>
      <c r="O537" s="248">
        <f>SUM(O538:O580)</f>
        <v>0</v>
      </c>
      <c r="P537" s="248"/>
      <c r="Q537" s="248">
        <f>SUM(Q538:Q580)</f>
        <v>0</v>
      </c>
      <c r="R537" s="249"/>
      <c r="S537" s="249"/>
      <c r="T537" s="250"/>
      <c r="U537" s="244"/>
      <c r="V537" s="244">
        <f>SUM(V538:V580)</f>
        <v>0.1</v>
      </c>
      <c r="W537" s="244"/>
      <c r="X537" s="244"/>
      <c r="AG537" t="s">
        <v>133</v>
      </c>
    </row>
    <row r="538" spans="1:60" ht="20" outlineLevel="1" x14ac:dyDescent="0.25">
      <c r="A538" s="252">
        <v>67</v>
      </c>
      <c r="B538" s="253" t="s">
        <v>408</v>
      </c>
      <c r="C538" s="270" t="s">
        <v>409</v>
      </c>
      <c r="D538" s="254" t="s">
        <v>136</v>
      </c>
      <c r="E538" s="255">
        <v>1</v>
      </c>
      <c r="F538" s="256"/>
      <c r="G538" s="257">
        <f>ROUND(E538*F538,2)</f>
        <v>0</v>
      </c>
      <c r="H538" s="256"/>
      <c r="I538" s="257">
        <f>ROUND(E538*H538,2)</f>
        <v>0</v>
      </c>
      <c r="J538" s="256"/>
      <c r="K538" s="257">
        <f>ROUND(E538*J538,2)</f>
        <v>0</v>
      </c>
      <c r="L538" s="257">
        <v>15</v>
      </c>
      <c r="M538" s="257">
        <f>G538*(1+L538/100)</f>
        <v>0</v>
      </c>
      <c r="N538" s="255">
        <v>1.6000000000000001E-4</v>
      </c>
      <c r="O538" s="255">
        <f>ROUND(E538*N538,2)</f>
        <v>0</v>
      </c>
      <c r="P538" s="255">
        <v>0</v>
      </c>
      <c r="Q538" s="255">
        <f>ROUND(E538*P538,2)</f>
        <v>0</v>
      </c>
      <c r="R538" s="257"/>
      <c r="S538" s="257" t="s">
        <v>137</v>
      </c>
      <c r="T538" s="258" t="s">
        <v>138</v>
      </c>
      <c r="U538" s="234">
        <v>0.1</v>
      </c>
      <c r="V538" s="234">
        <f>ROUND(E538*U538,2)</f>
        <v>0.1</v>
      </c>
      <c r="W538" s="234"/>
      <c r="X538" s="234" t="s">
        <v>139</v>
      </c>
      <c r="Y538" s="214"/>
      <c r="Z538" s="214"/>
      <c r="AA538" s="214"/>
      <c r="AB538" s="214"/>
      <c r="AC538" s="214"/>
      <c r="AD538" s="214"/>
      <c r="AE538" s="214"/>
      <c r="AF538" s="214"/>
      <c r="AG538" s="214" t="s">
        <v>410</v>
      </c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ht="20.5" outlineLevel="1" x14ac:dyDescent="0.25">
      <c r="A539" s="231"/>
      <c r="B539" s="232"/>
      <c r="C539" s="271" t="s">
        <v>411</v>
      </c>
      <c r="D539" s="259"/>
      <c r="E539" s="259"/>
      <c r="F539" s="259"/>
      <c r="G539" s="259"/>
      <c r="H539" s="234"/>
      <c r="I539" s="234"/>
      <c r="J539" s="234"/>
      <c r="K539" s="234"/>
      <c r="L539" s="234"/>
      <c r="M539" s="234"/>
      <c r="N539" s="233"/>
      <c r="O539" s="233"/>
      <c r="P539" s="233"/>
      <c r="Q539" s="233"/>
      <c r="R539" s="234"/>
      <c r="S539" s="234"/>
      <c r="T539" s="234"/>
      <c r="U539" s="234"/>
      <c r="V539" s="234"/>
      <c r="W539" s="234"/>
      <c r="X539" s="234"/>
      <c r="Y539" s="214"/>
      <c r="Z539" s="214"/>
      <c r="AA539" s="214"/>
      <c r="AB539" s="214"/>
      <c r="AC539" s="214"/>
      <c r="AD539" s="214"/>
      <c r="AE539" s="214"/>
      <c r="AF539" s="214"/>
      <c r="AG539" s="214" t="s">
        <v>142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61" t="str">
        <f>C539</f>
        <v>Kompletní dodávka a montáž včetně uvedení do provozu, prostupů, zaškolení, seřízení, zkoušek dle příslušných ČSN a dalších pomocných prací a zednických přípomocí</v>
      </c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5">
      <c r="A540" s="231"/>
      <c r="B540" s="232"/>
      <c r="C540" s="277" t="s">
        <v>412</v>
      </c>
      <c r="D540" s="235"/>
      <c r="E540" s="236"/>
      <c r="F540" s="237"/>
      <c r="G540" s="237"/>
      <c r="H540" s="234"/>
      <c r="I540" s="234"/>
      <c r="J540" s="234"/>
      <c r="K540" s="234"/>
      <c r="L540" s="234"/>
      <c r="M540" s="234"/>
      <c r="N540" s="233"/>
      <c r="O540" s="233"/>
      <c r="P540" s="233"/>
      <c r="Q540" s="233"/>
      <c r="R540" s="234"/>
      <c r="S540" s="234"/>
      <c r="T540" s="234"/>
      <c r="U540" s="234"/>
      <c r="V540" s="234"/>
      <c r="W540" s="234"/>
      <c r="X540" s="234"/>
      <c r="Y540" s="214"/>
      <c r="Z540" s="214"/>
      <c r="AA540" s="214"/>
      <c r="AB540" s="214"/>
      <c r="AC540" s="214"/>
      <c r="AD540" s="214"/>
      <c r="AE540" s="214"/>
      <c r="AF540" s="214"/>
      <c r="AG540" s="214" t="s">
        <v>142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ht="20.5" outlineLevel="1" x14ac:dyDescent="0.25">
      <c r="A541" s="231"/>
      <c r="B541" s="232"/>
      <c r="C541" s="272" t="s">
        <v>413</v>
      </c>
      <c r="D541" s="260"/>
      <c r="E541" s="260"/>
      <c r="F541" s="260"/>
      <c r="G541" s="260"/>
      <c r="H541" s="234"/>
      <c r="I541" s="234"/>
      <c r="J541" s="234"/>
      <c r="K541" s="234"/>
      <c r="L541" s="234"/>
      <c r="M541" s="234"/>
      <c r="N541" s="233"/>
      <c r="O541" s="233"/>
      <c r="P541" s="233"/>
      <c r="Q541" s="233"/>
      <c r="R541" s="234"/>
      <c r="S541" s="234"/>
      <c r="T541" s="234"/>
      <c r="U541" s="234"/>
      <c r="V541" s="234"/>
      <c r="W541" s="234"/>
      <c r="X541" s="234"/>
      <c r="Y541" s="214"/>
      <c r="Z541" s="214"/>
      <c r="AA541" s="214"/>
      <c r="AB541" s="214"/>
      <c r="AC541" s="214"/>
      <c r="AD541" s="214"/>
      <c r="AE541" s="214"/>
      <c r="AF541" s="214"/>
      <c r="AG541" s="214" t="s">
        <v>142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61" t="str">
        <f>C541</f>
        <v>Odstranění stávajících hliníkových vodičů, světel, vypínačů, zásuvek. Nové rozvody z Cu, nové zásuvky, vypínače, příprava pro přisazená stropní svítidla.</v>
      </c>
      <c r="BB541" s="214"/>
      <c r="BC541" s="214"/>
      <c r="BD541" s="214"/>
      <c r="BE541" s="214"/>
      <c r="BF541" s="214"/>
      <c r="BG541" s="214"/>
      <c r="BH541" s="214"/>
    </row>
    <row r="542" spans="1:60" ht="20.5" outlineLevel="1" x14ac:dyDescent="0.25">
      <c r="A542" s="231"/>
      <c r="B542" s="232"/>
      <c r="C542" s="272" t="s">
        <v>414</v>
      </c>
      <c r="D542" s="260"/>
      <c r="E542" s="260"/>
      <c r="F542" s="260"/>
      <c r="G542" s="260"/>
      <c r="H542" s="234"/>
      <c r="I542" s="234"/>
      <c r="J542" s="234"/>
      <c r="K542" s="234"/>
      <c r="L542" s="234"/>
      <c r="M542" s="234"/>
      <c r="N542" s="233"/>
      <c r="O542" s="233"/>
      <c r="P542" s="233"/>
      <c r="Q542" s="233"/>
      <c r="R542" s="234"/>
      <c r="S542" s="234"/>
      <c r="T542" s="234"/>
      <c r="U542" s="234"/>
      <c r="V542" s="234"/>
      <c r="W542" s="234"/>
      <c r="X542" s="234"/>
      <c r="Y542" s="214"/>
      <c r="Z542" s="214"/>
      <c r="AA542" s="214"/>
      <c r="AB542" s="214"/>
      <c r="AC542" s="214"/>
      <c r="AD542" s="214"/>
      <c r="AE542" s="214"/>
      <c r="AF542" s="214"/>
      <c r="AG542" s="214" t="s">
        <v>142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61" t="str">
        <f>C542</f>
        <v>Nová svitidla do koupelny, chodby a WC - 3 kusy dle standadu investora. V rozsahu dle místní prohlídky. Nový rozvadeč včetně vystrojení a oživení.</v>
      </c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5">
      <c r="A543" s="231"/>
      <c r="B543" s="232"/>
      <c r="C543" s="277" t="s">
        <v>412</v>
      </c>
      <c r="D543" s="235"/>
      <c r="E543" s="236"/>
      <c r="F543" s="237"/>
      <c r="G543" s="237"/>
      <c r="H543" s="234"/>
      <c r="I543" s="234"/>
      <c r="J543" s="234"/>
      <c r="K543" s="234"/>
      <c r="L543" s="234"/>
      <c r="M543" s="234"/>
      <c r="N543" s="233"/>
      <c r="O543" s="233"/>
      <c r="P543" s="233"/>
      <c r="Q543" s="233"/>
      <c r="R543" s="234"/>
      <c r="S543" s="234"/>
      <c r="T543" s="234"/>
      <c r="U543" s="234"/>
      <c r="V543" s="234"/>
      <c r="W543" s="234"/>
      <c r="X543" s="234"/>
      <c r="Y543" s="214"/>
      <c r="Z543" s="214"/>
      <c r="AA543" s="214"/>
      <c r="AB543" s="214"/>
      <c r="AC543" s="214"/>
      <c r="AD543" s="214"/>
      <c r="AE543" s="214"/>
      <c r="AF543" s="214"/>
      <c r="AG543" s="214" t="s">
        <v>142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5">
      <c r="A544" s="231"/>
      <c r="B544" s="232"/>
      <c r="C544" s="272" t="s">
        <v>448</v>
      </c>
      <c r="D544" s="260"/>
      <c r="E544" s="260"/>
      <c r="F544" s="260"/>
      <c r="G544" s="260"/>
      <c r="H544" s="234"/>
      <c r="I544" s="234"/>
      <c r="J544" s="234"/>
      <c r="K544" s="234"/>
      <c r="L544" s="234"/>
      <c r="M544" s="234"/>
      <c r="N544" s="233"/>
      <c r="O544" s="233"/>
      <c r="P544" s="233"/>
      <c r="Q544" s="233"/>
      <c r="R544" s="234"/>
      <c r="S544" s="234"/>
      <c r="T544" s="234"/>
      <c r="U544" s="234"/>
      <c r="V544" s="234"/>
      <c r="W544" s="234"/>
      <c r="X544" s="234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142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5">
      <c r="A545" s="231"/>
      <c r="B545" s="232"/>
      <c r="C545" s="272" t="s">
        <v>449</v>
      </c>
      <c r="D545" s="260"/>
      <c r="E545" s="260"/>
      <c r="F545" s="260"/>
      <c r="G545" s="260"/>
      <c r="H545" s="234"/>
      <c r="I545" s="234"/>
      <c r="J545" s="234"/>
      <c r="K545" s="234"/>
      <c r="L545" s="234"/>
      <c r="M545" s="234"/>
      <c r="N545" s="233"/>
      <c r="O545" s="233"/>
      <c r="P545" s="233"/>
      <c r="Q545" s="233"/>
      <c r="R545" s="234"/>
      <c r="S545" s="234"/>
      <c r="T545" s="234"/>
      <c r="U545" s="234"/>
      <c r="V545" s="234"/>
      <c r="W545" s="234"/>
      <c r="X545" s="234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142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5">
      <c r="A546" s="231"/>
      <c r="B546" s="232"/>
      <c r="C546" s="272" t="s">
        <v>450</v>
      </c>
      <c r="D546" s="260"/>
      <c r="E546" s="260"/>
      <c r="F546" s="260"/>
      <c r="G546" s="260"/>
      <c r="H546" s="234"/>
      <c r="I546" s="234"/>
      <c r="J546" s="234"/>
      <c r="K546" s="234"/>
      <c r="L546" s="234"/>
      <c r="M546" s="234"/>
      <c r="N546" s="233"/>
      <c r="O546" s="233"/>
      <c r="P546" s="233"/>
      <c r="Q546" s="233"/>
      <c r="R546" s="234"/>
      <c r="S546" s="234"/>
      <c r="T546" s="234"/>
      <c r="U546" s="234"/>
      <c r="V546" s="234"/>
      <c r="W546" s="234"/>
      <c r="X546" s="234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142</v>
      </c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5">
      <c r="A547" s="231"/>
      <c r="B547" s="232"/>
      <c r="C547" s="272" t="s">
        <v>451</v>
      </c>
      <c r="D547" s="260"/>
      <c r="E547" s="260"/>
      <c r="F547" s="260"/>
      <c r="G547" s="260"/>
      <c r="H547" s="234"/>
      <c r="I547" s="234"/>
      <c r="J547" s="234"/>
      <c r="K547" s="234"/>
      <c r="L547" s="234"/>
      <c r="M547" s="234"/>
      <c r="N547" s="233"/>
      <c r="O547" s="233"/>
      <c r="P547" s="233"/>
      <c r="Q547" s="233"/>
      <c r="R547" s="234"/>
      <c r="S547" s="234"/>
      <c r="T547" s="234"/>
      <c r="U547" s="234"/>
      <c r="V547" s="234"/>
      <c r="W547" s="234"/>
      <c r="X547" s="234"/>
      <c r="Y547" s="214"/>
      <c r="Z547" s="214"/>
      <c r="AA547" s="214"/>
      <c r="AB547" s="214"/>
      <c r="AC547" s="214"/>
      <c r="AD547" s="214"/>
      <c r="AE547" s="214"/>
      <c r="AF547" s="214"/>
      <c r="AG547" s="214" t="s">
        <v>142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 x14ac:dyDescent="0.25">
      <c r="A548" s="231"/>
      <c r="B548" s="232"/>
      <c r="C548" s="272" t="s">
        <v>452</v>
      </c>
      <c r="D548" s="260"/>
      <c r="E548" s="260"/>
      <c r="F548" s="260"/>
      <c r="G548" s="260"/>
      <c r="H548" s="234"/>
      <c r="I548" s="234"/>
      <c r="J548" s="234"/>
      <c r="K548" s="234"/>
      <c r="L548" s="234"/>
      <c r="M548" s="234"/>
      <c r="N548" s="233"/>
      <c r="O548" s="233"/>
      <c r="P548" s="233"/>
      <c r="Q548" s="233"/>
      <c r="R548" s="234"/>
      <c r="S548" s="234"/>
      <c r="T548" s="234"/>
      <c r="U548" s="234"/>
      <c r="V548" s="234"/>
      <c r="W548" s="234"/>
      <c r="X548" s="234"/>
      <c r="Y548" s="214"/>
      <c r="Z548" s="214"/>
      <c r="AA548" s="214"/>
      <c r="AB548" s="214"/>
      <c r="AC548" s="214"/>
      <c r="AD548" s="214"/>
      <c r="AE548" s="214"/>
      <c r="AF548" s="214"/>
      <c r="AG548" s="214" t="s">
        <v>142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1" x14ac:dyDescent="0.25">
      <c r="A549" s="231"/>
      <c r="B549" s="232"/>
      <c r="C549" s="272" t="s">
        <v>453</v>
      </c>
      <c r="D549" s="260"/>
      <c r="E549" s="260"/>
      <c r="F549" s="260"/>
      <c r="G549" s="260"/>
      <c r="H549" s="234"/>
      <c r="I549" s="234"/>
      <c r="J549" s="234"/>
      <c r="K549" s="234"/>
      <c r="L549" s="234"/>
      <c r="M549" s="234"/>
      <c r="N549" s="233"/>
      <c r="O549" s="233"/>
      <c r="P549" s="233"/>
      <c r="Q549" s="233"/>
      <c r="R549" s="234"/>
      <c r="S549" s="234"/>
      <c r="T549" s="234"/>
      <c r="U549" s="234"/>
      <c r="V549" s="234"/>
      <c r="W549" s="234"/>
      <c r="X549" s="234"/>
      <c r="Y549" s="214"/>
      <c r="Z549" s="214"/>
      <c r="AA549" s="214"/>
      <c r="AB549" s="214"/>
      <c r="AC549" s="214"/>
      <c r="AD549" s="214"/>
      <c r="AE549" s="214"/>
      <c r="AF549" s="214"/>
      <c r="AG549" s="214" t="s">
        <v>142</v>
      </c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 x14ac:dyDescent="0.25">
      <c r="A550" s="231"/>
      <c r="B550" s="232"/>
      <c r="C550" s="272" t="s">
        <v>454</v>
      </c>
      <c r="D550" s="260"/>
      <c r="E550" s="260"/>
      <c r="F550" s="260"/>
      <c r="G550" s="260"/>
      <c r="H550" s="234"/>
      <c r="I550" s="234"/>
      <c r="J550" s="234"/>
      <c r="K550" s="234"/>
      <c r="L550" s="234"/>
      <c r="M550" s="234"/>
      <c r="N550" s="233"/>
      <c r="O550" s="233"/>
      <c r="P550" s="233"/>
      <c r="Q550" s="233"/>
      <c r="R550" s="234"/>
      <c r="S550" s="234"/>
      <c r="T550" s="234"/>
      <c r="U550" s="234"/>
      <c r="V550" s="234"/>
      <c r="W550" s="234"/>
      <c r="X550" s="234"/>
      <c r="Y550" s="214"/>
      <c r="Z550" s="214"/>
      <c r="AA550" s="214"/>
      <c r="AB550" s="214"/>
      <c r="AC550" s="214"/>
      <c r="AD550" s="214"/>
      <c r="AE550" s="214"/>
      <c r="AF550" s="214"/>
      <c r="AG550" s="214" t="s">
        <v>142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5">
      <c r="A551" s="231"/>
      <c r="B551" s="232"/>
      <c r="C551" s="272" t="s">
        <v>455</v>
      </c>
      <c r="D551" s="260"/>
      <c r="E551" s="260"/>
      <c r="F551" s="260"/>
      <c r="G551" s="260"/>
      <c r="H551" s="234"/>
      <c r="I551" s="234"/>
      <c r="J551" s="234"/>
      <c r="K551" s="234"/>
      <c r="L551" s="234"/>
      <c r="M551" s="234"/>
      <c r="N551" s="233"/>
      <c r="O551" s="233"/>
      <c r="P551" s="233"/>
      <c r="Q551" s="233"/>
      <c r="R551" s="234"/>
      <c r="S551" s="234"/>
      <c r="T551" s="234"/>
      <c r="U551" s="234"/>
      <c r="V551" s="234"/>
      <c r="W551" s="234"/>
      <c r="X551" s="234"/>
      <c r="Y551" s="214"/>
      <c r="Z551" s="214"/>
      <c r="AA551" s="214"/>
      <c r="AB551" s="214"/>
      <c r="AC551" s="214"/>
      <c r="AD551" s="214"/>
      <c r="AE551" s="214"/>
      <c r="AF551" s="214"/>
      <c r="AG551" s="214" t="s">
        <v>142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5">
      <c r="A552" s="231"/>
      <c r="B552" s="232"/>
      <c r="C552" s="272" t="s">
        <v>456</v>
      </c>
      <c r="D552" s="260"/>
      <c r="E552" s="260"/>
      <c r="F552" s="260"/>
      <c r="G552" s="260"/>
      <c r="H552" s="234"/>
      <c r="I552" s="234"/>
      <c r="J552" s="234"/>
      <c r="K552" s="234"/>
      <c r="L552" s="234"/>
      <c r="M552" s="234"/>
      <c r="N552" s="233"/>
      <c r="O552" s="233"/>
      <c r="P552" s="233"/>
      <c r="Q552" s="233"/>
      <c r="R552" s="234"/>
      <c r="S552" s="234"/>
      <c r="T552" s="234"/>
      <c r="U552" s="234"/>
      <c r="V552" s="234"/>
      <c r="W552" s="234"/>
      <c r="X552" s="234"/>
      <c r="Y552" s="214"/>
      <c r="Z552" s="214"/>
      <c r="AA552" s="214"/>
      <c r="AB552" s="214"/>
      <c r="AC552" s="214"/>
      <c r="AD552" s="214"/>
      <c r="AE552" s="214"/>
      <c r="AF552" s="214"/>
      <c r="AG552" s="214" t="s">
        <v>142</v>
      </c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5">
      <c r="A553" s="231"/>
      <c r="B553" s="232"/>
      <c r="C553" s="277" t="s">
        <v>415</v>
      </c>
      <c r="D553" s="235"/>
      <c r="E553" s="236"/>
      <c r="F553" s="237"/>
      <c r="G553" s="237"/>
      <c r="H553" s="234"/>
      <c r="I553" s="234"/>
      <c r="J553" s="234"/>
      <c r="K553" s="234"/>
      <c r="L553" s="234"/>
      <c r="M553" s="234"/>
      <c r="N553" s="233"/>
      <c r="O553" s="233"/>
      <c r="P553" s="233"/>
      <c r="Q553" s="233"/>
      <c r="R553" s="234"/>
      <c r="S553" s="234"/>
      <c r="T553" s="234"/>
      <c r="U553" s="234"/>
      <c r="V553" s="234"/>
      <c r="W553" s="234"/>
      <c r="X553" s="234"/>
      <c r="Y553" s="214"/>
      <c r="Z553" s="214"/>
      <c r="AA553" s="214"/>
      <c r="AB553" s="214"/>
      <c r="AC553" s="214"/>
      <c r="AD553" s="214"/>
      <c r="AE553" s="214"/>
      <c r="AF553" s="214"/>
      <c r="AG553" s="214" t="s">
        <v>142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5">
      <c r="A554" s="231"/>
      <c r="B554" s="232"/>
      <c r="C554" s="272" t="s">
        <v>457</v>
      </c>
      <c r="D554" s="260"/>
      <c r="E554" s="260"/>
      <c r="F554" s="260"/>
      <c r="G554" s="260"/>
      <c r="H554" s="234"/>
      <c r="I554" s="234"/>
      <c r="J554" s="234"/>
      <c r="K554" s="234"/>
      <c r="L554" s="234"/>
      <c r="M554" s="234"/>
      <c r="N554" s="233"/>
      <c r="O554" s="233"/>
      <c r="P554" s="233"/>
      <c r="Q554" s="233"/>
      <c r="R554" s="234"/>
      <c r="S554" s="234"/>
      <c r="T554" s="234"/>
      <c r="U554" s="234"/>
      <c r="V554" s="234"/>
      <c r="W554" s="234"/>
      <c r="X554" s="234"/>
      <c r="Y554" s="214"/>
      <c r="Z554" s="214"/>
      <c r="AA554" s="214"/>
      <c r="AB554" s="214"/>
      <c r="AC554" s="214"/>
      <c r="AD554" s="214"/>
      <c r="AE554" s="214"/>
      <c r="AF554" s="214"/>
      <c r="AG554" s="214" t="s">
        <v>142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5">
      <c r="A555" s="231"/>
      <c r="B555" s="232"/>
      <c r="C555" s="272" t="s">
        <v>458</v>
      </c>
      <c r="D555" s="260"/>
      <c r="E555" s="260"/>
      <c r="F555" s="260"/>
      <c r="G555" s="260"/>
      <c r="H555" s="234"/>
      <c r="I555" s="234"/>
      <c r="J555" s="234"/>
      <c r="K555" s="234"/>
      <c r="L555" s="234"/>
      <c r="M555" s="234"/>
      <c r="N555" s="233"/>
      <c r="O555" s="233"/>
      <c r="P555" s="233"/>
      <c r="Q555" s="233"/>
      <c r="R555" s="234"/>
      <c r="S555" s="234"/>
      <c r="T555" s="234"/>
      <c r="U555" s="234"/>
      <c r="V555" s="234"/>
      <c r="W555" s="234"/>
      <c r="X555" s="234"/>
      <c r="Y555" s="214"/>
      <c r="Z555" s="214"/>
      <c r="AA555" s="214"/>
      <c r="AB555" s="214"/>
      <c r="AC555" s="214"/>
      <c r="AD555" s="214"/>
      <c r="AE555" s="214"/>
      <c r="AF555" s="214"/>
      <c r="AG555" s="214" t="s">
        <v>142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5">
      <c r="A556" s="231"/>
      <c r="B556" s="232"/>
      <c r="C556" s="272" t="s">
        <v>459</v>
      </c>
      <c r="D556" s="260"/>
      <c r="E556" s="260"/>
      <c r="F556" s="260"/>
      <c r="G556" s="260"/>
      <c r="H556" s="234"/>
      <c r="I556" s="234"/>
      <c r="J556" s="234"/>
      <c r="K556" s="234"/>
      <c r="L556" s="234"/>
      <c r="M556" s="234"/>
      <c r="N556" s="233"/>
      <c r="O556" s="233"/>
      <c r="P556" s="233"/>
      <c r="Q556" s="233"/>
      <c r="R556" s="234"/>
      <c r="S556" s="234"/>
      <c r="T556" s="234"/>
      <c r="U556" s="234"/>
      <c r="V556" s="234"/>
      <c r="W556" s="234"/>
      <c r="X556" s="234"/>
      <c r="Y556" s="214"/>
      <c r="Z556" s="214"/>
      <c r="AA556" s="214"/>
      <c r="AB556" s="214"/>
      <c r="AC556" s="214"/>
      <c r="AD556" s="214"/>
      <c r="AE556" s="214"/>
      <c r="AF556" s="214"/>
      <c r="AG556" s="214" t="s">
        <v>142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5">
      <c r="A557" s="231"/>
      <c r="B557" s="232"/>
      <c r="C557" s="272" t="s">
        <v>460</v>
      </c>
      <c r="D557" s="260"/>
      <c r="E557" s="260"/>
      <c r="F557" s="260"/>
      <c r="G557" s="260"/>
      <c r="H557" s="234"/>
      <c r="I557" s="234"/>
      <c r="J557" s="234"/>
      <c r="K557" s="234"/>
      <c r="L557" s="234"/>
      <c r="M557" s="234"/>
      <c r="N557" s="233"/>
      <c r="O557" s="233"/>
      <c r="P557" s="233"/>
      <c r="Q557" s="233"/>
      <c r="R557" s="234"/>
      <c r="S557" s="234"/>
      <c r="T557" s="234"/>
      <c r="U557" s="234"/>
      <c r="V557" s="234"/>
      <c r="W557" s="234"/>
      <c r="X557" s="234"/>
      <c r="Y557" s="214"/>
      <c r="Z557" s="214"/>
      <c r="AA557" s="214"/>
      <c r="AB557" s="214"/>
      <c r="AC557" s="214"/>
      <c r="AD557" s="214"/>
      <c r="AE557" s="214"/>
      <c r="AF557" s="214"/>
      <c r="AG557" s="214" t="s">
        <v>142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5">
      <c r="A558" s="231"/>
      <c r="B558" s="232"/>
      <c r="C558" s="272" t="s">
        <v>461</v>
      </c>
      <c r="D558" s="260"/>
      <c r="E558" s="260"/>
      <c r="F558" s="260"/>
      <c r="G558" s="260"/>
      <c r="H558" s="234"/>
      <c r="I558" s="234"/>
      <c r="J558" s="234"/>
      <c r="K558" s="234"/>
      <c r="L558" s="234"/>
      <c r="M558" s="234"/>
      <c r="N558" s="233"/>
      <c r="O558" s="233"/>
      <c r="P558" s="233"/>
      <c r="Q558" s="233"/>
      <c r="R558" s="234"/>
      <c r="S558" s="234"/>
      <c r="T558" s="234"/>
      <c r="U558" s="234"/>
      <c r="V558" s="234"/>
      <c r="W558" s="234"/>
      <c r="X558" s="234"/>
      <c r="Y558" s="214"/>
      <c r="Z558" s="214"/>
      <c r="AA558" s="214"/>
      <c r="AB558" s="214"/>
      <c r="AC558" s="214"/>
      <c r="AD558" s="214"/>
      <c r="AE558" s="214"/>
      <c r="AF558" s="214"/>
      <c r="AG558" s="214" t="s">
        <v>142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5">
      <c r="A559" s="231"/>
      <c r="B559" s="232"/>
      <c r="C559" s="272" t="s">
        <v>462</v>
      </c>
      <c r="D559" s="260"/>
      <c r="E559" s="260"/>
      <c r="F559" s="260"/>
      <c r="G559" s="260"/>
      <c r="H559" s="234"/>
      <c r="I559" s="234"/>
      <c r="J559" s="234"/>
      <c r="K559" s="234"/>
      <c r="L559" s="234"/>
      <c r="M559" s="234"/>
      <c r="N559" s="233"/>
      <c r="O559" s="233"/>
      <c r="P559" s="233"/>
      <c r="Q559" s="233"/>
      <c r="R559" s="234"/>
      <c r="S559" s="234"/>
      <c r="T559" s="234"/>
      <c r="U559" s="234"/>
      <c r="V559" s="234"/>
      <c r="W559" s="234"/>
      <c r="X559" s="234"/>
      <c r="Y559" s="214"/>
      <c r="Z559" s="214"/>
      <c r="AA559" s="214"/>
      <c r="AB559" s="214"/>
      <c r="AC559" s="214"/>
      <c r="AD559" s="214"/>
      <c r="AE559" s="214"/>
      <c r="AF559" s="214"/>
      <c r="AG559" s="214" t="s">
        <v>142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 x14ac:dyDescent="0.25">
      <c r="A560" s="231"/>
      <c r="B560" s="232"/>
      <c r="C560" s="272" t="s">
        <v>463</v>
      </c>
      <c r="D560" s="260"/>
      <c r="E560" s="260"/>
      <c r="F560" s="260"/>
      <c r="G560" s="260"/>
      <c r="H560" s="234"/>
      <c r="I560" s="234"/>
      <c r="J560" s="234"/>
      <c r="K560" s="234"/>
      <c r="L560" s="234"/>
      <c r="M560" s="234"/>
      <c r="N560" s="233"/>
      <c r="O560" s="233"/>
      <c r="P560" s="233"/>
      <c r="Q560" s="233"/>
      <c r="R560" s="234"/>
      <c r="S560" s="234"/>
      <c r="T560" s="234"/>
      <c r="U560" s="234"/>
      <c r="V560" s="234"/>
      <c r="W560" s="234"/>
      <c r="X560" s="234"/>
      <c r="Y560" s="214"/>
      <c r="Z560" s="214"/>
      <c r="AA560" s="214"/>
      <c r="AB560" s="214"/>
      <c r="AC560" s="214"/>
      <c r="AD560" s="214"/>
      <c r="AE560" s="214"/>
      <c r="AF560" s="214"/>
      <c r="AG560" s="214" t="s">
        <v>142</v>
      </c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5">
      <c r="A561" s="231"/>
      <c r="B561" s="232"/>
      <c r="C561" s="272" t="s">
        <v>464</v>
      </c>
      <c r="D561" s="260"/>
      <c r="E561" s="260"/>
      <c r="F561" s="260"/>
      <c r="G561" s="260"/>
      <c r="H561" s="234"/>
      <c r="I561" s="234"/>
      <c r="J561" s="234"/>
      <c r="K561" s="234"/>
      <c r="L561" s="234"/>
      <c r="M561" s="234"/>
      <c r="N561" s="233"/>
      <c r="O561" s="233"/>
      <c r="P561" s="233"/>
      <c r="Q561" s="233"/>
      <c r="R561" s="234"/>
      <c r="S561" s="234"/>
      <c r="T561" s="234"/>
      <c r="U561" s="234"/>
      <c r="V561" s="234"/>
      <c r="W561" s="234"/>
      <c r="X561" s="234"/>
      <c r="Y561" s="214"/>
      <c r="Z561" s="214"/>
      <c r="AA561" s="214"/>
      <c r="AB561" s="214"/>
      <c r="AC561" s="214"/>
      <c r="AD561" s="214"/>
      <c r="AE561" s="214"/>
      <c r="AF561" s="214"/>
      <c r="AG561" s="214" t="s">
        <v>142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1" x14ac:dyDescent="0.25">
      <c r="A562" s="231"/>
      <c r="B562" s="232"/>
      <c r="C562" s="272" t="s">
        <v>465</v>
      </c>
      <c r="D562" s="260"/>
      <c r="E562" s="260"/>
      <c r="F562" s="260"/>
      <c r="G562" s="260"/>
      <c r="H562" s="234"/>
      <c r="I562" s="234"/>
      <c r="J562" s="234"/>
      <c r="K562" s="234"/>
      <c r="L562" s="234"/>
      <c r="M562" s="234"/>
      <c r="N562" s="233"/>
      <c r="O562" s="233"/>
      <c r="P562" s="233"/>
      <c r="Q562" s="233"/>
      <c r="R562" s="234"/>
      <c r="S562" s="234"/>
      <c r="T562" s="234"/>
      <c r="U562" s="234"/>
      <c r="V562" s="234"/>
      <c r="W562" s="234"/>
      <c r="X562" s="234"/>
      <c r="Y562" s="214"/>
      <c r="Z562" s="214"/>
      <c r="AA562" s="214"/>
      <c r="AB562" s="214"/>
      <c r="AC562" s="214"/>
      <c r="AD562" s="214"/>
      <c r="AE562" s="214"/>
      <c r="AF562" s="214"/>
      <c r="AG562" s="214" t="s">
        <v>142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5">
      <c r="A563" s="231"/>
      <c r="B563" s="232"/>
      <c r="C563" s="272" t="s">
        <v>466</v>
      </c>
      <c r="D563" s="260"/>
      <c r="E563" s="260"/>
      <c r="F563" s="260"/>
      <c r="G563" s="260"/>
      <c r="H563" s="234"/>
      <c r="I563" s="234"/>
      <c r="J563" s="234"/>
      <c r="K563" s="234"/>
      <c r="L563" s="234"/>
      <c r="M563" s="234"/>
      <c r="N563" s="233"/>
      <c r="O563" s="233"/>
      <c r="P563" s="233"/>
      <c r="Q563" s="233"/>
      <c r="R563" s="234"/>
      <c r="S563" s="234"/>
      <c r="T563" s="234"/>
      <c r="U563" s="234"/>
      <c r="V563" s="234"/>
      <c r="W563" s="234"/>
      <c r="X563" s="234"/>
      <c r="Y563" s="214"/>
      <c r="Z563" s="214"/>
      <c r="AA563" s="214"/>
      <c r="AB563" s="214"/>
      <c r="AC563" s="214"/>
      <c r="AD563" s="214"/>
      <c r="AE563" s="214"/>
      <c r="AF563" s="214"/>
      <c r="AG563" s="214" t="s">
        <v>142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5">
      <c r="A564" s="231"/>
      <c r="B564" s="232"/>
      <c r="C564" s="272" t="s">
        <v>467</v>
      </c>
      <c r="D564" s="260"/>
      <c r="E564" s="260"/>
      <c r="F564" s="260"/>
      <c r="G564" s="260"/>
      <c r="H564" s="234"/>
      <c r="I564" s="234"/>
      <c r="J564" s="234"/>
      <c r="K564" s="234"/>
      <c r="L564" s="234"/>
      <c r="M564" s="234"/>
      <c r="N564" s="233"/>
      <c r="O564" s="233"/>
      <c r="P564" s="233"/>
      <c r="Q564" s="233"/>
      <c r="R564" s="234"/>
      <c r="S564" s="234"/>
      <c r="T564" s="234"/>
      <c r="U564" s="234"/>
      <c r="V564" s="234"/>
      <c r="W564" s="234"/>
      <c r="X564" s="234"/>
      <c r="Y564" s="214"/>
      <c r="Z564" s="214"/>
      <c r="AA564" s="214"/>
      <c r="AB564" s="214"/>
      <c r="AC564" s="214"/>
      <c r="AD564" s="214"/>
      <c r="AE564" s="214"/>
      <c r="AF564" s="214"/>
      <c r="AG564" s="214" t="s">
        <v>142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5">
      <c r="A565" s="231"/>
      <c r="B565" s="232"/>
      <c r="C565" s="272" t="s">
        <v>468</v>
      </c>
      <c r="D565" s="260"/>
      <c r="E565" s="260"/>
      <c r="F565" s="260"/>
      <c r="G565" s="260"/>
      <c r="H565" s="234"/>
      <c r="I565" s="234"/>
      <c r="J565" s="234"/>
      <c r="K565" s="234"/>
      <c r="L565" s="234"/>
      <c r="M565" s="234"/>
      <c r="N565" s="233"/>
      <c r="O565" s="233"/>
      <c r="P565" s="233"/>
      <c r="Q565" s="233"/>
      <c r="R565" s="234"/>
      <c r="S565" s="234"/>
      <c r="T565" s="234"/>
      <c r="U565" s="234"/>
      <c r="V565" s="234"/>
      <c r="W565" s="234"/>
      <c r="X565" s="234"/>
      <c r="Y565" s="214"/>
      <c r="Z565" s="214"/>
      <c r="AA565" s="214"/>
      <c r="AB565" s="214"/>
      <c r="AC565" s="214"/>
      <c r="AD565" s="214"/>
      <c r="AE565" s="214"/>
      <c r="AF565" s="214"/>
      <c r="AG565" s="214" t="s">
        <v>142</v>
      </c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 x14ac:dyDescent="0.25">
      <c r="A566" s="231"/>
      <c r="B566" s="232"/>
      <c r="C566" s="272" t="s">
        <v>469</v>
      </c>
      <c r="D566" s="260"/>
      <c r="E566" s="260"/>
      <c r="F566" s="260"/>
      <c r="G566" s="260"/>
      <c r="H566" s="234"/>
      <c r="I566" s="234"/>
      <c r="J566" s="234"/>
      <c r="K566" s="234"/>
      <c r="L566" s="234"/>
      <c r="M566" s="234"/>
      <c r="N566" s="233"/>
      <c r="O566" s="233"/>
      <c r="P566" s="233"/>
      <c r="Q566" s="233"/>
      <c r="R566" s="234"/>
      <c r="S566" s="234"/>
      <c r="T566" s="234"/>
      <c r="U566" s="234"/>
      <c r="V566" s="234"/>
      <c r="W566" s="234"/>
      <c r="X566" s="234"/>
      <c r="Y566" s="214"/>
      <c r="Z566" s="214"/>
      <c r="AA566" s="214"/>
      <c r="AB566" s="214"/>
      <c r="AC566" s="214"/>
      <c r="AD566" s="214"/>
      <c r="AE566" s="214"/>
      <c r="AF566" s="214"/>
      <c r="AG566" s="214" t="s">
        <v>142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 x14ac:dyDescent="0.25">
      <c r="A567" s="231"/>
      <c r="B567" s="232"/>
      <c r="C567" s="272" t="s">
        <v>470</v>
      </c>
      <c r="D567" s="260"/>
      <c r="E567" s="260"/>
      <c r="F567" s="260"/>
      <c r="G567" s="260"/>
      <c r="H567" s="234"/>
      <c r="I567" s="234"/>
      <c r="J567" s="234"/>
      <c r="K567" s="234"/>
      <c r="L567" s="234"/>
      <c r="M567" s="234"/>
      <c r="N567" s="233"/>
      <c r="O567" s="233"/>
      <c r="P567" s="233"/>
      <c r="Q567" s="233"/>
      <c r="R567" s="234"/>
      <c r="S567" s="234"/>
      <c r="T567" s="234"/>
      <c r="U567" s="234"/>
      <c r="V567" s="234"/>
      <c r="W567" s="234"/>
      <c r="X567" s="234"/>
      <c r="Y567" s="214"/>
      <c r="Z567" s="214"/>
      <c r="AA567" s="214"/>
      <c r="AB567" s="214"/>
      <c r="AC567" s="214"/>
      <c r="AD567" s="214"/>
      <c r="AE567" s="214"/>
      <c r="AF567" s="214"/>
      <c r="AG567" s="214" t="s">
        <v>142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 x14ac:dyDescent="0.25">
      <c r="A568" s="231"/>
      <c r="B568" s="232"/>
      <c r="C568" s="272" t="s">
        <v>471</v>
      </c>
      <c r="D568" s="260"/>
      <c r="E568" s="260"/>
      <c r="F568" s="260"/>
      <c r="G568" s="260"/>
      <c r="H568" s="234"/>
      <c r="I568" s="234"/>
      <c r="J568" s="234"/>
      <c r="K568" s="234"/>
      <c r="L568" s="234"/>
      <c r="M568" s="234"/>
      <c r="N568" s="233"/>
      <c r="O568" s="233"/>
      <c r="P568" s="233"/>
      <c r="Q568" s="233"/>
      <c r="R568" s="234"/>
      <c r="S568" s="234"/>
      <c r="T568" s="234"/>
      <c r="U568" s="234"/>
      <c r="V568" s="234"/>
      <c r="W568" s="234"/>
      <c r="X568" s="234"/>
      <c r="Y568" s="214"/>
      <c r="Z568" s="214"/>
      <c r="AA568" s="214"/>
      <c r="AB568" s="214"/>
      <c r="AC568" s="214"/>
      <c r="AD568" s="214"/>
      <c r="AE568" s="214"/>
      <c r="AF568" s="214"/>
      <c r="AG568" s="214" t="s">
        <v>142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 x14ac:dyDescent="0.25">
      <c r="A569" s="231"/>
      <c r="B569" s="232"/>
      <c r="C569" s="272" t="s">
        <v>472</v>
      </c>
      <c r="D569" s="260"/>
      <c r="E569" s="260"/>
      <c r="F569" s="260"/>
      <c r="G569" s="260"/>
      <c r="H569" s="234"/>
      <c r="I569" s="234"/>
      <c r="J569" s="234"/>
      <c r="K569" s="234"/>
      <c r="L569" s="234"/>
      <c r="M569" s="234"/>
      <c r="N569" s="233"/>
      <c r="O569" s="233"/>
      <c r="P569" s="233"/>
      <c r="Q569" s="233"/>
      <c r="R569" s="234"/>
      <c r="S569" s="234"/>
      <c r="T569" s="234"/>
      <c r="U569" s="234"/>
      <c r="V569" s="234"/>
      <c r="W569" s="234"/>
      <c r="X569" s="234"/>
      <c r="Y569" s="214"/>
      <c r="Z569" s="214"/>
      <c r="AA569" s="214"/>
      <c r="AB569" s="214"/>
      <c r="AC569" s="214"/>
      <c r="AD569" s="214"/>
      <c r="AE569" s="214"/>
      <c r="AF569" s="214"/>
      <c r="AG569" s="214" t="s">
        <v>142</v>
      </c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 x14ac:dyDescent="0.25">
      <c r="A570" s="231"/>
      <c r="B570" s="232"/>
      <c r="C570" s="272" t="s">
        <v>473</v>
      </c>
      <c r="D570" s="260"/>
      <c r="E570" s="260"/>
      <c r="F570" s="260"/>
      <c r="G570" s="260"/>
      <c r="H570" s="234"/>
      <c r="I570" s="234"/>
      <c r="J570" s="234"/>
      <c r="K570" s="234"/>
      <c r="L570" s="234"/>
      <c r="M570" s="234"/>
      <c r="N570" s="233"/>
      <c r="O570" s="233"/>
      <c r="P570" s="233"/>
      <c r="Q570" s="233"/>
      <c r="R570" s="234"/>
      <c r="S570" s="234"/>
      <c r="T570" s="234"/>
      <c r="U570" s="234"/>
      <c r="V570" s="234"/>
      <c r="W570" s="234"/>
      <c r="X570" s="234"/>
      <c r="Y570" s="214"/>
      <c r="Z570" s="214"/>
      <c r="AA570" s="214"/>
      <c r="AB570" s="214"/>
      <c r="AC570" s="214"/>
      <c r="AD570" s="214"/>
      <c r="AE570" s="214"/>
      <c r="AF570" s="214"/>
      <c r="AG570" s="214" t="s">
        <v>142</v>
      </c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 x14ac:dyDescent="0.25">
      <c r="A571" s="231"/>
      <c r="B571" s="232"/>
      <c r="C571" s="277" t="s">
        <v>415</v>
      </c>
      <c r="D571" s="235"/>
      <c r="E571" s="236"/>
      <c r="F571" s="237"/>
      <c r="G571" s="237"/>
      <c r="H571" s="234"/>
      <c r="I571" s="234"/>
      <c r="J571" s="234"/>
      <c r="K571" s="234"/>
      <c r="L571" s="234"/>
      <c r="M571" s="234"/>
      <c r="N571" s="233"/>
      <c r="O571" s="233"/>
      <c r="P571" s="233"/>
      <c r="Q571" s="233"/>
      <c r="R571" s="234"/>
      <c r="S571" s="234"/>
      <c r="T571" s="234"/>
      <c r="U571" s="234"/>
      <c r="V571" s="234"/>
      <c r="W571" s="234"/>
      <c r="X571" s="234"/>
      <c r="Y571" s="214"/>
      <c r="Z571" s="214"/>
      <c r="AA571" s="214"/>
      <c r="AB571" s="214"/>
      <c r="AC571" s="214"/>
      <c r="AD571" s="214"/>
      <c r="AE571" s="214"/>
      <c r="AF571" s="214"/>
      <c r="AG571" s="214" t="s">
        <v>142</v>
      </c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 x14ac:dyDescent="0.25">
      <c r="A572" s="231"/>
      <c r="B572" s="232"/>
      <c r="C572" s="272" t="s">
        <v>474</v>
      </c>
      <c r="D572" s="260"/>
      <c r="E572" s="260"/>
      <c r="F572" s="260"/>
      <c r="G572" s="260"/>
      <c r="H572" s="234"/>
      <c r="I572" s="234"/>
      <c r="J572" s="234"/>
      <c r="K572" s="234"/>
      <c r="L572" s="234"/>
      <c r="M572" s="234"/>
      <c r="N572" s="233"/>
      <c r="O572" s="233"/>
      <c r="P572" s="233"/>
      <c r="Q572" s="233"/>
      <c r="R572" s="234"/>
      <c r="S572" s="234"/>
      <c r="T572" s="234"/>
      <c r="U572" s="234"/>
      <c r="V572" s="234"/>
      <c r="W572" s="234"/>
      <c r="X572" s="234"/>
      <c r="Y572" s="214"/>
      <c r="Z572" s="214"/>
      <c r="AA572" s="214"/>
      <c r="AB572" s="214"/>
      <c r="AC572" s="214"/>
      <c r="AD572" s="214"/>
      <c r="AE572" s="214"/>
      <c r="AF572" s="214"/>
      <c r="AG572" s="214" t="s">
        <v>142</v>
      </c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 x14ac:dyDescent="0.25">
      <c r="A573" s="231"/>
      <c r="B573" s="232"/>
      <c r="C573" s="272" t="s">
        <v>458</v>
      </c>
      <c r="D573" s="260"/>
      <c r="E573" s="260"/>
      <c r="F573" s="260"/>
      <c r="G573" s="260"/>
      <c r="H573" s="234"/>
      <c r="I573" s="234"/>
      <c r="J573" s="234"/>
      <c r="K573" s="234"/>
      <c r="L573" s="234"/>
      <c r="M573" s="234"/>
      <c r="N573" s="233"/>
      <c r="O573" s="233"/>
      <c r="P573" s="233"/>
      <c r="Q573" s="233"/>
      <c r="R573" s="234"/>
      <c r="S573" s="234"/>
      <c r="T573" s="234"/>
      <c r="U573" s="234"/>
      <c r="V573" s="234"/>
      <c r="W573" s="234"/>
      <c r="X573" s="234"/>
      <c r="Y573" s="214"/>
      <c r="Z573" s="214"/>
      <c r="AA573" s="214"/>
      <c r="AB573" s="214"/>
      <c r="AC573" s="214"/>
      <c r="AD573" s="214"/>
      <c r="AE573" s="214"/>
      <c r="AF573" s="214"/>
      <c r="AG573" s="214" t="s">
        <v>142</v>
      </c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5">
      <c r="A574" s="231"/>
      <c r="B574" s="232"/>
      <c r="C574" s="272" t="s">
        <v>459</v>
      </c>
      <c r="D574" s="260"/>
      <c r="E574" s="260"/>
      <c r="F574" s="260"/>
      <c r="G574" s="260"/>
      <c r="H574" s="234"/>
      <c r="I574" s="234"/>
      <c r="J574" s="234"/>
      <c r="K574" s="234"/>
      <c r="L574" s="234"/>
      <c r="M574" s="234"/>
      <c r="N574" s="233"/>
      <c r="O574" s="233"/>
      <c r="P574" s="233"/>
      <c r="Q574" s="233"/>
      <c r="R574" s="234"/>
      <c r="S574" s="234"/>
      <c r="T574" s="234"/>
      <c r="U574" s="234"/>
      <c r="V574" s="234"/>
      <c r="W574" s="234"/>
      <c r="X574" s="234"/>
      <c r="Y574" s="214"/>
      <c r="Z574" s="214"/>
      <c r="AA574" s="214"/>
      <c r="AB574" s="214"/>
      <c r="AC574" s="214"/>
      <c r="AD574" s="214"/>
      <c r="AE574" s="214"/>
      <c r="AF574" s="214"/>
      <c r="AG574" s="214" t="s">
        <v>142</v>
      </c>
      <c r="AH574" s="214"/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 x14ac:dyDescent="0.25">
      <c r="A575" s="231"/>
      <c r="B575" s="232"/>
      <c r="C575" s="272" t="s">
        <v>461</v>
      </c>
      <c r="D575" s="260"/>
      <c r="E575" s="260"/>
      <c r="F575" s="260"/>
      <c r="G575" s="260"/>
      <c r="H575" s="234"/>
      <c r="I575" s="234"/>
      <c r="J575" s="234"/>
      <c r="K575" s="234"/>
      <c r="L575" s="234"/>
      <c r="M575" s="234"/>
      <c r="N575" s="233"/>
      <c r="O575" s="233"/>
      <c r="P575" s="233"/>
      <c r="Q575" s="233"/>
      <c r="R575" s="234"/>
      <c r="S575" s="234"/>
      <c r="T575" s="234"/>
      <c r="U575" s="234"/>
      <c r="V575" s="234"/>
      <c r="W575" s="234"/>
      <c r="X575" s="234"/>
      <c r="Y575" s="214"/>
      <c r="Z575" s="214"/>
      <c r="AA575" s="214"/>
      <c r="AB575" s="214"/>
      <c r="AC575" s="214"/>
      <c r="AD575" s="214"/>
      <c r="AE575" s="214"/>
      <c r="AF575" s="214"/>
      <c r="AG575" s="214" t="s">
        <v>142</v>
      </c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 x14ac:dyDescent="0.25">
      <c r="A576" s="231"/>
      <c r="B576" s="232"/>
      <c r="C576" s="272" t="s">
        <v>462</v>
      </c>
      <c r="D576" s="260"/>
      <c r="E576" s="260"/>
      <c r="F576" s="260"/>
      <c r="G576" s="260"/>
      <c r="H576" s="234"/>
      <c r="I576" s="234"/>
      <c r="J576" s="234"/>
      <c r="K576" s="234"/>
      <c r="L576" s="234"/>
      <c r="M576" s="234"/>
      <c r="N576" s="233"/>
      <c r="O576" s="233"/>
      <c r="P576" s="233"/>
      <c r="Q576" s="233"/>
      <c r="R576" s="234"/>
      <c r="S576" s="234"/>
      <c r="T576" s="234"/>
      <c r="U576" s="234"/>
      <c r="V576" s="234"/>
      <c r="W576" s="234"/>
      <c r="X576" s="234"/>
      <c r="Y576" s="214"/>
      <c r="Z576" s="214"/>
      <c r="AA576" s="214"/>
      <c r="AB576" s="214"/>
      <c r="AC576" s="214"/>
      <c r="AD576" s="214"/>
      <c r="AE576" s="214"/>
      <c r="AF576" s="214"/>
      <c r="AG576" s="214" t="s">
        <v>142</v>
      </c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 x14ac:dyDescent="0.25">
      <c r="A577" s="231"/>
      <c r="B577" s="232"/>
      <c r="C577" s="272" t="s">
        <v>463</v>
      </c>
      <c r="D577" s="260"/>
      <c r="E577" s="260"/>
      <c r="F577" s="260"/>
      <c r="G577" s="260"/>
      <c r="H577" s="234"/>
      <c r="I577" s="234"/>
      <c r="J577" s="234"/>
      <c r="K577" s="234"/>
      <c r="L577" s="234"/>
      <c r="M577" s="234"/>
      <c r="N577" s="233"/>
      <c r="O577" s="233"/>
      <c r="P577" s="233"/>
      <c r="Q577" s="233"/>
      <c r="R577" s="234"/>
      <c r="S577" s="234"/>
      <c r="T577" s="234"/>
      <c r="U577" s="234"/>
      <c r="V577" s="234"/>
      <c r="W577" s="234"/>
      <c r="X577" s="234"/>
      <c r="Y577" s="214"/>
      <c r="Z577" s="214"/>
      <c r="AA577" s="214"/>
      <c r="AB577" s="214"/>
      <c r="AC577" s="214"/>
      <c r="AD577" s="214"/>
      <c r="AE577" s="214"/>
      <c r="AF577" s="214"/>
      <c r="AG577" s="214" t="s">
        <v>142</v>
      </c>
      <c r="AH577" s="214"/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1" x14ac:dyDescent="0.25">
      <c r="A578" s="231"/>
      <c r="B578" s="232"/>
      <c r="C578" s="272" t="s">
        <v>464</v>
      </c>
      <c r="D578" s="260"/>
      <c r="E578" s="260"/>
      <c r="F578" s="260"/>
      <c r="G578" s="260"/>
      <c r="H578" s="234"/>
      <c r="I578" s="234"/>
      <c r="J578" s="234"/>
      <c r="K578" s="234"/>
      <c r="L578" s="234"/>
      <c r="M578" s="234"/>
      <c r="N578" s="233"/>
      <c r="O578" s="233"/>
      <c r="P578" s="233"/>
      <c r="Q578" s="233"/>
      <c r="R578" s="234"/>
      <c r="S578" s="234"/>
      <c r="T578" s="234"/>
      <c r="U578" s="234"/>
      <c r="V578" s="234"/>
      <c r="W578" s="234"/>
      <c r="X578" s="234"/>
      <c r="Y578" s="214"/>
      <c r="Z578" s="214"/>
      <c r="AA578" s="214"/>
      <c r="AB578" s="214"/>
      <c r="AC578" s="214"/>
      <c r="AD578" s="214"/>
      <c r="AE578" s="214"/>
      <c r="AF578" s="214"/>
      <c r="AG578" s="214" t="s">
        <v>142</v>
      </c>
      <c r="AH578" s="214"/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 x14ac:dyDescent="0.25">
      <c r="A579" s="231"/>
      <c r="B579" s="232"/>
      <c r="C579" s="272" t="s">
        <v>475</v>
      </c>
      <c r="D579" s="260"/>
      <c r="E579" s="260"/>
      <c r="F579" s="260"/>
      <c r="G579" s="260"/>
      <c r="H579" s="234"/>
      <c r="I579" s="234"/>
      <c r="J579" s="234"/>
      <c r="K579" s="234"/>
      <c r="L579" s="234"/>
      <c r="M579" s="234"/>
      <c r="N579" s="233"/>
      <c r="O579" s="233"/>
      <c r="P579" s="233"/>
      <c r="Q579" s="233"/>
      <c r="R579" s="234"/>
      <c r="S579" s="234"/>
      <c r="T579" s="234"/>
      <c r="U579" s="234"/>
      <c r="V579" s="234"/>
      <c r="W579" s="234"/>
      <c r="X579" s="234"/>
      <c r="Y579" s="214"/>
      <c r="Z579" s="214"/>
      <c r="AA579" s="214"/>
      <c r="AB579" s="214"/>
      <c r="AC579" s="214"/>
      <c r="AD579" s="214"/>
      <c r="AE579" s="214"/>
      <c r="AF579" s="214"/>
      <c r="AG579" s="214" t="s">
        <v>142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5">
      <c r="A580" s="231"/>
      <c r="B580" s="232"/>
      <c r="C580" s="272" t="s">
        <v>416</v>
      </c>
      <c r="D580" s="260"/>
      <c r="E580" s="260"/>
      <c r="F580" s="260"/>
      <c r="G580" s="260"/>
      <c r="H580" s="234"/>
      <c r="I580" s="234"/>
      <c r="J580" s="234"/>
      <c r="K580" s="234"/>
      <c r="L580" s="234"/>
      <c r="M580" s="234"/>
      <c r="N580" s="233"/>
      <c r="O580" s="233"/>
      <c r="P580" s="233"/>
      <c r="Q580" s="233"/>
      <c r="R580" s="234"/>
      <c r="S580" s="234"/>
      <c r="T580" s="234"/>
      <c r="U580" s="234"/>
      <c r="V580" s="234"/>
      <c r="W580" s="234"/>
      <c r="X580" s="234"/>
      <c r="Y580" s="214"/>
      <c r="Z580" s="214"/>
      <c r="AA580" s="214"/>
      <c r="AB580" s="214"/>
      <c r="AC580" s="214"/>
      <c r="AD580" s="214"/>
      <c r="AE580" s="214"/>
      <c r="AF580" s="214"/>
      <c r="AG580" s="214" t="s">
        <v>142</v>
      </c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ht="13" x14ac:dyDescent="0.25">
      <c r="A581" s="245" t="s">
        <v>132</v>
      </c>
      <c r="B581" s="246" t="s">
        <v>102</v>
      </c>
      <c r="C581" s="269" t="s">
        <v>103</v>
      </c>
      <c r="D581" s="247"/>
      <c r="E581" s="248"/>
      <c r="F581" s="249"/>
      <c r="G581" s="249">
        <f>SUMIF(AG582:AG590,"&lt;&gt;NOR",G582:G590)</f>
        <v>0</v>
      </c>
      <c r="H581" s="249"/>
      <c r="I581" s="249">
        <f>SUM(I582:I590)</f>
        <v>0</v>
      </c>
      <c r="J581" s="249"/>
      <c r="K581" s="249">
        <f>SUM(K582:K590)</f>
        <v>0</v>
      </c>
      <c r="L581" s="249"/>
      <c r="M581" s="249">
        <f>SUM(M582:M590)</f>
        <v>0</v>
      </c>
      <c r="N581" s="248"/>
      <c r="O581" s="248">
        <f>SUM(O582:O590)</f>
        <v>0</v>
      </c>
      <c r="P581" s="248"/>
      <c r="Q581" s="248">
        <f>SUM(Q582:Q590)</f>
        <v>0</v>
      </c>
      <c r="R581" s="249"/>
      <c r="S581" s="249"/>
      <c r="T581" s="250"/>
      <c r="U581" s="244"/>
      <c r="V581" s="244">
        <f>SUM(V582:V590)</f>
        <v>8.41</v>
      </c>
      <c r="W581" s="244"/>
      <c r="X581" s="244"/>
      <c r="AG581" t="s">
        <v>133</v>
      </c>
    </row>
    <row r="582" spans="1:60" outlineLevel="1" x14ac:dyDescent="0.25">
      <c r="A582" s="262">
        <v>68</v>
      </c>
      <c r="B582" s="263" t="s">
        <v>417</v>
      </c>
      <c r="C582" s="275" t="s">
        <v>418</v>
      </c>
      <c r="D582" s="264" t="s">
        <v>220</v>
      </c>
      <c r="E582" s="265">
        <v>1.4887600000000001</v>
      </c>
      <c r="F582" s="266"/>
      <c r="G582" s="267">
        <f>ROUND(E582*F582,2)</f>
        <v>0</v>
      </c>
      <c r="H582" s="266"/>
      <c r="I582" s="267">
        <f>ROUND(E582*H582,2)</f>
        <v>0</v>
      </c>
      <c r="J582" s="266"/>
      <c r="K582" s="267">
        <f>ROUND(E582*J582,2)</f>
        <v>0</v>
      </c>
      <c r="L582" s="267">
        <v>15</v>
      </c>
      <c r="M582" s="267">
        <f>G582*(1+L582/100)</f>
        <v>0</v>
      </c>
      <c r="N582" s="265">
        <v>0</v>
      </c>
      <c r="O582" s="265">
        <f>ROUND(E582*N582,2)</f>
        <v>0</v>
      </c>
      <c r="P582" s="265">
        <v>0</v>
      </c>
      <c r="Q582" s="265">
        <f>ROUND(E582*P582,2)</f>
        <v>0</v>
      </c>
      <c r="R582" s="267"/>
      <c r="S582" s="267" t="s">
        <v>151</v>
      </c>
      <c r="T582" s="268" t="s">
        <v>151</v>
      </c>
      <c r="U582" s="234">
        <v>2.0089999999999999</v>
      </c>
      <c r="V582" s="234">
        <f>ROUND(E582*U582,2)</f>
        <v>2.99</v>
      </c>
      <c r="W582" s="234"/>
      <c r="X582" s="234" t="s">
        <v>419</v>
      </c>
      <c r="Y582" s="214"/>
      <c r="Z582" s="214"/>
      <c r="AA582" s="214"/>
      <c r="AB582" s="214"/>
      <c r="AC582" s="214"/>
      <c r="AD582" s="214"/>
      <c r="AE582" s="214"/>
      <c r="AF582" s="214"/>
      <c r="AG582" s="214" t="s">
        <v>420</v>
      </c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1" x14ac:dyDescent="0.25">
      <c r="A583" s="262">
        <v>69</v>
      </c>
      <c r="B583" s="263" t="s">
        <v>421</v>
      </c>
      <c r="C583" s="275" t="s">
        <v>422</v>
      </c>
      <c r="D583" s="264" t="s">
        <v>220</v>
      </c>
      <c r="E583" s="265">
        <v>1.4887600000000001</v>
      </c>
      <c r="F583" s="266"/>
      <c r="G583" s="267">
        <f>ROUND(E583*F583,2)</f>
        <v>0</v>
      </c>
      <c r="H583" s="266"/>
      <c r="I583" s="267">
        <f>ROUND(E583*H583,2)</f>
        <v>0</v>
      </c>
      <c r="J583" s="266"/>
      <c r="K583" s="267">
        <f>ROUND(E583*J583,2)</f>
        <v>0</v>
      </c>
      <c r="L583" s="267">
        <v>15</v>
      </c>
      <c r="M583" s="267">
        <f>G583*(1+L583/100)</f>
        <v>0</v>
      </c>
      <c r="N583" s="265">
        <v>0</v>
      </c>
      <c r="O583" s="265">
        <f>ROUND(E583*N583,2)</f>
        <v>0</v>
      </c>
      <c r="P583" s="265">
        <v>0</v>
      </c>
      <c r="Q583" s="265">
        <f>ROUND(E583*P583,2)</f>
        <v>0</v>
      </c>
      <c r="R583" s="267"/>
      <c r="S583" s="267" t="s">
        <v>151</v>
      </c>
      <c r="T583" s="268" t="s">
        <v>151</v>
      </c>
      <c r="U583" s="234">
        <v>0.95899999999999996</v>
      </c>
      <c r="V583" s="234">
        <f>ROUND(E583*U583,2)</f>
        <v>1.43</v>
      </c>
      <c r="W583" s="234"/>
      <c r="X583" s="234" t="s">
        <v>419</v>
      </c>
      <c r="Y583" s="214"/>
      <c r="Z583" s="214"/>
      <c r="AA583" s="214"/>
      <c r="AB583" s="214"/>
      <c r="AC583" s="214"/>
      <c r="AD583" s="214"/>
      <c r="AE583" s="214"/>
      <c r="AF583" s="214"/>
      <c r="AG583" s="214" t="s">
        <v>420</v>
      </c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1" x14ac:dyDescent="0.25">
      <c r="A584" s="252">
        <v>70</v>
      </c>
      <c r="B584" s="253" t="s">
        <v>423</v>
      </c>
      <c r="C584" s="270" t="s">
        <v>424</v>
      </c>
      <c r="D584" s="254" t="s">
        <v>220</v>
      </c>
      <c r="E584" s="255">
        <v>1.4887600000000001</v>
      </c>
      <c r="F584" s="256"/>
      <c r="G584" s="257">
        <f>ROUND(E584*F584,2)</f>
        <v>0</v>
      </c>
      <c r="H584" s="256"/>
      <c r="I584" s="257">
        <f>ROUND(E584*H584,2)</f>
        <v>0</v>
      </c>
      <c r="J584" s="256"/>
      <c r="K584" s="257">
        <f>ROUND(E584*J584,2)</f>
        <v>0</v>
      </c>
      <c r="L584" s="257">
        <v>15</v>
      </c>
      <c r="M584" s="257">
        <f>G584*(1+L584/100)</f>
        <v>0</v>
      </c>
      <c r="N584" s="255">
        <v>0</v>
      </c>
      <c r="O584" s="255">
        <f>ROUND(E584*N584,2)</f>
        <v>0</v>
      </c>
      <c r="P584" s="255">
        <v>0</v>
      </c>
      <c r="Q584" s="255">
        <f>ROUND(E584*P584,2)</f>
        <v>0</v>
      </c>
      <c r="R584" s="257"/>
      <c r="S584" s="257" t="s">
        <v>151</v>
      </c>
      <c r="T584" s="258" t="s">
        <v>151</v>
      </c>
      <c r="U584" s="234">
        <v>0.49</v>
      </c>
      <c r="V584" s="234">
        <f>ROUND(E584*U584,2)</f>
        <v>0.73</v>
      </c>
      <c r="W584" s="234"/>
      <c r="X584" s="234" t="s">
        <v>419</v>
      </c>
      <c r="Y584" s="214"/>
      <c r="Z584" s="214"/>
      <c r="AA584" s="214"/>
      <c r="AB584" s="214"/>
      <c r="AC584" s="214"/>
      <c r="AD584" s="214"/>
      <c r="AE584" s="214"/>
      <c r="AF584" s="214"/>
      <c r="AG584" s="214" t="s">
        <v>420</v>
      </c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5">
      <c r="A585" s="231"/>
      <c r="B585" s="232"/>
      <c r="C585" s="271" t="s">
        <v>425</v>
      </c>
      <c r="D585" s="259"/>
      <c r="E585" s="259"/>
      <c r="F585" s="259"/>
      <c r="G585" s="259"/>
      <c r="H585" s="234"/>
      <c r="I585" s="234"/>
      <c r="J585" s="234"/>
      <c r="K585" s="234"/>
      <c r="L585" s="234"/>
      <c r="M585" s="234"/>
      <c r="N585" s="233"/>
      <c r="O585" s="233"/>
      <c r="P585" s="233"/>
      <c r="Q585" s="233"/>
      <c r="R585" s="234"/>
      <c r="S585" s="234"/>
      <c r="T585" s="234"/>
      <c r="U585" s="234"/>
      <c r="V585" s="234"/>
      <c r="W585" s="234"/>
      <c r="X585" s="234"/>
      <c r="Y585" s="214"/>
      <c r="Z585" s="214"/>
      <c r="AA585" s="214"/>
      <c r="AB585" s="214"/>
      <c r="AC585" s="214"/>
      <c r="AD585" s="214"/>
      <c r="AE585" s="214"/>
      <c r="AF585" s="214"/>
      <c r="AG585" s="214" t="s">
        <v>142</v>
      </c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 x14ac:dyDescent="0.25">
      <c r="A586" s="262">
        <v>71</v>
      </c>
      <c r="B586" s="263" t="s">
        <v>426</v>
      </c>
      <c r="C586" s="275" t="s">
        <v>427</v>
      </c>
      <c r="D586" s="264" t="s">
        <v>220</v>
      </c>
      <c r="E586" s="265">
        <v>28.28642</v>
      </c>
      <c r="F586" s="266"/>
      <c r="G586" s="267">
        <f>ROUND(E586*F586,2)</f>
        <v>0</v>
      </c>
      <c r="H586" s="266"/>
      <c r="I586" s="267">
        <f>ROUND(E586*H586,2)</f>
        <v>0</v>
      </c>
      <c r="J586" s="266"/>
      <c r="K586" s="267">
        <f>ROUND(E586*J586,2)</f>
        <v>0</v>
      </c>
      <c r="L586" s="267">
        <v>15</v>
      </c>
      <c r="M586" s="267">
        <f>G586*(1+L586/100)</f>
        <v>0</v>
      </c>
      <c r="N586" s="265">
        <v>0</v>
      </c>
      <c r="O586" s="265">
        <f>ROUND(E586*N586,2)</f>
        <v>0</v>
      </c>
      <c r="P586" s="265">
        <v>0</v>
      </c>
      <c r="Q586" s="265">
        <f>ROUND(E586*P586,2)</f>
        <v>0</v>
      </c>
      <c r="R586" s="267"/>
      <c r="S586" s="267" t="s">
        <v>151</v>
      </c>
      <c r="T586" s="268" t="s">
        <v>151</v>
      </c>
      <c r="U586" s="234">
        <v>0</v>
      </c>
      <c r="V586" s="234">
        <f>ROUND(E586*U586,2)</f>
        <v>0</v>
      </c>
      <c r="W586" s="234"/>
      <c r="X586" s="234" t="s">
        <v>419</v>
      </c>
      <c r="Y586" s="214"/>
      <c r="Z586" s="214"/>
      <c r="AA586" s="214"/>
      <c r="AB586" s="214"/>
      <c r="AC586" s="214"/>
      <c r="AD586" s="214"/>
      <c r="AE586" s="214"/>
      <c r="AF586" s="214"/>
      <c r="AG586" s="214" t="s">
        <v>420</v>
      </c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5">
      <c r="A587" s="252">
        <v>72</v>
      </c>
      <c r="B587" s="253" t="s">
        <v>428</v>
      </c>
      <c r="C587" s="270" t="s">
        <v>429</v>
      </c>
      <c r="D587" s="254" t="s">
        <v>220</v>
      </c>
      <c r="E587" s="255">
        <v>1.4887600000000001</v>
      </c>
      <c r="F587" s="256"/>
      <c r="G587" s="257">
        <f>ROUND(E587*F587,2)</f>
        <v>0</v>
      </c>
      <c r="H587" s="256"/>
      <c r="I587" s="257">
        <f>ROUND(E587*H587,2)</f>
        <v>0</v>
      </c>
      <c r="J587" s="256"/>
      <c r="K587" s="257">
        <f>ROUND(E587*J587,2)</f>
        <v>0</v>
      </c>
      <c r="L587" s="257">
        <v>15</v>
      </c>
      <c r="M587" s="257">
        <f>G587*(1+L587/100)</f>
        <v>0</v>
      </c>
      <c r="N587" s="255">
        <v>0</v>
      </c>
      <c r="O587" s="255">
        <f>ROUND(E587*N587,2)</f>
        <v>0</v>
      </c>
      <c r="P587" s="255">
        <v>0</v>
      </c>
      <c r="Q587" s="255">
        <f>ROUND(E587*P587,2)</f>
        <v>0</v>
      </c>
      <c r="R587" s="257"/>
      <c r="S587" s="257" t="s">
        <v>151</v>
      </c>
      <c r="T587" s="258" t="s">
        <v>151</v>
      </c>
      <c r="U587" s="234">
        <v>0.752</v>
      </c>
      <c r="V587" s="234">
        <f>ROUND(E587*U587,2)</f>
        <v>1.1200000000000001</v>
      </c>
      <c r="W587" s="234"/>
      <c r="X587" s="234" t="s">
        <v>419</v>
      </c>
      <c r="Y587" s="214"/>
      <c r="Z587" s="214"/>
      <c r="AA587" s="214"/>
      <c r="AB587" s="214"/>
      <c r="AC587" s="214"/>
      <c r="AD587" s="214"/>
      <c r="AE587" s="214"/>
      <c r="AF587" s="214"/>
      <c r="AG587" s="214" t="s">
        <v>420</v>
      </c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ht="20.5" outlineLevel="1" x14ac:dyDescent="0.25">
      <c r="A588" s="231"/>
      <c r="B588" s="232"/>
      <c r="C588" s="271" t="s">
        <v>430</v>
      </c>
      <c r="D588" s="259"/>
      <c r="E588" s="259"/>
      <c r="F588" s="259"/>
      <c r="G588" s="259"/>
      <c r="H588" s="234"/>
      <c r="I588" s="234"/>
      <c r="J588" s="234"/>
      <c r="K588" s="234"/>
      <c r="L588" s="234"/>
      <c r="M588" s="234"/>
      <c r="N588" s="233"/>
      <c r="O588" s="233"/>
      <c r="P588" s="233"/>
      <c r="Q588" s="233"/>
      <c r="R588" s="234"/>
      <c r="S588" s="234"/>
      <c r="T588" s="234"/>
      <c r="U588" s="234"/>
      <c r="V588" s="234"/>
      <c r="W588" s="234"/>
      <c r="X588" s="234"/>
      <c r="Y588" s="214"/>
      <c r="Z588" s="214"/>
      <c r="AA588" s="214"/>
      <c r="AB588" s="214"/>
      <c r="AC588" s="214"/>
      <c r="AD588" s="214"/>
      <c r="AE588" s="214"/>
      <c r="AF588" s="214"/>
      <c r="AG588" s="214" t="s">
        <v>142</v>
      </c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61" t="str">
        <f>C588</f>
        <v>S naložením suti nebo vybouraných hmot do dopravního prostředku a na jejich vyložením, popřípadě přeložením na normální dopravní prostředek.</v>
      </c>
      <c r="BB588" s="214"/>
      <c r="BC588" s="214"/>
      <c r="BD588" s="214"/>
      <c r="BE588" s="214"/>
      <c r="BF588" s="214"/>
      <c r="BG588" s="214"/>
      <c r="BH588" s="214"/>
    </row>
    <row r="589" spans="1:60" outlineLevel="1" x14ac:dyDescent="0.25">
      <c r="A589" s="262">
        <v>73</v>
      </c>
      <c r="B589" s="263" t="s">
        <v>431</v>
      </c>
      <c r="C589" s="275" t="s">
        <v>432</v>
      </c>
      <c r="D589" s="264" t="s">
        <v>220</v>
      </c>
      <c r="E589" s="265">
        <v>5.9550400000000003</v>
      </c>
      <c r="F589" s="266"/>
      <c r="G589" s="267">
        <f>ROUND(E589*F589,2)</f>
        <v>0</v>
      </c>
      <c r="H589" s="266"/>
      <c r="I589" s="267">
        <f>ROUND(E589*H589,2)</f>
        <v>0</v>
      </c>
      <c r="J589" s="266"/>
      <c r="K589" s="267">
        <f>ROUND(E589*J589,2)</f>
        <v>0</v>
      </c>
      <c r="L589" s="267">
        <v>15</v>
      </c>
      <c r="M589" s="267">
        <f>G589*(1+L589/100)</f>
        <v>0</v>
      </c>
      <c r="N589" s="265">
        <v>0</v>
      </c>
      <c r="O589" s="265">
        <f>ROUND(E589*N589,2)</f>
        <v>0</v>
      </c>
      <c r="P589" s="265">
        <v>0</v>
      </c>
      <c r="Q589" s="265">
        <f>ROUND(E589*P589,2)</f>
        <v>0</v>
      </c>
      <c r="R589" s="267"/>
      <c r="S589" s="267" t="s">
        <v>151</v>
      </c>
      <c r="T589" s="268" t="s">
        <v>151</v>
      </c>
      <c r="U589" s="234">
        <v>0.36</v>
      </c>
      <c r="V589" s="234">
        <f>ROUND(E589*U589,2)</f>
        <v>2.14</v>
      </c>
      <c r="W589" s="234"/>
      <c r="X589" s="234" t="s">
        <v>419</v>
      </c>
      <c r="Y589" s="214"/>
      <c r="Z589" s="214"/>
      <c r="AA589" s="214"/>
      <c r="AB589" s="214"/>
      <c r="AC589" s="214"/>
      <c r="AD589" s="214"/>
      <c r="AE589" s="214"/>
      <c r="AF589" s="214"/>
      <c r="AG589" s="214" t="s">
        <v>420</v>
      </c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ht="20" outlineLevel="1" x14ac:dyDescent="0.25">
      <c r="A590" s="262">
        <v>74</v>
      </c>
      <c r="B590" s="263" t="s">
        <v>433</v>
      </c>
      <c r="C590" s="275" t="s">
        <v>434</v>
      </c>
      <c r="D590" s="264" t="s">
        <v>220</v>
      </c>
      <c r="E590" s="265">
        <v>1.4887600000000001</v>
      </c>
      <c r="F590" s="266"/>
      <c r="G590" s="267">
        <f>ROUND(E590*F590,2)</f>
        <v>0</v>
      </c>
      <c r="H590" s="266"/>
      <c r="I590" s="267">
        <f>ROUND(E590*H590,2)</f>
        <v>0</v>
      </c>
      <c r="J590" s="266"/>
      <c r="K590" s="267">
        <f>ROUND(E590*J590,2)</f>
        <v>0</v>
      </c>
      <c r="L590" s="267">
        <v>15</v>
      </c>
      <c r="M590" s="267">
        <f>G590*(1+L590/100)</f>
        <v>0</v>
      </c>
      <c r="N590" s="265">
        <v>0</v>
      </c>
      <c r="O590" s="265">
        <f>ROUND(E590*N590,2)</f>
        <v>0</v>
      </c>
      <c r="P590" s="265">
        <v>0</v>
      </c>
      <c r="Q590" s="265">
        <f>ROUND(E590*P590,2)</f>
        <v>0</v>
      </c>
      <c r="R590" s="267"/>
      <c r="S590" s="267" t="s">
        <v>151</v>
      </c>
      <c r="T590" s="268" t="s">
        <v>151</v>
      </c>
      <c r="U590" s="234">
        <v>0</v>
      </c>
      <c r="V590" s="234">
        <f>ROUND(E590*U590,2)</f>
        <v>0</v>
      </c>
      <c r="W590" s="234"/>
      <c r="X590" s="234" t="s">
        <v>419</v>
      </c>
      <c r="Y590" s="214"/>
      <c r="Z590" s="214"/>
      <c r="AA590" s="214"/>
      <c r="AB590" s="214"/>
      <c r="AC590" s="214"/>
      <c r="AD590" s="214"/>
      <c r="AE590" s="214"/>
      <c r="AF590" s="214"/>
      <c r="AG590" s="214" t="s">
        <v>420</v>
      </c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ht="13" x14ac:dyDescent="0.25">
      <c r="A591" s="245" t="s">
        <v>132</v>
      </c>
      <c r="B591" s="246" t="s">
        <v>105</v>
      </c>
      <c r="C591" s="269" t="s">
        <v>30</v>
      </c>
      <c r="D591" s="247"/>
      <c r="E591" s="248"/>
      <c r="F591" s="249"/>
      <c r="G591" s="249">
        <f>SUMIF(AG592:AG597,"&lt;&gt;NOR",G592:G597)</f>
        <v>0</v>
      </c>
      <c r="H591" s="249"/>
      <c r="I591" s="249">
        <f>SUM(I592:I597)</f>
        <v>0</v>
      </c>
      <c r="J591" s="249"/>
      <c r="K591" s="249">
        <f>SUM(K592:K597)</f>
        <v>0</v>
      </c>
      <c r="L591" s="249"/>
      <c r="M591" s="249">
        <f>SUM(M592:M597)</f>
        <v>0</v>
      </c>
      <c r="N591" s="248"/>
      <c r="O591" s="248">
        <f>SUM(O592:O597)</f>
        <v>0</v>
      </c>
      <c r="P591" s="248"/>
      <c r="Q591" s="248">
        <f>SUM(Q592:Q597)</f>
        <v>0</v>
      </c>
      <c r="R591" s="249"/>
      <c r="S591" s="249"/>
      <c r="T591" s="250"/>
      <c r="U591" s="244"/>
      <c r="V591" s="244">
        <f>SUM(V592:V597)</f>
        <v>0</v>
      </c>
      <c r="W591" s="244"/>
      <c r="X591" s="244"/>
      <c r="AG591" t="s">
        <v>133</v>
      </c>
    </row>
    <row r="592" spans="1:60" outlineLevel="1" x14ac:dyDescent="0.25">
      <c r="A592" s="252">
        <v>75</v>
      </c>
      <c r="B592" s="253" t="s">
        <v>435</v>
      </c>
      <c r="C592" s="270" t="s">
        <v>436</v>
      </c>
      <c r="D592" s="254" t="s">
        <v>437</v>
      </c>
      <c r="E592" s="255">
        <v>1</v>
      </c>
      <c r="F592" s="256"/>
      <c r="G592" s="257">
        <f>ROUND(E592*F592,2)</f>
        <v>0</v>
      </c>
      <c r="H592" s="256"/>
      <c r="I592" s="257">
        <f>ROUND(E592*H592,2)</f>
        <v>0</v>
      </c>
      <c r="J592" s="256"/>
      <c r="K592" s="257">
        <f>ROUND(E592*J592,2)</f>
        <v>0</v>
      </c>
      <c r="L592" s="257">
        <v>15</v>
      </c>
      <c r="M592" s="257">
        <f>G592*(1+L592/100)</f>
        <v>0</v>
      </c>
      <c r="N592" s="255">
        <v>0</v>
      </c>
      <c r="O592" s="255">
        <f>ROUND(E592*N592,2)</f>
        <v>0</v>
      </c>
      <c r="P592" s="255">
        <v>0</v>
      </c>
      <c r="Q592" s="255">
        <f>ROUND(E592*P592,2)</f>
        <v>0</v>
      </c>
      <c r="R592" s="257"/>
      <c r="S592" s="257" t="s">
        <v>151</v>
      </c>
      <c r="T592" s="258" t="s">
        <v>138</v>
      </c>
      <c r="U592" s="234">
        <v>0</v>
      </c>
      <c r="V592" s="234">
        <f>ROUND(E592*U592,2)</f>
        <v>0</v>
      </c>
      <c r="W592" s="234"/>
      <c r="X592" s="234" t="s">
        <v>438</v>
      </c>
      <c r="Y592" s="214"/>
      <c r="Z592" s="214"/>
      <c r="AA592" s="214"/>
      <c r="AB592" s="214"/>
      <c r="AC592" s="214"/>
      <c r="AD592" s="214"/>
      <c r="AE592" s="214"/>
      <c r="AF592" s="214"/>
      <c r="AG592" s="214" t="s">
        <v>439</v>
      </c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ht="20.5" outlineLevel="1" x14ac:dyDescent="0.25">
      <c r="A593" s="231"/>
      <c r="B593" s="232"/>
      <c r="C593" s="271" t="s">
        <v>440</v>
      </c>
      <c r="D593" s="259"/>
      <c r="E593" s="259"/>
      <c r="F593" s="259"/>
      <c r="G593" s="259"/>
      <c r="H593" s="234"/>
      <c r="I593" s="234"/>
      <c r="J593" s="234"/>
      <c r="K593" s="234"/>
      <c r="L593" s="234"/>
      <c r="M593" s="234"/>
      <c r="N593" s="233"/>
      <c r="O593" s="233"/>
      <c r="P593" s="233"/>
      <c r="Q593" s="233"/>
      <c r="R593" s="234"/>
      <c r="S593" s="234"/>
      <c r="T593" s="234"/>
      <c r="U593" s="234"/>
      <c r="V593" s="234"/>
      <c r="W593" s="234"/>
      <c r="X593" s="234"/>
      <c r="Y593" s="214"/>
      <c r="Z593" s="214"/>
      <c r="AA593" s="214"/>
      <c r="AB593" s="214"/>
      <c r="AC593" s="214"/>
      <c r="AD593" s="214"/>
      <c r="AE593" s="214"/>
      <c r="AF593" s="214"/>
      <c r="AG593" s="214" t="s">
        <v>142</v>
      </c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61" t="str">
        <f>C593</f>
        <v>Náklady zhotovitele, související s prováděním zkoušek a revizí předepsaných technickými normami nebo objednatelem a které jsou pro provedení díla nezbytné.</v>
      </c>
      <c r="BB593" s="214"/>
      <c r="BC593" s="214"/>
      <c r="BD593" s="214"/>
      <c r="BE593" s="214"/>
      <c r="BF593" s="214"/>
      <c r="BG593" s="214"/>
      <c r="BH593" s="214"/>
    </row>
    <row r="594" spans="1:60" outlineLevel="1" x14ac:dyDescent="0.25">
      <c r="A594" s="231"/>
      <c r="B594" s="232"/>
      <c r="C594" s="277" t="s">
        <v>412</v>
      </c>
      <c r="D594" s="235"/>
      <c r="E594" s="236"/>
      <c r="F594" s="237"/>
      <c r="G594" s="237"/>
      <c r="H594" s="234"/>
      <c r="I594" s="234"/>
      <c r="J594" s="234"/>
      <c r="K594" s="234"/>
      <c r="L594" s="234"/>
      <c r="M594" s="234"/>
      <c r="N594" s="233"/>
      <c r="O594" s="233"/>
      <c r="P594" s="233"/>
      <c r="Q594" s="233"/>
      <c r="R594" s="234"/>
      <c r="S594" s="234"/>
      <c r="T594" s="234"/>
      <c r="U594" s="234"/>
      <c r="V594" s="234"/>
      <c r="W594" s="234"/>
      <c r="X594" s="234"/>
      <c r="Y594" s="214"/>
      <c r="Z594" s="214"/>
      <c r="AA594" s="214"/>
      <c r="AB594" s="214"/>
      <c r="AC594" s="214"/>
      <c r="AD594" s="214"/>
      <c r="AE594" s="214"/>
      <c r="AF594" s="214"/>
      <c r="AG594" s="214" t="s">
        <v>142</v>
      </c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1" x14ac:dyDescent="0.25">
      <c r="A595" s="231"/>
      <c r="B595" s="232"/>
      <c r="C595" s="272" t="s">
        <v>441</v>
      </c>
      <c r="D595" s="260"/>
      <c r="E595" s="260"/>
      <c r="F595" s="260"/>
      <c r="G595" s="260"/>
      <c r="H595" s="234"/>
      <c r="I595" s="234"/>
      <c r="J595" s="234"/>
      <c r="K595" s="234"/>
      <c r="L595" s="234"/>
      <c r="M595" s="234"/>
      <c r="N595" s="233"/>
      <c r="O595" s="233"/>
      <c r="P595" s="233"/>
      <c r="Q595" s="233"/>
      <c r="R595" s="234"/>
      <c r="S595" s="234"/>
      <c r="T595" s="234"/>
      <c r="U595" s="234"/>
      <c r="V595" s="234"/>
      <c r="W595" s="234"/>
      <c r="X595" s="234"/>
      <c r="Y595" s="214"/>
      <c r="Z595" s="214"/>
      <c r="AA595" s="214"/>
      <c r="AB595" s="214"/>
      <c r="AC595" s="214"/>
      <c r="AD595" s="214"/>
      <c r="AE595" s="214"/>
      <c r="AF595" s="214"/>
      <c r="AG595" s="214" t="s">
        <v>142</v>
      </c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ht="20" outlineLevel="1" x14ac:dyDescent="0.25">
      <c r="A596" s="252">
        <v>76</v>
      </c>
      <c r="B596" s="253" t="s">
        <v>442</v>
      </c>
      <c r="C596" s="270" t="s">
        <v>443</v>
      </c>
      <c r="D596" s="254" t="s">
        <v>437</v>
      </c>
      <c r="E596" s="255">
        <v>1</v>
      </c>
      <c r="F596" s="256"/>
      <c r="G596" s="257">
        <f>ROUND(E596*F596,2)</f>
        <v>0</v>
      </c>
      <c r="H596" s="256"/>
      <c r="I596" s="257">
        <f>ROUND(E596*H596,2)</f>
        <v>0</v>
      </c>
      <c r="J596" s="256"/>
      <c r="K596" s="257">
        <f>ROUND(E596*J596,2)</f>
        <v>0</v>
      </c>
      <c r="L596" s="257">
        <v>15</v>
      </c>
      <c r="M596" s="257">
        <f>G596*(1+L596/100)</f>
        <v>0</v>
      </c>
      <c r="N596" s="255">
        <v>0</v>
      </c>
      <c r="O596" s="255">
        <f>ROUND(E596*N596,2)</f>
        <v>0</v>
      </c>
      <c r="P596" s="255">
        <v>0</v>
      </c>
      <c r="Q596" s="255">
        <f>ROUND(E596*P596,2)</f>
        <v>0</v>
      </c>
      <c r="R596" s="257"/>
      <c r="S596" s="257" t="s">
        <v>151</v>
      </c>
      <c r="T596" s="258" t="s">
        <v>138</v>
      </c>
      <c r="U596" s="234">
        <v>0</v>
      </c>
      <c r="V596" s="234">
        <f>ROUND(E596*U596,2)</f>
        <v>0</v>
      </c>
      <c r="W596" s="234"/>
      <c r="X596" s="234" t="s">
        <v>438</v>
      </c>
      <c r="Y596" s="214"/>
      <c r="Z596" s="214"/>
      <c r="AA596" s="214"/>
      <c r="AB596" s="214"/>
      <c r="AC596" s="214"/>
      <c r="AD596" s="214"/>
      <c r="AE596" s="214"/>
      <c r="AF596" s="214"/>
      <c r="AG596" s="214" t="s">
        <v>439</v>
      </c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ht="20.5" outlineLevel="1" x14ac:dyDescent="0.25">
      <c r="A597" s="231"/>
      <c r="B597" s="232"/>
      <c r="C597" s="271" t="s">
        <v>444</v>
      </c>
      <c r="D597" s="259"/>
      <c r="E597" s="259"/>
      <c r="F597" s="259"/>
      <c r="G597" s="259"/>
      <c r="H597" s="234"/>
      <c r="I597" s="234"/>
      <c r="J597" s="234"/>
      <c r="K597" s="234"/>
      <c r="L597" s="234"/>
      <c r="M597" s="234"/>
      <c r="N597" s="233"/>
      <c r="O597" s="233"/>
      <c r="P597" s="233"/>
      <c r="Q597" s="233"/>
      <c r="R597" s="234"/>
      <c r="S597" s="234"/>
      <c r="T597" s="234"/>
      <c r="U597" s="234"/>
      <c r="V597" s="234"/>
      <c r="W597" s="234"/>
      <c r="X597" s="234"/>
      <c r="Y597" s="214"/>
      <c r="Z597" s="214"/>
      <c r="AA597" s="214"/>
      <c r="AB597" s="214"/>
      <c r="AC597" s="214"/>
      <c r="AD597" s="214"/>
      <c r="AE597" s="214"/>
      <c r="AF597" s="214"/>
      <c r="AG597" s="214" t="s">
        <v>142</v>
      </c>
      <c r="AH597" s="214"/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61" t="str">
        <f>C597</f>
        <v>Náklady na vyhotovení dokumentace skutečného provedení stavby a její předání objednateli v požadované formě a požadovaném počtu.</v>
      </c>
      <c r="BB597" s="214"/>
      <c r="BC597" s="214"/>
      <c r="BD597" s="214"/>
      <c r="BE597" s="214"/>
      <c r="BF597" s="214"/>
      <c r="BG597" s="214"/>
      <c r="BH597" s="214"/>
    </row>
    <row r="598" spans="1:60" x14ac:dyDescent="0.25">
      <c r="A598" s="3"/>
      <c r="B598" s="4"/>
      <c r="C598" s="278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AE598">
        <v>15</v>
      </c>
      <c r="AF598">
        <v>21</v>
      </c>
      <c r="AG598" t="s">
        <v>119</v>
      </c>
    </row>
    <row r="599" spans="1:60" ht="13" x14ac:dyDescent="0.25">
      <c r="A599" s="217"/>
      <c r="B599" s="218" t="s">
        <v>31</v>
      </c>
      <c r="C599" s="279"/>
      <c r="D599" s="219"/>
      <c r="E599" s="220"/>
      <c r="F599" s="220"/>
      <c r="G599" s="251">
        <f>G8+G15+G54+G65+G72+G95+G109+G111+G114+G117+G120+G146+G201+G234+G292+G324+G367+G537+G581+G591</f>
        <v>0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AE599">
        <f>SUMIF(L7:L597,AE598,G7:G597)</f>
        <v>0</v>
      </c>
      <c r="AF599">
        <f>SUMIF(L7:L597,AF598,G7:G597)</f>
        <v>0</v>
      </c>
      <c r="AG599" t="s">
        <v>445</v>
      </c>
    </row>
    <row r="600" spans="1:60" x14ac:dyDescent="0.25">
      <c r="A600" s="3"/>
      <c r="B600" s="4"/>
      <c r="C600" s="278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60" x14ac:dyDescent="0.25">
      <c r="A601" s="3"/>
      <c r="B601" s="4"/>
      <c r="C601" s="278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60" x14ac:dyDescent="0.25">
      <c r="A602" s="221" t="s">
        <v>446</v>
      </c>
      <c r="B602" s="221"/>
      <c r="C602" s="280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60" x14ac:dyDescent="0.25">
      <c r="A603" s="222"/>
      <c r="B603" s="223"/>
      <c r="C603" s="281"/>
      <c r="D603" s="223"/>
      <c r="E603" s="223"/>
      <c r="F603" s="223"/>
      <c r="G603" s="22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AG603" t="s">
        <v>447</v>
      </c>
    </row>
    <row r="604" spans="1:60" x14ac:dyDescent="0.25">
      <c r="A604" s="225"/>
      <c r="B604" s="226"/>
      <c r="C604" s="282"/>
      <c r="D604" s="226"/>
      <c r="E604" s="226"/>
      <c r="F604" s="226"/>
      <c r="G604" s="22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60" x14ac:dyDescent="0.25">
      <c r="A605" s="225"/>
      <c r="B605" s="226"/>
      <c r="C605" s="282"/>
      <c r="D605" s="226"/>
      <c r="E605" s="226"/>
      <c r="F605" s="226"/>
      <c r="G605" s="22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60" x14ac:dyDescent="0.25">
      <c r="A606" s="225"/>
      <c r="B606" s="226"/>
      <c r="C606" s="282"/>
      <c r="D606" s="226"/>
      <c r="E606" s="226"/>
      <c r="F606" s="226"/>
      <c r="G606" s="22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60" x14ac:dyDescent="0.25">
      <c r="A607" s="228"/>
      <c r="B607" s="229"/>
      <c r="C607" s="283"/>
      <c r="D607" s="229"/>
      <c r="E607" s="229"/>
      <c r="F607" s="229"/>
      <c r="G607" s="230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60" x14ac:dyDescent="0.25">
      <c r="A608" s="3"/>
      <c r="B608" s="4"/>
      <c r="C608" s="278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3:33" x14ac:dyDescent="0.25">
      <c r="C609" s="284"/>
      <c r="D609" s="10"/>
      <c r="AG609" t="s">
        <v>476</v>
      </c>
    </row>
    <row r="610" spans="3:33" x14ac:dyDescent="0.25">
      <c r="D610" s="10"/>
    </row>
    <row r="611" spans="3:33" x14ac:dyDescent="0.25">
      <c r="D611" s="10"/>
    </row>
    <row r="612" spans="3:33" x14ac:dyDescent="0.25">
      <c r="D612" s="10"/>
    </row>
    <row r="613" spans="3:33" x14ac:dyDescent="0.25">
      <c r="D613" s="10"/>
    </row>
    <row r="614" spans="3:33" x14ac:dyDescent="0.25">
      <c r="D614" s="10"/>
    </row>
    <row r="615" spans="3:33" x14ac:dyDescent="0.25">
      <c r="D615" s="10"/>
    </row>
    <row r="616" spans="3:33" x14ac:dyDescent="0.25">
      <c r="D616" s="10"/>
    </row>
    <row r="617" spans="3:33" x14ac:dyDescent="0.25">
      <c r="D617" s="10"/>
    </row>
    <row r="618" spans="3:33" x14ac:dyDescent="0.25">
      <c r="D618" s="10"/>
    </row>
    <row r="619" spans="3:33" x14ac:dyDescent="0.25">
      <c r="D619" s="10"/>
    </row>
    <row r="620" spans="3:33" x14ac:dyDescent="0.25">
      <c r="D620" s="10"/>
    </row>
    <row r="621" spans="3:33" x14ac:dyDescent="0.25">
      <c r="D621" s="10"/>
    </row>
    <row r="622" spans="3:33" x14ac:dyDescent="0.25">
      <c r="D622" s="10"/>
    </row>
    <row r="623" spans="3:33" x14ac:dyDescent="0.25">
      <c r="D623" s="10"/>
    </row>
    <row r="624" spans="3:33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0">
    <mergeCell ref="C580:G580"/>
    <mergeCell ref="C585:G585"/>
    <mergeCell ref="C588:G588"/>
    <mergeCell ref="C593:G593"/>
    <mergeCell ref="C595:G595"/>
    <mergeCell ref="C597:G597"/>
    <mergeCell ref="C574:G574"/>
    <mergeCell ref="C575:G575"/>
    <mergeCell ref="C576:G576"/>
    <mergeCell ref="C577:G577"/>
    <mergeCell ref="C578:G578"/>
    <mergeCell ref="C579:G579"/>
    <mergeCell ref="C567:G567"/>
    <mergeCell ref="C568:G568"/>
    <mergeCell ref="C569:G569"/>
    <mergeCell ref="C570:G570"/>
    <mergeCell ref="C572:G572"/>
    <mergeCell ref="C573:G573"/>
    <mergeCell ref="C561:G561"/>
    <mergeCell ref="C562:G562"/>
    <mergeCell ref="C563:G563"/>
    <mergeCell ref="C564:G564"/>
    <mergeCell ref="C565:G565"/>
    <mergeCell ref="C566:G566"/>
    <mergeCell ref="C555:G555"/>
    <mergeCell ref="C556:G556"/>
    <mergeCell ref="C557:G557"/>
    <mergeCell ref="C558:G558"/>
    <mergeCell ref="C559:G559"/>
    <mergeCell ref="C560:G560"/>
    <mergeCell ref="C548:G548"/>
    <mergeCell ref="C549:G549"/>
    <mergeCell ref="C550:G550"/>
    <mergeCell ref="C551:G551"/>
    <mergeCell ref="C552:G552"/>
    <mergeCell ref="C554:G554"/>
    <mergeCell ref="C541:G541"/>
    <mergeCell ref="C542:G542"/>
    <mergeCell ref="C544:G544"/>
    <mergeCell ref="C545:G545"/>
    <mergeCell ref="C546:G546"/>
    <mergeCell ref="C547:G547"/>
    <mergeCell ref="C319:G319"/>
    <mergeCell ref="C342:G342"/>
    <mergeCell ref="C359:G359"/>
    <mergeCell ref="C456:G456"/>
    <mergeCell ref="C493:G493"/>
    <mergeCell ref="C539:G539"/>
    <mergeCell ref="C192:G192"/>
    <mergeCell ref="C193:G193"/>
    <mergeCell ref="C223:G223"/>
    <mergeCell ref="C294:G294"/>
    <mergeCell ref="C309:G309"/>
    <mergeCell ref="C314:G314"/>
    <mergeCell ref="C40:G40"/>
    <mergeCell ref="C67:G67"/>
    <mergeCell ref="C87:G87"/>
    <mergeCell ref="C113:G113"/>
    <mergeCell ref="C116:G116"/>
    <mergeCell ref="C119:G119"/>
    <mergeCell ref="A1:G1"/>
    <mergeCell ref="C2:G2"/>
    <mergeCell ref="C3:G3"/>
    <mergeCell ref="C4:G4"/>
    <mergeCell ref="A602:C602"/>
    <mergeCell ref="A603:G607"/>
    <mergeCell ref="C10:G10"/>
    <mergeCell ref="C11:G11"/>
    <mergeCell ref="C17:G17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22.20 22.20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'22.20 22.20 Pol'!Názvy_tisku</vt:lpstr>
      <vt:lpstr>oadresa</vt:lpstr>
      <vt:lpstr>Stavba!Objednatel</vt:lpstr>
      <vt:lpstr>Stavba!Objekt</vt:lpstr>
      <vt:lpstr>'22.20 22.20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2022-06-22T11:24:13Z</dcterms:modified>
</cp:coreProperties>
</file>