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Botanická 23, byt č. 8\"/>
    </mc:Choice>
  </mc:AlternateContent>
  <xr:revisionPtr revIDLastSave="0" documentId="8_{B28DFC9A-FBC7-4124-8CED-FC0A67B436C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37 22.37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'22.37 22.37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'22.37 22.37 Pol'!$A$1:$X$486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G40" i="1"/>
  <c r="F40" i="1"/>
  <c r="G39" i="1"/>
  <c r="F39" i="1"/>
  <c r="G476" i="12"/>
  <c r="BA474" i="12"/>
  <c r="BA470" i="12"/>
  <c r="BA465" i="12"/>
  <c r="BA416" i="12"/>
  <c r="BA413" i="12"/>
  <c r="BA412" i="12"/>
  <c r="BA172" i="12"/>
  <c r="BA171" i="12"/>
  <c r="BA142" i="12"/>
  <c r="BA107" i="12"/>
  <c r="BA83" i="12"/>
  <c r="BA41" i="12"/>
  <c r="BA23" i="12"/>
  <c r="G8" i="12"/>
  <c r="Q8" i="12"/>
  <c r="G9" i="12"/>
  <c r="M9" i="12" s="1"/>
  <c r="I9" i="12"/>
  <c r="I8" i="12" s="1"/>
  <c r="K9" i="12"/>
  <c r="K8" i="12" s="1"/>
  <c r="O9" i="12"/>
  <c r="O8" i="12" s="1"/>
  <c r="Q9" i="12"/>
  <c r="V9" i="12"/>
  <c r="V8" i="12" s="1"/>
  <c r="G15" i="12"/>
  <c r="M15" i="12" s="1"/>
  <c r="I15" i="12"/>
  <c r="K15" i="12"/>
  <c r="O15" i="12"/>
  <c r="Q15" i="12"/>
  <c r="V15" i="12"/>
  <c r="G21" i="12"/>
  <c r="G22" i="12"/>
  <c r="I22" i="12"/>
  <c r="I21" i="12" s="1"/>
  <c r="K22" i="12"/>
  <c r="M22" i="12"/>
  <c r="O22" i="12"/>
  <c r="O21" i="12" s="1"/>
  <c r="Q22" i="12"/>
  <c r="Q21" i="12" s="1"/>
  <c r="V22" i="12"/>
  <c r="V21" i="12" s="1"/>
  <c r="G40" i="12"/>
  <c r="I40" i="12"/>
  <c r="K40" i="12"/>
  <c r="K21" i="12" s="1"/>
  <c r="M40" i="12"/>
  <c r="O40" i="12"/>
  <c r="Q40" i="12"/>
  <c r="V40" i="12"/>
  <c r="G52" i="12"/>
  <c r="I52" i="12"/>
  <c r="K52" i="12"/>
  <c r="M52" i="12"/>
  <c r="M21" i="12" s="1"/>
  <c r="O52" i="12"/>
  <c r="Q52" i="12"/>
  <c r="V52" i="12"/>
  <c r="G58" i="12"/>
  <c r="M58" i="12" s="1"/>
  <c r="I58" i="12"/>
  <c r="K58" i="12"/>
  <c r="O58" i="12"/>
  <c r="Q58" i="12"/>
  <c r="V58" i="12"/>
  <c r="G63" i="12"/>
  <c r="Q63" i="12"/>
  <c r="G64" i="12"/>
  <c r="M64" i="12" s="1"/>
  <c r="M63" i="12" s="1"/>
  <c r="I64" i="12"/>
  <c r="I63" i="12" s="1"/>
  <c r="K64" i="12"/>
  <c r="K63" i="12" s="1"/>
  <c r="O64" i="12"/>
  <c r="O63" i="12" s="1"/>
  <c r="Q64" i="12"/>
  <c r="V64" i="12"/>
  <c r="V63" i="12" s="1"/>
  <c r="G68" i="12"/>
  <c r="M68" i="12" s="1"/>
  <c r="I68" i="12"/>
  <c r="K68" i="12"/>
  <c r="O68" i="12"/>
  <c r="Q68" i="12"/>
  <c r="V68" i="12"/>
  <c r="G72" i="12"/>
  <c r="M72" i="12"/>
  <c r="G73" i="12"/>
  <c r="I73" i="12"/>
  <c r="I72" i="12" s="1"/>
  <c r="K73" i="12"/>
  <c r="M73" i="12"/>
  <c r="O73" i="12"/>
  <c r="O72" i="12" s="1"/>
  <c r="Q73" i="12"/>
  <c r="V73" i="12"/>
  <c r="V72" i="12" s="1"/>
  <c r="G77" i="12"/>
  <c r="I77" i="12"/>
  <c r="K77" i="12"/>
  <c r="K72" i="12" s="1"/>
  <c r="M77" i="12"/>
  <c r="O77" i="12"/>
  <c r="Q77" i="12"/>
  <c r="Q72" i="12" s="1"/>
  <c r="V77" i="12"/>
  <c r="G81" i="12"/>
  <c r="M81" i="12"/>
  <c r="Q81" i="12"/>
  <c r="V81" i="12"/>
  <c r="G82" i="12"/>
  <c r="I82" i="12"/>
  <c r="I81" i="12" s="1"/>
  <c r="K82" i="12"/>
  <c r="K81" i="12" s="1"/>
  <c r="M82" i="12"/>
  <c r="O82" i="12"/>
  <c r="O81" i="12" s="1"/>
  <c r="Q82" i="12"/>
  <c r="V82" i="12"/>
  <c r="G88" i="12"/>
  <c r="Q88" i="12"/>
  <c r="G89" i="12"/>
  <c r="I89" i="12"/>
  <c r="I88" i="12" s="1"/>
  <c r="K89" i="12"/>
  <c r="M89" i="12"/>
  <c r="M88" i="12" s="1"/>
  <c r="O89" i="12"/>
  <c r="O88" i="12" s="1"/>
  <c r="Q89" i="12"/>
  <c r="V89" i="12"/>
  <c r="V88" i="12" s="1"/>
  <c r="G106" i="12"/>
  <c r="M106" i="12" s="1"/>
  <c r="I106" i="12"/>
  <c r="K106" i="12"/>
  <c r="K88" i="12" s="1"/>
  <c r="O106" i="12"/>
  <c r="Q106" i="12"/>
  <c r="V106" i="12"/>
  <c r="G120" i="12"/>
  <c r="G121" i="12"/>
  <c r="I121" i="12"/>
  <c r="I120" i="12" s="1"/>
  <c r="K121" i="12"/>
  <c r="M121" i="12"/>
  <c r="O121" i="12"/>
  <c r="O120" i="12" s="1"/>
  <c r="Q121" i="12"/>
  <c r="V121" i="12"/>
  <c r="V120" i="12" s="1"/>
  <c r="G125" i="12"/>
  <c r="I125" i="12"/>
  <c r="K125" i="12"/>
  <c r="K120" i="12" s="1"/>
  <c r="M125" i="12"/>
  <c r="O125" i="12"/>
  <c r="Q125" i="12"/>
  <c r="Q120" i="12" s="1"/>
  <c r="V125" i="12"/>
  <c r="G129" i="12"/>
  <c r="I129" i="12"/>
  <c r="K129" i="12"/>
  <c r="M129" i="12"/>
  <c r="M120" i="12" s="1"/>
  <c r="O129" i="12"/>
  <c r="Q129" i="12"/>
  <c r="V129" i="12"/>
  <c r="G133" i="12"/>
  <c r="I133" i="12"/>
  <c r="K133" i="12"/>
  <c r="M133" i="12"/>
  <c r="O133" i="12"/>
  <c r="Q133" i="12"/>
  <c r="V133" i="12"/>
  <c r="G138" i="12"/>
  <c r="K138" i="12"/>
  <c r="Q138" i="12"/>
  <c r="G139" i="12"/>
  <c r="I139" i="12"/>
  <c r="I138" i="12" s="1"/>
  <c r="K139" i="12"/>
  <c r="M139" i="12"/>
  <c r="M138" i="12" s="1"/>
  <c r="O139" i="12"/>
  <c r="O138" i="12" s="1"/>
  <c r="Q139" i="12"/>
  <c r="V139" i="12"/>
  <c r="V138" i="12" s="1"/>
  <c r="I140" i="12"/>
  <c r="K140" i="12"/>
  <c r="O140" i="12"/>
  <c r="G141" i="12"/>
  <c r="G140" i="12" s="1"/>
  <c r="I141" i="12"/>
  <c r="K141" i="12"/>
  <c r="M141" i="12"/>
  <c r="M140" i="12" s="1"/>
  <c r="O141" i="12"/>
  <c r="Q141" i="12"/>
  <c r="Q140" i="12" s="1"/>
  <c r="V141" i="12"/>
  <c r="V140" i="12" s="1"/>
  <c r="O143" i="12"/>
  <c r="G144" i="12"/>
  <c r="I144" i="12"/>
  <c r="K144" i="12"/>
  <c r="K143" i="12" s="1"/>
  <c r="M144" i="12"/>
  <c r="O144" i="12"/>
  <c r="Q144" i="12"/>
  <c r="Q143" i="12" s="1"/>
  <c r="V144" i="12"/>
  <c r="G148" i="12"/>
  <c r="G143" i="12" s="1"/>
  <c r="I148" i="12"/>
  <c r="K148" i="12"/>
  <c r="M148" i="12"/>
  <c r="M143" i="12" s="1"/>
  <c r="O148" i="12"/>
  <c r="Q148" i="12"/>
  <c r="V148" i="12"/>
  <c r="V143" i="12" s="1"/>
  <c r="G152" i="12"/>
  <c r="I152" i="12"/>
  <c r="K152" i="12"/>
  <c r="M152" i="12"/>
  <c r="O152" i="12"/>
  <c r="Q152" i="12"/>
  <c r="V152" i="12"/>
  <c r="G156" i="12"/>
  <c r="M156" i="12" s="1"/>
  <c r="I156" i="12"/>
  <c r="K156" i="12"/>
  <c r="O156" i="12"/>
  <c r="Q156" i="12"/>
  <c r="V156" i="12"/>
  <c r="G160" i="12"/>
  <c r="I160" i="12"/>
  <c r="I143" i="12" s="1"/>
  <c r="K160" i="12"/>
  <c r="M160" i="12"/>
  <c r="O160" i="12"/>
  <c r="Q160" i="12"/>
  <c r="V160" i="12"/>
  <c r="K161" i="12"/>
  <c r="G162" i="12"/>
  <c r="G161" i="12" s="1"/>
  <c r="I162" i="12"/>
  <c r="K162" i="12"/>
  <c r="M162" i="12"/>
  <c r="O162" i="12"/>
  <c r="Q162" i="12"/>
  <c r="Q161" i="12" s="1"/>
  <c r="V162" i="12"/>
  <c r="G166" i="12"/>
  <c r="I166" i="12"/>
  <c r="I161" i="12" s="1"/>
  <c r="K166" i="12"/>
  <c r="M166" i="12"/>
  <c r="O166" i="12"/>
  <c r="O161" i="12" s="1"/>
  <c r="Q166" i="12"/>
  <c r="V166" i="12"/>
  <c r="V161" i="12" s="1"/>
  <c r="G170" i="12"/>
  <c r="I170" i="12"/>
  <c r="K170" i="12"/>
  <c r="M170" i="12"/>
  <c r="O170" i="12"/>
  <c r="Q170" i="12"/>
  <c r="V170" i="12"/>
  <c r="G176" i="12"/>
  <c r="I176" i="12"/>
  <c r="K176" i="12"/>
  <c r="M176" i="12"/>
  <c r="O176" i="12"/>
  <c r="Q176" i="12"/>
  <c r="V176" i="12"/>
  <c r="G180" i="12"/>
  <c r="I180" i="12"/>
  <c r="K180" i="12"/>
  <c r="M180" i="12"/>
  <c r="O180" i="12"/>
  <c r="Q180" i="12"/>
  <c r="V180" i="12"/>
  <c r="G184" i="12"/>
  <c r="M184" i="12" s="1"/>
  <c r="I184" i="12"/>
  <c r="K184" i="12"/>
  <c r="O184" i="12"/>
  <c r="Q184" i="12"/>
  <c r="V184" i="12"/>
  <c r="I185" i="12"/>
  <c r="V185" i="12"/>
  <c r="G186" i="12"/>
  <c r="M186" i="12" s="1"/>
  <c r="M185" i="12" s="1"/>
  <c r="I186" i="12"/>
  <c r="K186" i="12"/>
  <c r="K185" i="12" s="1"/>
  <c r="O186" i="12"/>
  <c r="O185" i="12" s="1"/>
  <c r="Q186" i="12"/>
  <c r="V186" i="12"/>
  <c r="G190" i="12"/>
  <c r="G185" i="12" s="1"/>
  <c r="I190" i="12"/>
  <c r="K190" i="12"/>
  <c r="M190" i="12"/>
  <c r="O190" i="12"/>
  <c r="Q190" i="12"/>
  <c r="Q185" i="12" s="1"/>
  <c r="V190" i="12"/>
  <c r="G195" i="12"/>
  <c r="I195" i="12"/>
  <c r="K195" i="12"/>
  <c r="M195" i="12"/>
  <c r="O195" i="12"/>
  <c r="Q195" i="12"/>
  <c r="V195" i="12"/>
  <c r="Q196" i="12"/>
  <c r="G197" i="12"/>
  <c r="G196" i="12" s="1"/>
  <c r="I197" i="12"/>
  <c r="K197" i="12"/>
  <c r="M197" i="12"/>
  <c r="O197" i="12"/>
  <c r="Q197" i="12"/>
  <c r="V197" i="12"/>
  <c r="V196" i="12" s="1"/>
  <c r="G203" i="12"/>
  <c r="I203" i="12"/>
  <c r="I196" i="12" s="1"/>
  <c r="K203" i="12"/>
  <c r="M203" i="12"/>
  <c r="O203" i="12"/>
  <c r="O196" i="12" s="1"/>
  <c r="Q203" i="12"/>
  <c r="V203" i="12"/>
  <c r="G209" i="12"/>
  <c r="M209" i="12" s="1"/>
  <c r="I209" i="12"/>
  <c r="K209" i="12"/>
  <c r="O209" i="12"/>
  <c r="Q209" i="12"/>
  <c r="V209" i="12"/>
  <c r="G213" i="12"/>
  <c r="M213" i="12" s="1"/>
  <c r="I213" i="12"/>
  <c r="K213" i="12"/>
  <c r="O213" i="12"/>
  <c r="Q213" i="12"/>
  <c r="V213" i="12"/>
  <c r="G219" i="12"/>
  <c r="M219" i="12" s="1"/>
  <c r="I219" i="12"/>
  <c r="K219" i="12"/>
  <c r="K196" i="12" s="1"/>
  <c r="O219" i="12"/>
  <c r="Q219" i="12"/>
  <c r="V219" i="12"/>
  <c r="G224" i="12"/>
  <c r="I224" i="12"/>
  <c r="K224" i="12"/>
  <c r="M224" i="12"/>
  <c r="O224" i="12"/>
  <c r="Q224" i="12"/>
  <c r="V224" i="12"/>
  <c r="G230" i="12"/>
  <c r="I230" i="12"/>
  <c r="K230" i="12"/>
  <c r="M230" i="12"/>
  <c r="O230" i="12"/>
  <c r="Q230" i="12"/>
  <c r="V230" i="12"/>
  <c r="I231" i="12"/>
  <c r="K231" i="12"/>
  <c r="O231" i="12"/>
  <c r="Q231" i="12"/>
  <c r="G232" i="12"/>
  <c r="G231" i="12" s="1"/>
  <c r="I232" i="12"/>
  <c r="K232" i="12"/>
  <c r="M232" i="12"/>
  <c r="M231" i="12" s="1"/>
  <c r="O232" i="12"/>
  <c r="Q232" i="12"/>
  <c r="V232" i="12"/>
  <c r="V231" i="12" s="1"/>
  <c r="O236" i="12"/>
  <c r="G237" i="12"/>
  <c r="M237" i="12" s="1"/>
  <c r="I237" i="12"/>
  <c r="K237" i="12"/>
  <c r="K236" i="12" s="1"/>
  <c r="O237" i="12"/>
  <c r="Q237" i="12"/>
  <c r="Q236" i="12" s="1"/>
  <c r="V237" i="12"/>
  <c r="G241" i="12"/>
  <c r="M241" i="12" s="1"/>
  <c r="I241" i="12"/>
  <c r="I236" i="12" s="1"/>
  <c r="K241" i="12"/>
  <c r="O241" i="12"/>
  <c r="Q241" i="12"/>
  <c r="V241" i="12"/>
  <c r="V236" i="12" s="1"/>
  <c r="G250" i="12"/>
  <c r="M250" i="12" s="1"/>
  <c r="I250" i="12"/>
  <c r="K250" i="12"/>
  <c r="O250" i="12"/>
  <c r="Q250" i="12"/>
  <c r="V250" i="12"/>
  <c r="G251" i="12"/>
  <c r="M251" i="12"/>
  <c r="G252" i="12"/>
  <c r="I252" i="12"/>
  <c r="I251" i="12" s="1"/>
  <c r="K252" i="12"/>
  <c r="M252" i="12"/>
  <c r="O252" i="12"/>
  <c r="O251" i="12" s="1"/>
  <c r="Q252" i="12"/>
  <c r="V252" i="12"/>
  <c r="V251" i="12" s="1"/>
  <c r="G274" i="12"/>
  <c r="I274" i="12"/>
  <c r="K274" i="12"/>
  <c r="K251" i="12" s="1"/>
  <c r="M274" i="12"/>
  <c r="O274" i="12"/>
  <c r="Q274" i="12"/>
  <c r="Q251" i="12" s="1"/>
  <c r="V274" i="12"/>
  <c r="G279" i="12"/>
  <c r="I279" i="12"/>
  <c r="K279" i="12"/>
  <c r="M279" i="12"/>
  <c r="O279" i="12"/>
  <c r="Q279" i="12"/>
  <c r="V279" i="12"/>
  <c r="G289" i="12"/>
  <c r="I289" i="12"/>
  <c r="K289" i="12"/>
  <c r="M289" i="12"/>
  <c r="O289" i="12"/>
  <c r="Q289" i="12"/>
  <c r="V289" i="12"/>
  <c r="G300" i="12"/>
  <c r="G301" i="12"/>
  <c r="M301" i="12" s="1"/>
  <c r="I301" i="12"/>
  <c r="I300" i="12" s="1"/>
  <c r="K301" i="12"/>
  <c r="O301" i="12"/>
  <c r="Q301" i="12"/>
  <c r="V301" i="12"/>
  <c r="V300" i="12" s="1"/>
  <c r="G312" i="12"/>
  <c r="M312" i="12" s="1"/>
  <c r="I312" i="12"/>
  <c r="K312" i="12"/>
  <c r="K300" i="12" s="1"/>
  <c r="O312" i="12"/>
  <c r="O300" i="12" s="1"/>
  <c r="Q312" i="12"/>
  <c r="V312" i="12"/>
  <c r="G361" i="12"/>
  <c r="I361" i="12"/>
  <c r="K361" i="12"/>
  <c r="M361" i="12"/>
  <c r="O361" i="12"/>
  <c r="Q361" i="12"/>
  <c r="V361" i="12"/>
  <c r="G366" i="12"/>
  <c r="I366" i="12"/>
  <c r="K366" i="12"/>
  <c r="M366" i="12"/>
  <c r="O366" i="12"/>
  <c r="Q366" i="12"/>
  <c r="V366" i="12"/>
  <c r="G371" i="12"/>
  <c r="I371" i="12"/>
  <c r="K371" i="12"/>
  <c r="M371" i="12"/>
  <c r="O371" i="12"/>
  <c r="Q371" i="12"/>
  <c r="Q300" i="12" s="1"/>
  <c r="V371" i="12"/>
  <c r="G376" i="12"/>
  <c r="I376" i="12"/>
  <c r="K376" i="12"/>
  <c r="M376" i="12"/>
  <c r="O376" i="12"/>
  <c r="Q376" i="12"/>
  <c r="V376" i="12"/>
  <c r="I410" i="12"/>
  <c r="O410" i="12"/>
  <c r="V410" i="12"/>
  <c r="G411" i="12"/>
  <c r="M411" i="12" s="1"/>
  <c r="M410" i="12" s="1"/>
  <c r="I411" i="12"/>
  <c r="K411" i="12"/>
  <c r="K410" i="12" s="1"/>
  <c r="O411" i="12"/>
  <c r="Q411" i="12"/>
  <c r="Q410" i="12" s="1"/>
  <c r="V411" i="12"/>
  <c r="I458" i="12"/>
  <c r="G459" i="12"/>
  <c r="M459" i="12" s="1"/>
  <c r="I459" i="12"/>
  <c r="K459" i="12"/>
  <c r="K458" i="12" s="1"/>
  <c r="O459" i="12"/>
  <c r="O458" i="12" s="1"/>
  <c r="Q459" i="12"/>
  <c r="V459" i="12"/>
  <c r="G460" i="12"/>
  <c r="G458" i="12" s="1"/>
  <c r="I460" i="12"/>
  <c r="K460" i="12"/>
  <c r="M460" i="12"/>
  <c r="O460" i="12"/>
  <c r="Q460" i="12"/>
  <c r="Q458" i="12" s="1"/>
  <c r="V460" i="12"/>
  <c r="G461" i="12"/>
  <c r="I461" i="12"/>
  <c r="K461" i="12"/>
  <c r="M461" i="12"/>
  <c r="O461" i="12"/>
  <c r="Q461" i="12"/>
  <c r="V461" i="12"/>
  <c r="G463" i="12"/>
  <c r="I463" i="12"/>
  <c r="K463" i="12"/>
  <c r="M463" i="12"/>
  <c r="O463" i="12"/>
  <c r="Q463" i="12"/>
  <c r="V463" i="12"/>
  <c r="G464" i="12"/>
  <c r="I464" i="12"/>
  <c r="K464" i="12"/>
  <c r="M464" i="12"/>
  <c r="O464" i="12"/>
  <c r="Q464" i="12"/>
  <c r="V464" i="12"/>
  <c r="V458" i="12" s="1"/>
  <c r="G466" i="12"/>
  <c r="I466" i="12"/>
  <c r="K466" i="12"/>
  <c r="M466" i="12"/>
  <c r="O466" i="12"/>
  <c r="Q466" i="12"/>
  <c r="V466" i="12"/>
  <c r="G467" i="12"/>
  <c r="M467" i="12" s="1"/>
  <c r="I467" i="12"/>
  <c r="K467" i="12"/>
  <c r="O467" i="12"/>
  <c r="Q467" i="12"/>
  <c r="V467" i="12"/>
  <c r="I468" i="12"/>
  <c r="V468" i="12"/>
  <c r="G469" i="12"/>
  <c r="M469" i="12" s="1"/>
  <c r="M468" i="12" s="1"/>
  <c r="I469" i="12"/>
  <c r="K469" i="12"/>
  <c r="K468" i="12" s="1"/>
  <c r="O469" i="12"/>
  <c r="O468" i="12" s="1"/>
  <c r="Q469" i="12"/>
  <c r="V469" i="12"/>
  <c r="G473" i="12"/>
  <c r="G468" i="12" s="1"/>
  <c r="I473" i="12"/>
  <c r="K473" i="12"/>
  <c r="M473" i="12"/>
  <c r="O473" i="12"/>
  <c r="Q473" i="12"/>
  <c r="Q468" i="12" s="1"/>
  <c r="V473" i="12"/>
  <c r="AF476" i="12"/>
  <c r="I20" i="1"/>
  <c r="I19" i="1"/>
  <c r="I18" i="1"/>
  <c r="I17" i="1"/>
  <c r="I16" i="1"/>
  <c r="AZ52" i="1"/>
  <c r="AZ50" i="1"/>
  <c r="AZ48" i="1"/>
  <c r="AZ46" i="1"/>
  <c r="AZ45" i="1"/>
  <c r="F42" i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80" i="1" l="1"/>
  <c r="J73" i="1" s="1"/>
  <c r="J75" i="1"/>
  <c r="J60" i="1"/>
  <c r="J64" i="1"/>
  <c r="J68" i="1"/>
  <c r="J66" i="1"/>
  <c r="J70" i="1"/>
  <c r="J74" i="1"/>
  <c r="J78" i="1"/>
  <c r="J61" i="1"/>
  <c r="J69" i="1"/>
  <c r="G26" i="1"/>
  <c r="A26" i="1"/>
  <c r="G28" i="1"/>
  <c r="G23" i="1"/>
  <c r="M458" i="12"/>
  <c r="M300" i="12"/>
  <c r="M196" i="12"/>
  <c r="M161" i="12"/>
  <c r="M8" i="12"/>
  <c r="M236" i="12"/>
  <c r="G410" i="12"/>
  <c r="G236" i="12"/>
  <c r="AE476" i="12"/>
  <c r="I21" i="1"/>
  <c r="I39" i="1"/>
  <c r="I42" i="1" s="1"/>
  <c r="J71" i="1" l="1"/>
  <c r="J62" i="1"/>
  <c r="J79" i="1"/>
  <c r="J76" i="1"/>
  <c r="J67" i="1"/>
  <c r="J65" i="1"/>
  <c r="J77" i="1"/>
  <c r="J72" i="1"/>
  <c r="J63" i="1"/>
  <c r="A23" i="1"/>
  <c r="J40" i="1"/>
  <c r="J41" i="1"/>
  <c r="J39" i="1"/>
  <c r="J42" i="1" s="1"/>
  <c r="J80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E0A09F3F-5C61-497B-B9DD-EF3D90B9DA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25A812-F91C-4CE1-ABF8-BF2C0A31D6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<sst xmlns="http://schemas.openxmlformats.org/spreadsheetml/2006/main" count="1494" uniqueCount="456">
  <si>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</si>
  <si>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</si>
  <si>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</si>
  <si>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</si>
  <si>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</si>
  <si>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</si>
  <si>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</si>
  <si>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</si>
  <si>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</si>
  <si>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</si>
  <si>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</si>
  <si>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</si>
  <si>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</si>
  <si>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</si>
  <si>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</si>
  <si>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</si>
  <si>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</si>
  <si>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</si>
  <si>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</si>
  <si>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</si>
  <si>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</si>
  <si>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</si>
  <si>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</si>
  <si>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</si>
  <si>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</si>
  <si>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</si>
  <si>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</si>
  <si>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</si>
  <si>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</si>
  <si>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</si>
  <si>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</si>
  <si>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</si>
  <si>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</si>
  <si>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</si>
  <si>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</si>
  <si>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</si>
  <si>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</si>
  <si>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</si>
  <si>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</si>
  <si>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</si>
  <si>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</si>
  <si>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</si>
  <si>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</si>
  <si>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22.37</t>
  </si>
  <si>
    <t>Stavební úpravy</t>
  </si>
  <si>
    <t>Botanická 23, byt č. 8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</si>
  <si>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</si>
  <si>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</si>
  <si>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</si>
  <si>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</si>
  <si>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</si>
  <si>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</si>
  <si>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</si>
  <si>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</si>
  <si>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</si>
  <si>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</si>
  <si>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</si>
  <si>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</si>
  <si>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</si>
  <si>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</si>
  <si>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</si>
  <si>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22.37 - Botanická 23, byt č. 8</t>
  </si>
  <si>
    <t>#POPR</t>
  </si>
  <si>
    <t>Popis rozpočtu: 22.37 - Stavební úpravy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</si>
  <si>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</si>
  <si>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</si>
  <si>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</si>
  <si>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</si>
  <si>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</si>
  <si>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</si>
  <si>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</si>
  <si>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</si>
  <si>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</si>
  <si>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</si>
  <si>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</si>
  <si>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</si>
  <si>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</si>
  <si>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</si>
  <si>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</si>
  <si>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</si>
  <si>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</si>
  <si>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</si>
  <si>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</si>
  <si>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</si>
  <si>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725</t>
  </si>
  <si>
    <t>Zařizovací předměty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</si>
  <si>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</si>
  <si>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</si>
  <si>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</si>
  <si>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</si>
  <si>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</si>
  <si>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</si>
  <si>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</si>
  <si>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</si>
  <si>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</si>
  <si>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</si>
  <si>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</si>
  <si>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</si>
  <si>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</si>
  <si>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</si>
  <si>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</si>
  <si>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</si>
  <si>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</si>
  <si>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</si>
  <si>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</si>
  <si>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</si>
  <si>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</si>
  <si>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</si>
  <si>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</si>
  <si>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</si>
  <si>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</si>
  <si>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</si>
  <si>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</si>
  <si>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</si>
  <si>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</si>
  <si>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</si>
  <si>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</si>
  <si>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</si>
  <si>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</si>
  <si>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</si>
  <si>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</si>
  <si>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</si>
  <si>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</si>
  <si>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</si>
  <si>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</si>
  <si>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</si>
  <si>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</si>
  <si>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</si>
  <si>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</si>
  <si>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</si>
  <si>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</si>
  <si>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</si>
  <si>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</si>
  <si>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</si>
  <si>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3000000000x01</t>
  </si>
  <si>
    <t xml:space="preserve">D+M: osazení revizních dvířek do zdiva, vč. dodávky dvířek </t>
  </si>
  <si>
    <t>soubor</t>
  </si>
  <si>
    <t>Vlastní</t>
  </si>
  <si>
    <t>Indiv</t>
  </si>
  <si>
    <t>Práce</t>
  </si>
  <si>
    <t>POL1_</t>
  </si>
  <si>
    <t>Včetně dodávky revizních dvířek, doplňků, příslušenství, pomocných prací a zednických přípomocí.</t>
  </si>
  <si>
    <t>POP</t>
  </si>
  <si>
    <t>Rozměr dle stávajícího otvoru.</t>
  </si>
  <si>
    <t xml:space="preserve">Botanická 23, byt č. 8 : </t>
  </si>
  <si>
    <t>VV</t>
  </si>
  <si>
    <t>DVEŘE DO 4.008.007 - KOUPELNA : 1</t>
  </si>
  <si>
    <t>Mezisoučet</t>
  </si>
  <si>
    <t>3000000000x02</t>
  </si>
  <si>
    <t xml:space="preserve">D+M: osazení revizních dvířek do keramického obkladu, vč. dodávky dvířek </t>
  </si>
  <si>
    <t>610991111R00</t>
  </si>
  <si>
    <t>Zakrývání výplní vnitřních otvorů</t>
  </si>
  <si>
    <t>m2</t>
  </si>
  <si>
    <t>RTS 22/ I</t>
  </si>
  <si>
    <t>Fólií Pe 0,05-0,2 mm, které se zřizují před úpravami povrchu, a obalení osazených dveřních zárubní před znečištěním při úpravách povrchu nástřikem plastických maltovin včetně pozdějšího odkrytí.</t>
  </si>
  <si>
    <t>DVEŘE VSTUPNÍ  : 2*0,80*1,97</t>
  </si>
  <si>
    <t>DVEŘE DO 4.008.002 - KUCHYŇ : 2*0,80*1,97</t>
  </si>
  <si>
    <t>DVEŘE DO 4.008.003 - SKLAD : 2*0,60*1,97</t>
  </si>
  <si>
    <t>DVEŘE DO 4.008.004 - BALKON : 2*0,70*1,97</t>
  </si>
  <si>
    <t>DVEŘE DO 4.008.005 - POKOJ : 2*0,80*1,97</t>
  </si>
  <si>
    <t>DVEŘE DO 4.008.006 - WC : 2*0,60*1,97</t>
  </si>
  <si>
    <t>DVEŘE DO 4.008.007 - KOUPELNA : 2*0,60*1,97</t>
  </si>
  <si>
    <t>DVEŘE DO 4.008.008 - POKOJ : 2*0,80*1,97</t>
  </si>
  <si>
    <t>DVEŘE DO 4.008.009 - LODŽIE : 2*0,60*2,00</t>
  </si>
  <si>
    <t>DVEŘE DO 4.008.010 - ŠATNA : 2*0,80*1,97</t>
  </si>
  <si>
    <t>OKNO V 4.008.002 - KUCHYŇ : 1*2,00*0,50</t>
  </si>
  <si>
    <t>OKNO V 4.008.005 - POKOJ : 1*2,60*1,50</t>
  </si>
  <si>
    <t>OKNO V 4.008.008 - POKOJ : 1*2,70*1,50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</si>
  <si>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</si>
  <si>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</si>
  <si>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</si>
  <si>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</si>
  <si>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4.008.001 - PŘEDSÍŇ : 5</t>
  </si>
  <si>
    <t>4.008.002 - KUCHYŇ : 5</t>
  </si>
  <si>
    <t>4.008.003 - SKLAD : 5</t>
  </si>
  <si>
    <t>4.008.005 - POKOJ : 5</t>
  </si>
  <si>
    <t>4.008.006 - WC : 5</t>
  </si>
  <si>
    <t>4.008.007 - KOUPELNA : 5</t>
  </si>
  <si>
    <t>4.008.008 - POKOJ : 5</t>
  </si>
  <si>
    <t>4.008.010 - ŠATNA : 5</t>
  </si>
  <si>
    <t>612421637R00</t>
  </si>
  <si>
    <t>Omítka vnitřní zdiva, MVC, štuková položka obsahuje cementový postřik , jádrovou hladkou omítku a finální štuk</t>
  </si>
  <si>
    <t>Včetně zapravení ostění, systémových rohových lišt a začišťovacích profilů.</t>
  </si>
  <si>
    <t xml:space="preserve">revizní otvor v koupelně : </t>
  </si>
  <si>
    <t>4.008.007 - KOUPELNA : 0,50*0,50</t>
  </si>
  <si>
    <t>612481211RT2</t>
  </si>
  <si>
    <t>Montáž výztužné sítě(perlinky)do stěrky-vnit.stěny včetně výztužné sítě a stěrkového tmelu</t>
  </si>
  <si>
    <t>632411105R00</t>
  </si>
  <si>
    <t>Samonivelační stěrka, ruč.zpracování tl.5 mm</t>
  </si>
  <si>
    <t>4.008.004 - BALKON : 2,70</t>
  </si>
  <si>
    <t>771315111R00</t>
  </si>
  <si>
    <t>Penetrace cement.a anhydrit.podkladu</t>
  </si>
  <si>
    <t>642945121R00</t>
  </si>
  <si>
    <t>Osazení zárubní ocel. požár.1křídl., zazděním</t>
  </si>
  <si>
    <t>DVEŘE VSTUPNÍ : 1</t>
  </si>
  <si>
    <t>553310323R</t>
  </si>
  <si>
    <t>Zárubeň ocelová 900x1970 ocelová bezpečnostní vstupní zárubeň, dle dveří</t>
  </si>
  <si>
    <t>SPCM</t>
  </si>
  <si>
    <t>Specifikace</t>
  </si>
  <si>
    <t>POL3_</t>
  </si>
  <si>
    <t>900      RT1</t>
  </si>
  <si>
    <t>HZS Práce v tarifní třídě 4</t>
  </si>
  <si>
    <t>h</t>
  </si>
  <si>
    <t>Drobné montáže v rámci bytu a ostatní práce, které nezahrnuty v soupisu např. zrcadla, zásuvky, světla, garnyže, záclony, květiny v 4.008.008 - POKOJ, sušák v 4.008.007 - KOUPELNA, úklid na 4.008.004 - BALKON, apod.</t>
  </si>
  <si>
    <t>demontáže : 6</t>
  </si>
  <si>
    <t>montáže : 6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</si>
  <si>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</si>
  <si>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</si>
  <si>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</si>
  <si>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</si>
  <si>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</si>
  <si>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4.008.001 - PŘEDSÍŇ : 7,80</t>
  </si>
  <si>
    <t>4.008.002 - KUCHYŇ : 10,70</t>
  </si>
  <si>
    <t>4.008.003 - SKLAD : 0,70</t>
  </si>
  <si>
    <t>4.008.005 - POKOJ : 21,10</t>
  </si>
  <si>
    <t>4.008.006 - WC : 0,90</t>
  </si>
  <si>
    <t>4.008.007 - KOUPELNA : 4,10</t>
  </si>
  <si>
    <t>4.008.008 - POKOJ : 23,20</t>
  </si>
  <si>
    <t>4.008.009 - LODŽIE : 1,70</t>
  </si>
  <si>
    <t>4.008.010 - ŠATNA : 4,20</t>
  </si>
  <si>
    <t>965048515R00</t>
  </si>
  <si>
    <t>Broušení betonových povrchů do tl. 5 mm</t>
  </si>
  <si>
    <t>Kalkul</t>
  </si>
  <si>
    <t>968062455R00</t>
  </si>
  <si>
    <t>Vybourání dřevěných dveřních zárubní pl. do 2 m2</t>
  </si>
  <si>
    <t>DVEŘE VSTUPNÍ : 0,90*2,10</t>
  </si>
  <si>
    <t>968061125R00</t>
  </si>
  <si>
    <t>Vyvěšení dřevěných dveřních křídel pl. do 2 m2</t>
  </si>
  <si>
    <t>978013191R00</t>
  </si>
  <si>
    <t>Otlučení omítek vnitřních stěn v rozsahu do 100 %</t>
  </si>
  <si>
    <t>999281148R00</t>
  </si>
  <si>
    <t>Přesun hmot pro opravy a údržbu do v. 12 m,nošením</t>
  </si>
  <si>
    <t>t</t>
  </si>
  <si>
    <t>Přesun hmot</t>
  </si>
  <si>
    <t>POL7_</t>
  </si>
  <si>
    <t>721170000x01</t>
  </si>
  <si>
    <t>Revize a vyčištění odtokového kanálku na 4.008.009 - LODŽIE</t>
  </si>
  <si>
    <t>Kompletní dodávka a montáž včetně uvedení do provozu, prostupů, zaškolení, seřízení, zkoušek dle příslušných ČSN a dalších pomocných prací a zednických přípomocí</t>
  </si>
  <si>
    <t>725110814R00</t>
  </si>
  <si>
    <t>Demontáž klozetů kombinovaných</t>
  </si>
  <si>
    <t>DVEŘE DO 4.008.006 - WC : 1</t>
  </si>
  <si>
    <t>725119305R00</t>
  </si>
  <si>
    <t>Montáž klozetových mís kombinovaných</t>
  </si>
  <si>
    <t>64232402R</t>
  </si>
  <si>
    <t>Klozet kombi bílý, 367x790x630 mm</t>
  </si>
  <si>
    <t>551674068R</t>
  </si>
  <si>
    <t>sedátko klozetové s poklopem; plast; antibakteriální; bílé; úchyty ocelové</t>
  </si>
  <si>
    <t>998725102R00</t>
  </si>
  <si>
    <t>Přesun hmot pro zařizovací předměty, výšky do 12 m</t>
  </si>
  <si>
    <t>766662811R00</t>
  </si>
  <si>
    <t>Demontáž prahů dveří 1křídlových</t>
  </si>
  <si>
    <t>766661112R00</t>
  </si>
  <si>
    <t>Montáž dveří do zárubně,otevíravých 1kř.do 0,8 m</t>
  </si>
  <si>
    <t>61165628R</t>
  </si>
  <si>
    <t>Dveře požární EI30 bezpeč. tř.2  80x197 cm HPL 0,8</t>
  </si>
  <si>
    <t>Dveře požárně bezpečnostní třída 2 mají požární odolnost 30 minut EI30 (E30, EW 30) dle ČSN EN 1634-1 a splňují požadavky na bezpečnostní třídu B2, dle ČSN P EN 1627.</t>
  </si>
  <si>
    <t>Oproti dveřím požárně odolným mají navíc tříbodový bezpečnostní zámek HOBES K119  a u horního a spodního pantu trny proti vysazení dveří.</t>
  </si>
  <si>
    <t>766695212R00</t>
  </si>
  <si>
    <t>Montáž prahů dveří jednokřídlových š. do 10 cm</t>
  </si>
  <si>
    <t>61187156R</t>
  </si>
  <si>
    <t>Prah dubový délka 80 cm šířka 10 cm tl. 2 cm</t>
  </si>
  <si>
    <t>998766102R00</t>
  </si>
  <si>
    <t>Přesun hmot pro truhlářské konstr., výšky do 12 m</t>
  </si>
  <si>
    <t>767649195R00</t>
  </si>
  <si>
    <t>Montáž doplňků dveří, bezpečtnostní zámek</t>
  </si>
  <si>
    <t>549146411R</t>
  </si>
  <si>
    <t>Bezpečnostní kování klika-madlo nerez mat</t>
  </si>
  <si>
    <t>kování bezpečnostní klika - madlo; povrch nerez-mat; bezpečnostní třída 3</t>
  </si>
  <si>
    <t>998767102R00</t>
  </si>
  <si>
    <t>Přesun hmot pro zámečnické konstr., výšky do 12 m</t>
  </si>
  <si>
    <t>775411810R00</t>
  </si>
  <si>
    <t>Demontáž lišt dřevěných, přibíjených</t>
  </si>
  <si>
    <t>m</t>
  </si>
  <si>
    <t>4.008.001 - PŘEDSÍŇ : 12,26</t>
  </si>
  <si>
    <t>4.008.005 - POKOJ : 18,70</t>
  </si>
  <si>
    <t>4.008.008 - POKOJ : 20,90</t>
  </si>
  <si>
    <t>775592000R00</t>
  </si>
  <si>
    <t>Broušení dřevěných podlah hrubé+střední+jemné</t>
  </si>
  <si>
    <t>775599130R00</t>
  </si>
  <si>
    <t>Celoplošné přetmelení spárovým tmelem</t>
  </si>
  <si>
    <t>Odkaz na mn. položky pořadí 35 : 52,10000</t>
  </si>
  <si>
    <t>775599141R00</t>
  </si>
  <si>
    <t>Lak dřevěných podlah 1x základní + 2x lak, přebroušení</t>
  </si>
  <si>
    <t>Koeficient ztratné 10 %: 0,10</t>
  </si>
  <si>
    <t>775413010R00</t>
  </si>
  <si>
    <t>Montáž podlahové lišty ze dřeva, přibíjené</t>
  </si>
  <si>
    <t>Včetně spojovacích prostředků.</t>
  </si>
  <si>
    <t>Odkaz na mn. položky pořadí 34 : 51,86000</t>
  </si>
  <si>
    <t>61418053R</t>
  </si>
  <si>
    <t>Lišta parketová plochá, dle standardu investora</t>
  </si>
  <si>
    <t>998775102R00</t>
  </si>
  <si>
    <t>Přesun hmot pro podlahy vlysové, výšky do 12 m</t>
  </si>
  <si>
    <t>776511810RT2</t>
  </si>
  <si>
    <t>Odstranění PVC a koberců lepených bez podložky</t>
  </si>
  <si>
    <t>781111111R00</t>
  </si>
  <si>
    <t>Řezání obkladaček diamantovým kotoučem</t>
  </si>
  <si>
    <t>4.008.007 - KOUPELNA : 1,00</t>
  </si>
  <si>
    <t>781000x01</t>
  </si>
  <si>
    <t>Spára silikonem přespárování stávajících obkladů a zařizovacích předmětů</t>
  </si>
  <si>
    <t>vč. dodávky a montáže silikonu.</t>
  </si>
  <si>
    <t>4.008.006 - WC : 2*2,70+4*1,60</t>
  </si>
  <si>
    <t>WC : 1,00</t>
  </si>
  <si>
    <t>4.008.007 - KOUPELNA : 2*6,22+4*1,80</t>
  </si>
  <si>
    <t>umyvadlo : 0,60</t>
  </si>
  <si>
    <t>vana : 3,20</t>
  </si>
  <si>
    <t>998781102R00</t>
  </si>
  <si>
    <t>Přesun hmot pro obklady keramické, výšky do 12 m</t>
  </si>
  <si>
    <t>783201831R00</t>
  </si>
  <si>
    <t>Odstr. nátěrů z kovových konstr. chem.odstraňovači</t>
  </si>
  <si>
    <t xml:space="preserve">topení : </t>
  </si>
  <si>
    <t>4.008.002 - KUCHYŇ : 5,00</t>
  </si>
  <si>
    <t>4.008.005 - POKOJ : 5,00</t>
  </si>
  <si>
    <t>4.008.008 - POKOJ : 5,00</t>
  </si>
  <si>
    <t xml:space="preserve">zábradlí : </t>
  </si>
  <si>
    <t>4.008.004 - BALKON : 5,00</t>
  </si>
  <si>
    <t xml:space="preserve">zárubně : </t>
  </si>
  <si>
    <t>DVEŘE VSTUPNÍ  : 0,10*(0,80+2*1,97)+2*0,05*(0,90+2*1,97)</t>
  </si>
  <si>
    <t>DVEŘE DO 4.008.002 - KUCHYŇ : 0,10*(0,80+2*1,97)+2*0,05*(0,90+2*1,97)</t>
  </si>
  <si>
    <t>DVEŘE DO 4.008.003 - SKLAD : 0,10*(0,60+2*1,97)+2*0,05*(0,70+2*1,97)</t>
  </si>
  <si>
    <t>DVEŘE DO 4.008.004 - BALKON : 0,10*(0,70+2*1,97)+2*0,05*(0,80+2*1,97)</t>
  </si>
  <si>
    <t>DVEŘE DO 4.008.005 - POKOJ : 0,10*(0,80+2*1,97)+2*0,05*(0,90+2*1,97)</t>
  </si>
  <si>
    <t>DVEŘE DO 4.008.006 - WC : 0,10*(0,60+2*1,97)+2*0,05*(0,70+2*1,97)</t>
  </si>
  <si>
    <t>DVEŘE DO 4.008.007 - KOUPELNA : 0,10*(0,60+2*1,97)+2*0,05*(0,70+2*1,97)</t>
  </si>
  <si>
    <t>DVEŘE DO 4.008.008 - POKOJ : 0,10*(0,80+2*1,97)+2*0,05*(0,90+2*1,97)</t>
  </si>
  <si>
    <t>DVEŘE DO 4.008.009 - LODŽIE : 0,10*(0,60+2*1,97)+2*0,05*(0,70+2*1,97)</t>
  </si>
  <si>
    <t>DVEŘE DO 4.008.010 - ŠATNA : 0,10*(0,80+2*1,97)+2*0,05*(0,90+2*1,97)</t>
  </si>
  <si>
    <t>783225100R00</t>
  </si>
  <si>
    <t>Nátěr syntetický kovových konstrukcí 2x + 1x email</t>
  </si>
  <si>
    <t>Včetně pomocného lešení.</t>
  </si>
  <si>
    <t>Odkaz na mn. položky pořadí 45 : 29,40000</t>
  </si>
  <si>
    <t>783601815R00</t>
  </si>
  <si>
    <t>Odstranění nátěrů, truhlářské, oškrábáním</t>
  </si>
  <si>
    <t>783624920R00</t>
  </si>
  <si>
    <t>Údržba, nátěr synt. truhl.výr. 2x +1x email +1x tm nátěr barvou dle stávajících zárubní</t>
  </si>
  <si>
    <t>přetmelení děr, repase lokálního poškození, nátěr, lak</t>
  </si>
  <si>
    <t>784011222RT2</t>
  </si>
  <si>
    <t>Zakrytí podlah, včetně odstranění včetně papírové lepenky</t>
  </si>
  <si>
    <t>784011111R00</t>
  </si>
  <si>
    <t>Oprášení/ometení podkladu</t>
  </si>
  <si>
    <t xml:space="preserve">+ stěny : </t>
  </si>
  <si>
    <t>4.008.001 - PŘEDSÍŇ : 12,26*3,00</t>
  </si>
  <si>
    <t>4.008.002 - KUCHYŇ : 14,40*3,00</t>
  </si>
  <si>
    <t>4.008.003 - SKLAD : 3,50*3,00</t>
  </si>
  <si>
    <t>4.008.005 - POKOJ : 18,70*3,00</t>
  </si>
  <si>
    <t>4.008.006 - WC : 3,84*3,00</t>
  </si>
  <si>
    <t>4.008.007 - KOUPELNA : 9,64*3,00</t>
  </si>
  <si>
    <t>4.008.008 - POKOJ : 20,90*3,00</t>
  </si>
  <si>
    <t>4.008.010 - ŠATNA : 8,30*3,00</t>
  </si>
  <si>
    <t xml:space="preserve">+ stropy : </t>
  </si>
  <si>
    <t xml:space="preserve">+ špalety : </t>
  </si>
  <si>
    <t>OKNO V 4.008.002 - KUCHYŇ : 0,05*(2,00+2*0,50)</t>
  </si>
  <si>
    <t>OKNO V 4.008.005 - POKOJ : 0,05*(2,60+2*1,50)</t>
  </si>
  <si>
    <t>OKNO V 4.008.008 - POKOJ : 0,10*(2,70+2*1,50)</t>
  </si>
  <si>
    <t xml:space="preserve">- dveře : </t>
  </si>
  <si>
    <t>DVEŘE VSTUPNÍ : -1*0,80*1,97</t>
  </si>
  <si>
    <t>DVEŘE DO 4.008.002 - KUCHYŇ : -2*0,80*1,97</t>
  </si>
  <si>
    <t>DVEŘE DO 4.008.003 - SKLAD : -2*0,60*1,97</t>
  </si>
  <si>
    <t>DVEŘE DO 4.008.004 - BALKON : -1*0,70*1,97</t>
  </si>
  <si>
    <t>DVEŘE DO 4.008.005 - POKOJ : -2*0,80*1,97</t>
  </si>
  <si>
    <t>DVEŘE DO 4.008.006 - WC : -2*0,60*1,97</t>
  </si>
  <si>
    <t>DVEŘE DO 4.008.007 - KOUPELNA : -2*0,60*1,97</t>
  </si>
  <si>
    <t>DVEŘE DO 4.008.008 - POKOJ : -2*0,80*1,97</t>
  </si>
  <si>
    <t>DVEŘE DO 4.008.009 - LODŽIE : -1*0,60*2,00</t>
  </si>
  <si>
    <t>DVEŘE DO 4.008.010 - ŠATNA : -2*0,80*1,97</t>
  </si>
  <si>
    <t xml:space="preserve">- okna : </t>
  </si>
  <si>
    <t>OKNO V 4.008.002 - KUCHYŇ : -1*2,00*0,50</t>
  </si>
  <si>
    <t>OKNO V 4.008.005 - POKOJ : -1*2,60*1,50</t>
  </si>
  <si>
    <t>OKNO V 4.008.008 - POKOJ : -1*2,70*1,50</t>
  </si>
  <si>
    <t xml:space="preserve">- obklady : </t>
  </si>
  <si>
    <t>DVEŘE DO 4.008.002 - KUCHYŇ : -1*5,50*1,40</t>
  </si>
  <si>
    <t>DVEŘE DO 4.008.006 - WC : -1*2,70*1,60</t>
  </si>
  <si>
    <t>DVEŘE DO 4.008.007 - KOUPELNA : -1*6,22*1,80</t>
  </si>
  <si>
    <t>784011121R00</t>
  </si>
  <si>
    <t>Broušení štuků a nových omítek</t>
  </si>
  <si>
    <t>784191201R00</t>
  </si>
  <si>
    <t>Penetrace podkladu hloubková 1x</t>
  </si>
  <si>
    <t>Příprava povrchu, penetrace (napouštění) podkladu disperzní, jednonásobná.</t>
  </si>
  <si>
    <t>Odkaz na mn. položky pořadí 50 : 292,29900</t>
  </si>
  <si>
    <t>784114222R00</t>
  </si>
  <si>
    <t>Malba, bez penetrace, 2 x</t>
  </si>
  <si>
    <t>Malby latexové, barevné (bez ohledu na počet a odstín barev), dvojnásobné.</t>
  </si>
  <si>
    <t>784402801R00</t>
  </si>
  <si>
    <t>Odstranění malby oškrábáním v místnosti H do 3,8 m</t>
  </si>
  <si>
    <t>2</t>
  </si>
  <si>
    <t>Demontáže svítidel, zásuvek a vypínačů, nové zásuvky a vypínače, příprava pro světla byt 2+1</t>
  </si>
  <si>
    <t>POL1_9</t>
  </si>
  <si>
    <t>Kompletní dodávka a montáž včetně uvedení do provozu, prostupů, zaškolení, seřízení, zkoušek dle příslušných ČSN a dalších pomocných prací a zednických přípomocí.</t>
  </si>
  <si>
    <t>Nová svitidla do koupelny, chodby a WC - 4 kusy dle standadu investora.</t>
  </si>
  <si>
    <t>Včetně demontáže rozvaděče a montáže rozvaděče.</t>
  </si>
  <si>
    <t>Nový rozvadeč včetně vystrojení a oživení. Rozvaděč obsahuje hlavní vypínač, přepěťovou ochranu, proudový chránič a jističe dle počtu okruhů.</t>
  </si>
  <si>
    <t/>
  </si>
  <si>
    <t>Včetně demontáže dodatečné elektroinstalace, a dalších pomocných prací a zednických přípomocí.</t>
  </si>
  <si>
    <t>V rozsahu dle místní prohlídky.</t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</si>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</sst>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295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SUMIF(F60:F79,A16,I60:I79)+SUMIF(F60:F79,"PSU",I60:I79)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SUMIF(F60:F79,A17,I60:I79)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SUMIF(F60:F79,A18,I60:I79)</f>
        <v>0</v>
      </c>
      <c r="J18" s="85"/>
    </row>
    <row r="19" spans="1:10" ht="23.25" customHeight="1" x14ac:dyDescent="0.25">
      <c r="A19" s="198" t="s">
        <v>106</v>
      </c>
      <c r="B19" s="38" t="s">
        <v>29</v>
      </c>
      <c r="C19" s="62"/>
      <c r="D19" s="63"/>
      <c r="E19" s="83"/>
      <c r="F19" s="84"/>
      <c r="G19" s="83"/>
      <c r="H19" s="84"/>
      <c r="I19" s="83">
        <f>SUMIF(F60:F79,A19,I60:I79)</f>
        <v>0</v>
      </c>
      <c r="J19" s="85"/>
    </row>
    <row r="20" spans="1:10" ht="23.25" customHeight="1" x14ac:dyDescent="0.25">
      <c r="A20" s="198" t="s">
        <v>105</v>
      </c>
      <c r="B20" s="38" t="s">
        <v>30</v>
      </c>
      <c r="C20" s="62"/>
      <c r="D20" s="63"/>
      <c r="E20" s="83"/>
      <c r="F20" s="84"/>
      <c r="G20" s="83"/>
      <c r="H20" s="84"/>
      <c r="I20" s="83">
        <f>SUMIF(F60:F79,A20,I60:I79)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'22.37 22.37 Pol'!AE476</f>
        <v>0</v>
      </c>
      <c r="G39" s="150">
        <f>'22.37 22.37 Pol'!AF476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'22.37 22.37 Pol'!AE476</f>
        <v>0</v>
      </c>
      <c r="G40" s="156">
        <f>'22.37 22.37 Pol'!AF476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'22.37 22.37 Pol'!AE476</f>
        <v>0</v>
      </c>
      <c r="G41" s="151">
        <f>'22.37 22.37 Pol'!AF476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'22.37 22.37 Pol'!G8</f>
        <v>0</v>
      </c>
      <c r="J60" s="192" t="str">
        <f>IF(I80=0,"",I60/I80*100)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'22.37 22.37 Pol'!G21</f>
        <v>0</v>
      </c>
      <c r="J61" s="192" t="str">
        <f>IF(I80=0,"",I61/I80*100)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'22.37 22.37 Pol'!G63</f>
        <v>0</v>
      </c>
      <c r="J62" s="192" t="str">
        <f>IF(I80=0,"",I62/I80*100)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'22.37 22.37 Pol'!G72</f>
        <v>0</v>
      </c>
      <c r="J63" s="192" t="str">
        <f>IF(I80=0,"",I63/I80*100)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'22.37 22.37 Pol'!G81</f>
        <v>0</v>
      </c>
      <c r="J64" s="192" t="str">
        <f>IF(I80=0,"",I64/I80*100)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'22.37 22.37 Pol'!G88</f>
        <v>0</v>
      </c>
      <c r="J65" s="192" t="str">
        <f>IF(I80=0,"",I65/I80*100)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26</v>
      </c>
      <c r="G66" s="195"/>
      <c r="H66" s="195"/>
      <c r="I66" s="195">
        <f>'22.37 22.37 Pol'!G120</f>
        <v>0</v>
      </c>
      <c r="J66" s="192" t="str">
        <f>IF(I80=0,"",I66/I80*100)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26</v>
      </c>
      <c r="G67" s="195"/>
      <c r="H67" s="195"/>
      <c r="I67" s="195">
        <f>'22.37 22.37 Pol'!G138</f>
        <v>0</v>
      </c>
      <c r="J67" s="192" t="str">
        <f>IF(I80=0,"",I67/I80*100)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'22.37 22.37 Pol'!G140</f>
        <v>0</v>
      </c>
      <c r="J68" s="192" t="str">
        <f>IF(I80=0,"",I68/I80*100)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'22.37 22.37 Pol'!G143</f>
        <v>0</v>
      </c>
      <c r="J69" s="192" t="str">
        <f>IF(I80=0,"",I69/I80*100)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'22.37 22.37 Pol'!G161</f>
        <v>0</v>
      </c>
      <c r="J70" s="192" t="str">
        <f>IF(I80=0,"",I70/I80*100)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'22.37 22.37 Pol'!G185</f>
        <v>0</v>
      </c>
      <c r="J71" s="192" t="str">
        <f>IF(I80=0,"",I71/I80*100)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'22.37 22.37 Pol'!G196</f>
        <v>0</v>
      </c>
      <c r="J72" s="192" t="str">
        <f>IF(I80=0,"",I72/I80*100)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'22.37 22.37 Pol'!G231</f>
        <v>0</v>
      </c>
      <c r="J73" s="192" t="str">
        <f>IF(I80=0,"",I73/I80*100)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'22.37 22.37 Pol'!G236</f>
        <v>0</v>
      </c>
      <c r="J74" s="192" t="str">
        <f>IF(I80=0,"",I74/I80*100)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'22.37 22.37 Pol'!G251</f>
        <v>0</v>
      </c>
      <c r="J75" s="192" t="str">
        <f>IF(I80=0,"",I75/I80*100)</f>
        <v/>
      </c>
    </row>
    <row r="76" spans="1:10" ht="36.75" customHeight="1" x14ac:dyDescent="0.25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'22.37 22.37 Pol'!G300</f>
        <v>0</v>
      </c>
      <c r="J76" s="192" t="str">
        <f>IF(I80=0,"",I76/I80*100)</f>
        <v/>
      </c>
    </row>
    <row r="77" spans="1:10" ht="36.75" customHeight="1" x14ac:dyDescent="0.25">
      <c r="A77" s="181"/>
      <c r="B77" s="186" t="s">
        <v>100</v>
      </c>
      <c r="C77" s="187" t="s">
        <v>101</v>
      </c>
      <c r="D77" s="188"/>
      <c r="E77" s="188"/>
      <c r="F77" s="194" t="s">
        <v>28</v>
      </c>
      <c r="G77" s="195"/>
      <c r="H77" s="195"/>
      <c r="I77" s="195">
        <f>'22.37 22.37 Pol'!G410</f>
        <v>0</v>
      </c>
      <c r="J77" s="192" t="str">
        <f>IF(I80=0,"",I77/I80*100)</f>
        <v/>
      </c>
    </row>
    <row r="78" spans="1:10" ht="36.75" customHeight="1" x14ac:dyDescent="0.25">
      <c r="A78" s="181"/>
      <c r="B78" s="186" t="s">
        <v>102</v>
      </c>
      <c r="C78" s="187" t="s">
        <v>103</v>
      </c>
      <c r="D78" s="188"/>
      <c r="E78" s="188"/>
      <c r="F78" s="194" t="s">
        <v>104</v>
      </c>
      <c r="G78" s="195"/>
      <c r="H78" s="195"/>
      <c r="I78" s="195">
        <f>'22.37 22.37 Pol'!G458</f>
        <v>0</v>
      </c>
      <c r="J78" s="192" t="str">
        <f>IF(I80=0,"",I78/I80*100)</f>
        <v/>
      </c>
    </row>
    <row r="79" spans="1:10" ht="36.75" customHeight="1" x14ac:dyDescent="0.25">
      <c r="A79" s="181"/>
      <c r="B79" s="186" t="s">
        <v>105</v>
      </c>
      <c r="C79" s="187" t="s">
        <v>30</v>
      </c>
      <c r="D79" s="188"/>
      <c r="E79" s="188"/>
      <c r="F79" s="194" t="s">
        <v>105</v>
      </c>
      <c r="G79" s="195"/>
      <c r="H79" s="195"/>
      <c r="I79" s="195">
        <f>'22.37 22.37 Pol'!G468</f>
        <v>0</v>
      </c>
      <c r="J79" s="192" t="str">
        <f>IF(I80=0,"",I79/I80*100)</f>
        <v/>
      </c>
    </row>
    <row r="80" spans="1:10" ht="25.5" customHeight="1" x14ac:dyDescent="0.25">
      <c r="A80" s="182"/>
      <c r="B80" s="189" t="s">
        <v>1</v>
      </c>
      <c r="C80" s="190"/>
      <c r="D80" s="191"/>
      <c r="E80" s="191"/>
      <c r="F80" s="196"/>
      <c r="G80" s="197"/>
      <c r="H80" s="197"/>
      <c r="I80" s="197">
        <f>SUM(I60:I79)</f>
        <v>0</v>
      </c>
      <c r="J80" s="193">
        <f>SUM(J60:J79)</f>
        <v>0</v>
      </c>
    </row>
    <row r="81" spans="6:10" x14ac:dyDescent="0.25">
      <c r="F81" s="135"/>
      <c r="G81" s="135"/>
      <c r="H81" s="135"/>
      <c r="I81" s="135"/>
      <c r="J81" s="136"/>
    </row>
    <row r="82" spans="6:10" x14ac:dyDescent="0.25">
      <c r="F82" s="135"/>
      <c r="G82" s="135"/>
      <c r="H82" s="135"/>
      <c r="I82" s="135"/>
      <c r="J82" s="136"/>
    </row>
    <row r="83" spans="6:10" x14ac:dyDescent="0.25">
      <c r="F83" s="135"/>
      <c r="G83" s="135"/>
      <c r="H83" s="135"/>
      <c r="I83" s="135"/>
      <c r="J8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34CB-EB5D-4EE5-B32B-ECE94BD6371E}">
  <sheetPr>
    <outlinePr summaryBelow="0"/>
  </sheetPr>
  <dimension ref="A1:BH5000"/>
  <sheetViews>
    <sheetView tabSelected="1" workbookViewId="0">
      <pane ySplit="7" topLeftCell="A470" activePane="bottomLeft" state="frozen"/>
      <selection pane="bottomLeft" activeCell="C413" sqref="C413:G413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107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108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108</v>
      </c>
      <c r="AG3" t="s">
        <v>109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110</v>
      </c>
    </row>
    <row r="5" spans="1:60" x14ac:dyDescent="0.25">
      <c r="D5" s="10"/>
    </row>
    <row r="6" spans="1:60" ht="37.5" x14ac:dyDescent="0.25">
      <c r="A6" s="210" t="s">
        <v>111</v>
      </c>
      <c r="B6" s="212" t="s">
        <v>112</v>
      </c>
      <c r="C6" s="212" t="s">
        <v>113</v>
      </c>
      <c r="D6" s="211" t="s">
        <v>114</v>
      </c>
      <c r="E6" s="210" t="s">
        <v>115</v>
      </c>
      <c r="F6" s="209" t="s">
        <v>116</v>
      </c>
      <c r="G6" s="210" t="s">
        <v>31</v>
      </c>
      <c r="H6" s="213" t="s">
        <v>32</v>
      </c>
      <c r="I6" s="213" t="s">
        <v>117</v>
      </c>
      <c r="J6" s="213" t="s">
        <v>33</v>
      </c>
      <c r="K6" s="213" t="s">
        <v>118</v>
      </c>
      <c r="L6" s="213" t="s">
        <v>119</v>
      </c>
      <c r="M6" s="213" t="s">
        <v>120</v>
      </c>
      <c r="N6" s="213" t="s">
        <v>121</v>
      </c>
      <c r="O6" s="213" t="s">
        <v>122</v>
      </c>
      <c r="P6" s="213" t="s">
        <v>123</v>
      </c>
      <c r="Q6" s="213" t="s">
        <v>124</v>
      </c>
      <c r="R6" s="213" t="s">
        <v>125</v>
      </c>
      <c r="S6" s="213" t="s">
        <v>126</v>
      </c>
      <c r="T6" s="213" t="s">
        <v>127</v>
      </c>
      <c r="U6" s="213" t="s">
        <v>128</v>
      </c>
      <c r="V6" s="213" t="s">
        <v>129</v>
      </c>
      <c r="W6" s="213" t="s">
        <v>130</v>
      </c>
      <c r="X6" s="213" t="s">
        <v>131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132</v>
      </c>
      <c r="B8" s="246" t="s">
        <v>66</v>
      </c>
      <c r="C8" s="269" t="s">
        <v>67</v>
      </c>
      <c r="D8" s="247"/>
      <c r="E8" s="248"/>
      <c r="F8" s="249"/>
      <c r="G8" s="249">
        <f>SUMIF(AG9:AG20,"&lt;&gt;NOR",G9:G20)</f>
        <v>0</v>
      </c>
      <c r="H8" s="249"/>
      <c r="I8" s="249">
        <f>SUM(I9:I20)</f>
        <v>0</v>
      </c>
      <c r="J8" s="249"/>
      <c r="K8" s="249">
        <f>SUM(K9:K20)</f>
        <v>0</v>
      </c>
      <c r="L8" s="249"/>
      <c r="M8" s="249">
        <f>SUM(M9:M20)</f>
        <v>0</v>
      </c>
      <c r="N8" s="248"/>
      <c r="O8" s="248">
        <f>SUM(O9:O20)</f>
        <v>0</v>
      </c>
      <c r="P8" s="248"/>
      <c r="Q8" s="248">
        <f>SUM(Q9:Q20)</f>
        <v>0</v>
      </c>
      <c r="R8" s="249"/>
      <c r="S8" s="249"/>
      <c r="T8" s="250"/>
      <c r="U8" s="244"/>
      <c r="V8" s="244">
        <f>SUM(V9:V20)</f>
        <v>0</v>
      </c>
      <c r="W8" s="244"/>
      <c r="X8" s="244"/>
      <c r="AG8" t="s">
        <v>133</v>
      </c>
    </row>
    <row r="9" spans="1:60" outlineLevel="1" x14ac:dyDescent="0.25">
      <c r="A9" s="252">
        <v>1</v>
      </c>
      <c r="B9" s="253" t="s">
        <v>134</v>
      </c>
      <c r="C9" s="270" t="s">
        <v>135</v>
      </c>
      <c r="D9" s="254" t="s">
        <v>136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137</v>
      </c>
      <c r="T9" s="258" t="s">
        <v>138</v>
      </c>
      <c r="U9" s="234">
        <v>0</v>
      </c>
      <c r="V9" s="234">
        <f>ROUND(E9*U9,2)</f>
        <v>0</v>
      </c>
      <c r="W9" s="234"/>
      <c r="X9" s="234" t="s">
        <v>139</v>
      </c>
      <c r="Y9" s="214"/>
      <c r="Z9" s="214"/>
      <c r="AA9" s="214"/>
      <c r="AB9" s="214"/>
      <c r="AC9" s="214"/>
      <c r="AD9" s="214"/>
      <c r="AE9" s="214"/>
      <c r="AF9" s="214"/>
      <c r="AG9" s="214" t="s">
        <v>140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71" t="s">
        <v>141</v>
      </c>
      <c r="D10" s="259"/>
      <c r="E10" s="259"/>
      <c r="F10" s="259"/>
      <c r="G10" s="259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142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2" t="s">
        <v>143</v>
      </c>
      <c r="D11" s="260"/>
      <c r="E11" s="260"/>
      <c r="F11" s="260"/>
      <c r="G11" s="260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142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3" t="s">
        <v>144</v>
      </c>
      <c r="D12" s="238"/>
      <c r="E12" s="239"/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145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3" t="s">
        <v>146</v>
      </c>
      <c r="D13" s="238"/>
      <c r="E13" s="239">
        <v>1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145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74" t="s">
        <v>147</v>
      </c>
      <c r="D14" s="240"/>
      <c r="E14" s="241">
        <v>1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145</v>
      </c>
      <c r="AH14" s="214">
        <v>1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" outlineLevel="1" x14ac:dyDescent="0.25">
      <c r="A15" s="252">
        <v>2</v>
      </c>
      <c r="B15" s="253" t="s">
        <v>148</v>
      </c>
      <c r="C15" s="270" t="s">
        <v>149</v>
      </c>
      <c r="D15" s="254" t="s">
        <v>136</v>
      </c>
      <c r="E15" s="255">
        <v>1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15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137</v>
      </c>
      <c r="T15" s="258" t="s">
        <v>138</v>
      </c>
      <c r="U15" s="234">
        <v>0</v>
      </c>
      <c r="V15" s="234">
        <f>ROUND(E15*U15,2)</f>
        <v>0</v>
      </c>
      <c r="W15" s="234"/>
      <c r="X15" s="234" t="s">
        <v>139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140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1" t="s">
        <v>141</v>
      </c>
      <c r="D16" s="259"/>
      <c r="E16" s="259"/>
      <c r="F16" s="259"/>
      <c r="G16" s="259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142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2" t="s">
        <v>143</v>
      </c>
      <c r="D17" s="260"/>
      <c r="E17" s="260"/>
      <c r="F17" s="260"/>
      <c r="G17" s="260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3" t="s">
        <v>144</v>
      </c>
      <c r="D18" s="238"/>
      <c r="E18" s="239"/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145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3" t="s">
        <v>146</v>
      </c>
      <c r="D19" s="238"/>
      <c r="E19" s="239">
        <v>1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145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4" t="s">
        <v>147</v>
      </c>
      <c r="D20" s="240"/>
      <c r="E20" s="241">
        <v>1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145</v>
      </c>
      <c r="AH20" s="214">
        <v>1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13" x14ac:dyDescent="0.25">
      <c r="A21" s="245" t="s">
        <v>132</v>
      </c>
      <c r="B21" s="246" t="s">
        <v>68</v>
      </c>
      <c r="C21" s="269" t="s">
        <v>69</v>
      </c>
      <c r="D21" s="247"/>
      <c r="E21" s="248"/>
      <c r="F21" s="249"/>
      <c r="G21" s="249">
        <f>SUMIF(AG22:AG62,"&lt;&gt;NOR",G22:G62)</f>
        <v>0</v>
      </c>
      <c r="H21" s="249"/>
      <c r="I21" s="249">
        <f>SUM(I22:I62)</f>
        <v>0</v>
      </c>
      <c r="J21" s="249"/>
      <c r="K21" s="249">
        <f>SUM(K22:K62)</f>
        <v>0</v>
      </c>
      <c r="L21" s="249"/>
      <c r="M21" s="249">
        <f>SUM(M22:M62)</f>
        <v>0</v>
      </c>
      <c r="N21" s="248"/>
      <c r="O21" s="248">
        <f>SUM(O22:O62)</f>
        <v>0.11</v>
      </c>
      <c r="P21" s="248"/>
      <c r="Q21" s="248">
        <f>SUM(Q22:Q62)</f>
        <v>0</v>
      </c>
      <c r="R21" s="249"/>
      <c r="S21" s="249"/>
      <c r="T21" s="250"/>
      <c r="U21" s="244"/>
      <c r="V21" s="244">
        <f>SUM(V22:V62)</f>
        <v>8.98</v>
      </c>
      <c r="W21" s="244"/>
      <c r="X21" s="244"/>
      <c r="AG21" t="s">
        <v>133</v>
      </c>
    </row>
    <row r="22" spans="1:60" outlineLevel="1" x14ac:dyDescent="0.25">
      <c r="A22" s="252">
        <v>3</v>
      </c>
      <c r="B22" s="253" t="s">
        <v>150</v>
      </c>
      <c r="C22" s="270" t="s">
        <v>151</v>
      </c>
      <c r="D22" s="254" t="s">
        <v>152</v>
      </c>
      <c r="E22" s="255">
        <v>36.96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15</v>
      </c>
      <c r="M22" s="257">
        <f>G22*(1+L22/100)</f>
        <v>0</v>
      </c>
      <c r="N22" s="255">
        <v>4.0000000000000003E-5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153</v>
      </c>
      <c r="T22" s="258" t="s">
        <v>153</v>
      </c>
      <c r="U22" s="234">
        <v>7.8E-2</v>
      </c>
      <c r="V22" s="234">
        <f>ROUND(E22*U22,2)</f>
        <v>2.88</v>
      </c>
      <c r="W22" s="234"/>
      <c r="X22" s="234" t="s">
        <v>139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140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0.5" outlineLevel="1" x14ac:dyDescent="0.25">
      <c r="A23" s="231"/>
      <c r="B23" s="232"/>
      <c r="C23" s="271" t="s">
        <v>154</v>
      </c>
      <c r="D23" s="259"/>
      <c r="E23" s="259"/>
      <c r="F23" s="259"/>
      <c r="G23" s="259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142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61" t="str">
        <f>C23</f>
        <v>Fólií Pe 0,05-0,2 mm, které se zřizují před úpravami povrchu, a obalení osazených dveřních zárubní před znečištěním při úpravách povrchu nástřikem plastických maltovin včetně pozdějšího odkrytí.</v>
      </c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31"/>
      <c r="B24" s="232"/>
      <c r="C24" s="273" t="s">
        <v>144</v>
      </c>
      <c r="D24" s="238"/>
      <c r="E24" s="239"/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145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3" t="s">
        <v>155</v>
      </c>
      <c r="D25" s="238"/>
      <c r="E25" s="239">
        <v>3.1520000000000001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145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3" t="s">
        <v>156</v>
      </c>
      <c r="D26" s="238"/>
      <c r="E26" s="239">
        <v>3.1520000000000001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145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3" t="s">
        <v>157</v>
      </c>
      <c r="D27" s="238"/>
      <c r="E27" s="239">
        <v>2.3639999999999999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145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3" t="s">
        <v>158</v>
      </c>
      <c r="D28" s="238"/>
      <c r="E28" s="239">
        <v>2.758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145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3" t="s">
        <v>159</v>
      </c>
      <c r="D29" s="238"/>
      <c r="E29" s="239">
        <v>3.1520000000000001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145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3" t="s">
        <v>160</v>
      </c>
      <c r="D30" s="238"/>
      <c r="E30" s="239">
        <v>2.3639999999999999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145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3" t="s">
        <v>161</v>
      </c>
      <c r="D31" s="238"/>
      <c r="E31" s="239">
        <v>2.3639999999999999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145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3" t="s">
        <v>162</v>
      </c>
      <c r="D32" s="238"/>
      <c r="E32" s="239">
        <v>3.1520000000000001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145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3" t="s">
        <v>163</v>
      </c>
      <c r="D33" s="238"/>
      <c r="E33" s="239">
        <v>2.4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145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3" t="s">
        <v>164</v>
      </c>
      <c r="D34" s="238"/>
      <c r="E34" s="239">
        <v>3.1520000000000001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145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4" t="s">
        <v>147</v>
      </c>
      <c r="D35" s="240"/>
      <c r="E35" s="241">
        <v>28.01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145</v>
      </c>
      <c r="AH35" s="214">
        <v>1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3" t="s">
        <v>165</v>
      </c>
      <c r="D36" s="238"/>
      <c r="E36" s="239">
        <v>1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145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31"/>
      <c r="B37" s="232"/>
      <c r="C37" s="273" t="s">
        <v>166</v>
      </c>
      <c r="D37" s="238"/>
      <c r="E37" s="239">
        <v>3.9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145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3" t="s">
        <v>167</v>
      </c>
      <c r="D38" s="238"/>
      <c r="E38" s="239">
        <v>4.05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145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4" t="s">
        <v>147</v>
      </c>
      <c r="D39" s="240"/>
      <c r="E39" s="241">
        <v>8.9499999999999993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145</v>
      </c>
      <c r="AH39" s="214">
        <v>1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0" outlineLevel="1" x14ac:dyDescent="0.25">
      <c r="A40" s="252">
        <v>4</v>
      </c>
      <c r="B40" s="253" t="s">
        <v>168</v>
      </c>
      <c r="C40" s="270" t="s">
        <v>169</v>
      </c>
      <c r="D40" s="254" t="s">
        <v>170</v>
      </c>
      <c r="E40" s="255">
        <v>40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15</v>
      </c>
      <c r="M40" s="257">
        <f>G40*(1+L40/100)</f>
        <v>0</v>
      </c>
      <c r="N40" s="255">
        <v>2.49E-3</v>
      </c>
      <c r="O40" s="255">
        <f>ROUND(E40*N40,2)</f>
        <v>0.1</v>
      </c>
      <c r="P40" s="255">
        <v>0</v>
      </c>
      <c r="Q40" s="255">
        <f>ROUND(E40*P40,2)</f>
        <v>0</v>
      </c>
      <c r="R40" s="257"/>
      <c r="S40" s="257" t="s">
        <v>153</v>
      </c>
      <c r="T40" s="258" t="s">
        <v>153</v>
      </c>
      <c r="U40" s="234">
        <v>0.14499999999999999</v>
      </c>
      <c r="V40" s="234">
        <f>ROUND(E40*U40,2)</f>
        <v>5.8</v>
      </c>
      <c r="W40" s="234"/>
      <c r="X40" s="234" t="s">
        <v>139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140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0.5" outlineLevel="1" x14ac:dyDescent="0.25">
      <c r="A41" s="231"/>
      <c r="B41" s="232"/>
      <c r="C41" s="271" t="s">
        <v>171</v>
      </c>
      <c r="D41" s="259"/>
      <c r="E41" s="259"/>
      <c r="F41" s="259"/>
      <c r="G41" s="259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142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61" t="str">
        <f>C41</f>
        <v>V položce jsou zakalkulovány náklady na pomocné pracovní lešení o výšce podlahy do 1900 mm a pro zatížení do 1,5 kPa. Položka obsahuje penetraci podkladu a sádrovou omítku tl. 15 mm.</v>
      </c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3" t="s">
        <v>144</v>
      </c>
      <c r="D42" s="238"/>
      <c r="E42" s="239"/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145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3" t="s">
        <v>172</v>
      </c>
      <c r="D43" s="238"/>
      <c r="E43" s="239">
        <v>5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145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3" t="s">
        <v>173</v>
      </c>
      <c r="D44" s="238"/>
      <c r="E44" s="239">
        <v>5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145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3" t="s">
        <v>174</v>
      </c>
      <c r="D45" s="238"/>
      <c r="E45" s="239">
        <v>5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145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3" t="s">
        <v>175</v>
      </c>
      <c r="D46" s="238"/>
      <c r="E46" s="239">
        <v>5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145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3" t="s">
        <v>176</v>
      </c>
      <c r="D47" s="238"/>
      <c r="E47" s="239">
        <v>5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145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31"/>
      <c r="B48" s="232"/>
      <c r="C48" s="273" t="s">
        <v>177</v>
      </c>
      <c r="D48" s="238"/>
      <c r="E48" s="239">
        <v>5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145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31"/>
      <c r="B49" s="232"/>
      <c r="C49" s="273" t="s">
        <v>178</v>
      </c>
      <c r="D49" s="238"/>
      <c r="E49" s="239">
        <v>5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145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3" t="s">
        <v>179</v>
      </c>
      <c r="D50" s="238"/>
      <c r="E50" s="239">
        <v>5</v>
      </c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145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4" t="s">
        <v>147</v>
      </c>
      <c r="D51" s="240"/>
      <c r="E51" s="241">
        <v>40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145</v>
      </c>
      <c r="AH51" s="214">
        <v>1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0" outlineLevel="1" x14ac:dyDescent="0.25">
      <c r="A52" s="252">
        <v>5</v>
      </c>
      <c r="B52" s="253" t="s">
        <v>180</v>
      </c>
      <c r="C52" s="270" t="s">
        <v>181</v>
      </c>
      <c r="D52" s="254" t="s">
        <v>152</v>
      </c>
      <c r="E52" s="255">
        <v>0.25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15</v>
      </c>
      <c r="M52" s="257">
        <f>G52*(1+L52/100)</f>
        <v>0</v>
      </c>
      <c r="N52" s="255">
        <v>4.7660000000000001E-2</v>
      </c>
      <c r="O52" s="255">
        <f>ROUND(E52*N52,2)</f>
        <v>0.01</v>
      </c>
      <c r="P52" s="255">
        <v>0</v>
      </c>
      <c r="Q52" s="255">
        <f>ROUND(E52*P52,2)</f>
        <v>0</v>
      </c>
      <c r="R52" s="257"/>
      <c r="S52" s="257" t="s">
        <v>153</v>
      </c>
      <c r="T52" s="258" t="s">
        <v>153</v>
      </c>
      <c r="U52" s="234">
        <v>0.84</v>
      </c>
      <c r="V52" s="234">
        <f>ROUND(E52*U52,2)</f>
        <v>0.21</v>
      </c>
      <c r="W52" s="234"/>
      <c r="X52" s="234" t="s">
        <v>139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140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71" t="s">
        <v>182</v>
      </c>
      <c r="D53" s="259"/>
      <c r="E53" s="259"/>
      <c r="F53" s="259"/>
      <c r="G53" s="259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142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3" t="s">
        <v>144</v>
      </c>
      <c r="D54" s="238"/>
      <c r="E54" s="239"/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145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3" t="s">
        <v>183</v>
      </c>
      <c r="D55" s="238"/>
      <c r="E55" s="239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145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3" t="s">
        <v>184</v>
      </c>
      <c r="D56" s="238"/>
      <c r="E56" s="239">
        <v>0.25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145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4" t="s">
        <v>147</v>
      </c>
      <c r="D57" s="240"/>
      <c r="E57" s="241">
        <v>0.25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145</v>
      </c>
      <c r="AH57" s="214">
        <v>1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0" outlineLevel="1" x14ac:dyDescent="0.25">
      <c r="A58" s="252">
        <v>6</v>
      </c>
      <c r="B58" s="253" t="s">
        <v>185</v>
      </c>
      <c r="C58" s="270" t="s">
        <v>186</v>
      </c>
      <c r="D58" s="254" t="s">
        <v>152</v>
      </c>
      <c r="E58" s="255">
        <v>0.25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15</v>
      </c>
      <c r="M58" s="257">
        <f>G58*(1+L58/100)</f>
        <v>0</v>
      </c>
      <c r="N58" s="255">
        <v>3.6700000000000001E-3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153</v>
      </c>
      <c r="T58" s="258" t="s">
        <v>153</v>
      </c>
      <c r="U58" s="234">
        <v>0.36199999999999999</v>
      </c>
      <c r="V58" s="234">
        <f>ROUND(E58*U58,2)</f>
        <v>0.09</v>
      </c>
      <c r="W58" s="234"/>
      <c r="X58" s="234" t="s">
        <v>139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140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3" t="s">
        <v>144</v>
      </c>
      <c r="D59" s="238"/>
      <c r="E59" s="239"/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145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31"/>
      <c r="B60" s="232"/>
      <c r="C60" s="273" t="s">
        <v>183</v>
      </c>
      <c r="D60" s="238"/>
      <c r="E60" s="239"/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145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3" t="s">
        <v>184</v>
      </c>
      <c r="D61" s="238"/>
      <c r="E61" s="239">
        <v>0.25</v>
      </c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145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74" t="s">
        <v>147</v>
      </c>
      <c r="D62" s="240"/>
      <c r="E62" s="241">
        <v>0.25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145</v>
      </c>
      <c r="AH62" s="214">
        <v>1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13" x14ac:dyDescent="0.25">
      <c r="A63" s="245" t="s">
        <v>132</v>
      </c>
      <c r="B63" s="246" t="s">
        <v>70</v>
      </c>
      <c r="C63" s="269" t="s">
        <v>71</v>
      </c>
      <c r="D63" s="247"/>
      <c r="E63" s="248"/>
      <c r="F63" s="249"/>
      <c r="G63" s="249">
        <f>SUMIF(AG64:AG71,"&lt;&gt;NOR",G64:G71)</f>
        <v>0</v>
      </c>
      <c r="H63" s="249"/>
      <c r="I63" s="249">
        <f>SUM(I64:I71)</f>
        <v>0</v>
      </c>
      <c r="J63" s="249"/>
      <c r="K63" s="249">
        <f>SUM(K64:K71)</f>
        <v>0</v>
      </c>
      <c r="L63" s="249"/>
      <c r="M63" s="249">
        <f>SUM(M64:M71)</f>
        <v>0</v>
      </c>
      <c r="N63" s="248"/>
      <c r="O63" s="248">
        <f>SUM(O64:O71)</f>
        <v>0.02</v>
      </c>
      <c r="P63" s="248"/>
      <c r="Q63" s="248">
        <f>SUM(Q64:Q71)</f>
        <v>0</v>
      </c>
      <c r="R63" s="249"/>
      <c r="S63" s="249"/>
      <c r="T63" s="250"/>
      <c r="U63" s="244"/>
      <c r="V63" s="244">
        <f>SUM(V64:V71)</f>
        <v>0.84</v>
      </c>
      <c r="W63" s="244"/>
      <c r="X63" s="244"/>
      <c r="AG63" t="s">
        <v>133</v>
      </c>
    </row>
    <row r="64" spans="1:60" outlineLevel="1" x14ac:dyDescent="0.25">
      <c r="A64" s="252">
        <v>7</v>
      </c>
      <c r="B64" s="253" t="s">
        <v>187</v>
      </c>
      <c r="C64" s="270" t="s">
        <v>188</v>
      </c>
      <c r="D64" s="254" t="s">
        <v>152</v>
      </c>
      <c r="E64" s="255">
        <v>2.7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15</v>
      </c>
      <c r="M64" s="257">
        <f>G64*(1+L64/100)</f>
        <v>0</v>
      </c>
      <c r="N64" s="255">
        <v>8.9200000000000008E-3</v>
      </c>
      <c r="O64" s="255">
        <f>ROUND(E64*N64,2)</f>
        <v>0.02</v>
      </c>
      <c r="P64" s="255">
        <v>0</v>
      </c>
      <c r="Q64" s="255">
        <f>ROUND(E64*P64,2)</f>
        <v>0</v>
      </c>
      <c r="R64" s="257"/>
      <c r="S64" s="257" t="s">
        <v>153</v>
      </c>
      <c r="T64" s="258" t="s">
        <v>153</v>
      </c>
      <c r="U64" s="234">
        <v>0.25800000000000001</v>
      </c>
      <c r="V64" s="234">
        <f>ROUND(E64*U64,2)</f>
        <v>0.7</v>
      </c>
      <c r="W64" s="234"/>
      <c r="X64" s="234" t="s">
        <v>139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140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1"/>
      <c r="B65" s="232"/>
      <c r="C65" s="273" t="s">
        <v>144</v>
      </c>
      <c r="D65" s="238"/>
      <c r="E65" s="239"/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145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3" t="s">
        <v>189</v>
      </c>
      <c r="D66" s="238"/>
      <c r="E66" s="239">
        <v>2.7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145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31"/>
      <c r="B67" s="232"/>
      <c r="C67" s="274" t="s">
        <v>147</v>
      </c>
      <c r="D67" s="240"/>
      <c r="E67" s="241">
        <v>2.7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145</v>
      </c>
      <c r="AH67" s="214">
        <v>1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52">
        <v>8</v>
      </c>
      <c r="B68" s="253" t="s">
        <v>190</v>
      </c>
      <c r="C68" s="270" t="s">
        <v>191</v>
      </c>
      <c r="D68" s="254" t="s">
        <v>152</v>
      </c>
      <c r="E68" s="255">
        <v>2.7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15</v>
      </c>
      <c r="M68" s="257">
        <f>G68*(1+L68/100)</f>
        <v>0</v>
      </c>
      <c r="N68" s="255">
        <v>2.5000000000000001E-4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153</v>
      </c>
      <c r="T68" s="258" t="s">
        <v>153</v>
      </c>
      <c r="U68" s="234">
        <v>0.05</v>
      </c>
      <c r="V68" s="234">
        <f>ROUND(E68*U68,2)</f>
        <v>0.14000000000000001</v>
      </c>
      <c r="W68" s="234"/>
      <c r="X68" s="234" t="s">
        <v>139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140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3" t="s">
        <v>144</v>
      </c>
      <c r="D69" s="238"/>
      <c r="E69" s="239"/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145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3" t="s">
        <v>189</v>
      </c>
      <c r="D70" s="238"/>
      <c r="E70" s="239">
        <v>2.7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145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4" t="s">
        <v>147</v>
      </c>
      <c r="D71" s="240"/>
      <c r="E71" s="241">
        <v>2.7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145</v>
      </c>
      <c r="AH71" s="214">
        <v>1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13" x14ac:dyDescent="0.25">
      <c r="A72" s="245" t="s">
        <v>132</v>
      </c>
      <c r="B72" s="246" t="s">
        <v>72</v>
      </c>
      <c r="C72" s="269" t="s">
        <v>73</v>
      </c>
      <c r="D72" s="247"/>
      <c r="E72" s="248"/>
      <c r="F72" s="249"/>
      <c r="G72" s="249">
        <f>SUMIF(AG73:AG80,"&lt;&gt;NOR",G73:G80)</f>
        <v>0</v>
      </c>
      <c r="H72" s="249"/>
      <c r="I72" s="249">
        <f>SUM(I73:I80)</f>
        <v>0</v>
      </c>
      <c r="J72" s="249"/>
      <c r="K72" s="249">
        <f>SUM(K73:K80)</f>
        <v>0</v>
      </c>
      <c r="L72" s="249"/>
      <c r="M72" s="249">
        <f>SUM(M73:M80)</f>
        <v>0</v>
      </c>
      <c r="N72" s="248"/>
      <c r="O72" s="248">
        <f>SUM(O73:O80)</f>
        <v>0.06</v>
      </c>
      <c r="P72" s="248"/>
      <c r="Q72" s="248">
        <f>SUM(Q73:Q80)</f>
        <v>0</v>
      </c>
      <c r="R72" s="249"/>
      <c r="S72" s="249"/>
      <c r="T72" s="250"/>
      <c r="U72" s="244"/>
      <c r="V72" s="244">
        <f>SUM(V73:V80)</f>
        <v>3.26</v>
      </c>
      <c r="W72" s="244"/>
      <c r="X72" s="244"/>
      <c r="AG72" t="s">
        <v>133</v>
      </c>
    </row>
    <row r="73" spans="1:60" outlineLevel="1" x14ac:dyDescent="0.25">
      <c r="A73" s="252">
        <v>9</v>
      </c>
      <c r="B73" s="253" t="s">
        <v>192</v>
      </c>
      <c r="C73" s="270" t="s">
        <v>193</v>
      </c>
      <c r="D73" s="254" t="s">
        <v>170</v>
      </c>
      <c r="E73" s="255">
        <v>1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15</v>
      </c>
      <c r="M73" s="257">
        <f>G73*(1+L73/100)</f>
        <v>0</v>
      </c>
      <c r="N73" s="255">
        <v>4.3200000000000002E-2</v>
      </c>
      <c r="O73" s="255">
        <f>ROUND(E73*N73,2)</f>
        <v>0.04</v>
      </c>
      <c r="P73" s="255">
        <v>0</v>
      </c>
      <c r="Q73" s="255">
        <f>ROUND(E73*P73,2)</f>
        <v>0</v>
      </c>
      <c r="R73" s="257"/>
      <c r="S73" s="257" t="s">
        <v>153</v>
      </c>
      <c r="T73" s="258" t="s">
        <v>153</v>
      </c>
      <c r="U73" s="234">
        <v>3.258</v>
      </c>
      <c r="V73" s="234">
        <f>ROUND(E73*U73,2)</f>
        <v>3.26</v>
      </c>
      <c r="W73" s="234"/>
      <c r="X73" s="234" t="s">
        <v>139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140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3" t="s">
        <v>144</v>
      </c>
      <c r="D74" s="238"/>
      <c r="E74" s="239"/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145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3" t="s">
        <v>194</v>
      </c>
      <c r="D75" s="238"/>
      <c r="E75" s="239">
        <v>1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145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4" t="s">
        <v>147</v>
      </c>
      <c r="D76" s="240"/>
      <c r="E76" s="241">
        <v>1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145</v>
      </c>
      <c r="AH76" s="214">
        <v>1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0" outlineLevel="1" x14ac:dyDescent="0.25">
      <c r="A77" s="252">
        <v>10</v>
      </c>
      <c r="B77" s="253" t="s">
        <v>195</v>
      </c>
      <c r="C77" s="270" t="s">
        <v>196</v>
      </c>
      <c r="D77" s="254" t="s">
        <v>170</v>
      </c>
      <c r="E77" s="255">
        <v>1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15</v>
      </c>
      <c r="M77" s="257">
        <f>G77*(1+L77/100)</f>
        <v>0</v>
      </c>
      <c r="N77" s="255">
        <v>1.7999999999999999E-2</v>
      </c>
      <c r="O77" s="255">
        <f>ROUND(E77*N77,2)</f>
        <v>0.02</v>
      </c>
      <c r="P77" s="255">
        <v>0</v>
      </c>
      <c r="Q77" s="255">
        <f>ROUND(E77*P77,2)</f>
        <v>0</v>
      </c>
      <c r="R77" s="257" t="s">
        <v>197</v>
      </c>
      <c r="S77" s="257" t="s">
        <v>153</v>
      </c>
      <c r="T77" s="258" t="s">
        <v>153</v>
      </c>
      <c r="U77" s="234">
        <v>0</v>
      </c>
      <c r="V77" s="234">
        <f>ROUND(E77*U77,2)</f>
        <v>0</v>
      </c>
      <c r="W77" s="234"/>
      <c r="X77" s="234" t="s">
        <v>198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199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3" t="s">
        <v>144</v>
      </c>
      <c r="D78" s="238"/>
      <c r="E78" s="239"/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145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3" t="s">
        <v>194</v>
      </c>
      <c r="D79" s="238"/>
      <c r="E79" s="239">
        <v>1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145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4" t="s">
        <v>147</v>
      </c>
      <c r="D80" s="240"/>
      <c r="E80" s="241">
        <v>1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145</v>
      </c>
      <c r="AH80" s="214">
        <v>1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13" x14ac:dyDescent="0.25">
      <c r="A81" s="245" t="s">
        <v>132</v>
      </c>
      <c r="B81" s="246" t="s">
        <v>74</v>
      </c>
      <c r="C81" s="269" t="s">
        <v>75</v>
      </c>
      <c r="D81" s="247"/>
      <c r="E81" s="248"/>
      <c r="F81" s="249"/>
      <c r="G81" s="249">
        <f>SUMIF(AG82:AG87,"&lt;&gt;NOR",G82:G87)</f>
        <v>0</v>
      </c>
      <c r="H81" s="249"/>
      <c r="I81" s="249">
        <f>SUM(I82:I87)</f>
        <v>0</v>
      </c>
      <c r="J81" s="249"/>
      <c r="K81" s="249">
        <f>SUM(K82:K87)</f>
        <v>0</v>
      </c>
      <c r="L81" s="249"/>
      <c r="M81" s="249">
        <f>SUM(M82:M87)</f>
        <v>0</v>
      </c>
      <c r="N81" s="248"/>
      <c r="O81" s="248">
        <f>SUM(O82:O87)</f>
        <v>0</v>
      </c>
      <c r="P81" s="248"/>
      <c r="Q81" s="248">
        <f>SUM(Q82:Q87)</f>
        <v>0</v>
      </c>
      <c r="R81" s="249"/>
      <c r="S81" s="249"/>
      <c r="T81" s="250"/>
      <c r="U81" s="244"/>
      <c r="V81" s="244">
        <f>SUM(V82:V87)</f>
        <v>12</v>
      </c>
      <c r="W81" s="244"/>
      <c r="X81" s="244"/>
      <c r="AG81" t="s">
        <v>133</v>
      </c>
    </row>
    <row r="82" spans="1:60" outlineLevel="1" x14ac:dyDescent="0.25">
      <c r="A82" s="252">
        <v>11</v>
      </c>
      <c r="B82" s="253" t="s">
        <v>200</v>
      </c>
      <c r="C82" s="270" t="s">
        <v>201</v>
      </c>
      <c r="D82" s="254" t="s">
        <v>202</v>
      </c>
      <c r="E82" s="255">
        <v>12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15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153</v>
      </c>
      <c r="T82" s="258" t="s">
        <v>153</v>
      </c>
      <c r="U82" s="234">
        <v>1</v>
      </c>
      <c r="V82" s="234">
        <f>ROUND(E82*U82,2)</f>
        <v>12</v>
      </c>
      <c r="W82" s="234"/>
      <c r="X82" s="234" t="s">
        <v>139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140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0.5" outlineLevel="1" x14ac:dyDescent="0.25">
      <c r="A83" s="231"/>
      <c r="B83" s="232"/>
      <c r="C83" s="271" t="s">
        <v>203</v>
      </c>
      <c r="D83" s="259"/>
      <c r="E83" s="259"/>
      <c r="F83" s="259"/>
      <c r="G83" s="259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142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61" t="str">
        <f>C83</f>
        <v>Drobné montáže v rámci bytu a ostatní práce, které nezahrnuty v soupisu např. zrcadla, zásuvky, světla, garnyže, záclony, květiny v 4.008.008 - POKOJ, sušák v 4.008.007 - KOUPELNA, úklid na 4.008.004 - BALKON, apod.</v>
      </c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3" t="s">
        <v>144</v>
      </c>
      <c r="D84" s="238"/>
      <c r="E84" s="239"/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145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3" t="s">
        <v>204</v>
      </c>
      <c r="D85" s="238"/>
      <c r="E85" s="239">
        <v>6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145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3" t="s">
        <v>205</v>
      </c>
      <c r="D86" s="238"/>
      <c r="E86" s="239">
        <v>6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145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4" t="s">
        <v>147</v>
      </c>
      <c r="D87" s="240"/>
      <c r="E87" s="241">
        <v>12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145</v>
      </c>
      <c r="AH87" s="214">
        <v>1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6" x14ac:dyDescent="0.25">
      <c r="A88" s="245" t="s">
        <v>132</v>
      </c>
      <c r="B88" s="246" t="s">
        <v>76</v>
      </c>
      <c r="C88" s="269" t="s">
        <v>77</v>
      </c>
      <c r="D88" s="247"/>
      <c r="E88" s="248"/>
      <c r="F88" s="249"/>
      <c r="G88" s="249">
        <f>SUMIF(AG89:AG119,"&lt;&gt;NOR",G89:G119)</f>
        <v>0</v>
      </c>
      <c r="H88" s="249"/>
      <c r="I88" s="249">
        <f>SUM(I89:I119)</f>
        <v>0</v>
      </c>
      <c r="J88" s="249"/>
      <c r="K88" s="249">
        <f>SUM(K89:K119)</f>
        <v>0</v>
      </c>
      <c r="L88" s="249"/>
      <c r="M88" s="249">
        <f>SUM(M89:M119)</f>
        <v>0</v>
      </c>
      <c r="N88" s="248"/>
      <c r="O88" s="248">
        <f>SUM(O89:O119)</f>
        <v>0</v>
      </c>
      <c r="P88" s="248"/>
      <c r="Q88" s="248">
        <f>SUM(Q89:Q119)</f>
        <v>0</v>
      </c>
      <c r="R88" s="249"/>
      <c r="S88" s="249"/>
      <c r="T88" s="250"/>
      <c r="U88" s="244"/>
      <c r="V88" s="244">
        <f>SUM(V89:V119)</f>
        <v>28.55</v>
      </c>
      <c r="W88" s="244"/>
      <c r="X88" s="244"/>
      <c r="AG88" t="s">
        <v>133</v>
      </c>
    </row>
    <row r="89" spans="1:60" outlineLevel="1" x14ac:dyDescent="0.25">
      <c r="A89" s="252">
        <v>12</v>
      </c>
      <c r="B89" s="253" t="s">
        <v>206</v>
      </c>
      <c r="C89" s="270" t="s">
        <v>207</v>
      </c>
      <c r="D89" s="254" t="s">
        <v>152</v>
      </c>
      <c r="E89" s="255">
        <v>36.96</v>
      </c>
      <c r="F89" s="256"/>
      <c r="G89" s="257">
        <f>ROUND(E89*F89,2)</f>
        <v>0</v>
      </c>
      <c r="H89" s="256"/>
      <c r="I89" s="257">
        <f>ROUND(E89*H89,2)</f>
        <v>0</v>
      </c>
      <c r="J89" s="256"/>
      <c r="K89" s="257">
        <f>ROUND(E89*J89,2)</f>
        <v>0</v>
      </c>
      <c r="L89" s="257">
        <v>15</v>
      </c>
      <c r="M89" s="257">
        <f>G89*(1+L89/100)</f>
        <v>0</v>
      </c>
      <c r="N89" s="255">
        <v>1.0000000000000001E-5</v>
      </c>
      <c r="O89" s="255">
        <f>ROUND(E89*N89,2)</f>
        <v>0</v>
      </c>
      <c r="P89" s="255">
        <v>0</v>
      </c>
      <c r="Q89" s="255">
        <f>ROUND(E89*P89,2)</f>
        <v>0</v>
      </c>
      <c r="R89" s="257"/>
      <c r="S89" s="257" t="s">
        <v>153</v>
      </c>
      <c r="T89" s="258" t="s">
        <v>153</v>
      </c>
      <c r="U89" s="234">
        <v>0.13</v>
      </c>
      <c r="V89" s="234">
        <f>ROUND(E89*U89,2)</f>
        <v>4.8</v>
      </c>
      <c r="W89" s="234"/>
      <c r="X89" s="234" t="s">
        <v>139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140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3" t="s">
        <v>144</v>
      </c>
      <c r="D90" s="238"/>
      <c r="E90" s="239"/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145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73" t="s">
        <v>155</v>
      </c>
      <c r="D91" s="238"/>
      <c r="E91" s="239">
        <v>3.1520000000000001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145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73" t="s">
        <v>156</v>
      </c>
      <c r="D92" s="238"/>
      <c r="E92" s="239">
        <v>3.1520000000000001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145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3" t="s">
        <v>157</v>
      </c>
      <c r="D93" s="238"/>
      <c r="E93" s="239">
        <v>2.3639999999999999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145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3" t="s">
        <v>158</v>
      </c>
      <c r="D94" s="238"/>
      <c r="E94" s="239">
        <v>2.758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145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3" t="s">
        <v>159</v>
      </c>
      <c r="D95" s="238"/>
      <c r="E95" s="239">
        <v>3.1520000000000001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145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3" t="s">
        <v>160</v>
      </c>
      <c r="D96" s="238"/>
      <c r="E96" s="239">
        <v>2.3639999999999999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145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3" t="s">
        <v>161</v>
      </c>
      <c r="D97" s="238"/>
      <c r="E97" s="239">
        <v>2.3639999999999999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145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3" t="s">
        <v>162</v>
      </c>
      <c r="D98" s="238"/>
      <c r="E98" s="239">
        <v>3.1520000000000001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145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3" t="s">
        <v>163</v>
      </c>
      <c r="D99" s="238"/>
      <c r="E99" s="239">
        <v>2.4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145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3" t="s">
        <v>164</v>
      </c>
      <c r="D100" s="238"/>
      <c r="E100" s="239">
        <v>3.1520000000000001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145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4" t="s">
        <v>147</v>
      </c>
      <c r="D101" s="240"/>
      <c r="E101" s="241">
        <v>28.01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145</v>
      </c>
      <c r="AH101" s="214">
        <v>1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3" t="s">
        <v>165</v>
      </c>
      <c r="D102" s="238"/>
      <c r="E102" s="239">
        <v>1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145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3" t="s">
        <v>166</v>
      </c>
      <c r="D103" s="238"/>
      <c r="E103" s="239">
        <v>3.9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145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3" t="s">
        <v>167</v>
      </c>
      <c r="D104" s="238"/>
      <c r="E104" s="239">
        <v>4.05</v>
      </c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145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4" t="s">
        <v>147</v>
      </c>
      <c r="D105" s="240"/>
      <c r="E105" s="241">
        <v>8.9499999999999993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145</v>
      </c>
      <c r="AH105" s="214">
        <v>1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52">
        <v>13</v>
      </c>
      <c r="B106" s="253" t="s">
        <v>208</v>
      </c>
      <c r="C106" s="270" t="s">
        <v>209</v>
      </c>
      <c r="D106" s="254" t="s">
        <v>152</v>
      </c>
      <c r="E106" s="255">
        <v>77.099999999999994</v>
      </c>
      <c r="F106" s="256"/>
      <c r="G106" s="257">
        <f>ROUND(E106*F106,2)</f>
        <v>0</v>
      </c>
      <c r="H106" s="256"/>
      <c r="I106" s="257">
        <f>ROUND(E106*H106,2)</f>
        <v>0</v>
      </c>
      <c r="J106" s="256"/>
      <c r="K106" s="257">
        <f>ROUND(E106*J106,2)</f>
        <v>0</v>
      </c>
      <c r="L106" s="257">
        <v>15</v>
      </c>
      <c r="M106" s="257">
        <f>G106*(1+L106/100)</f>
        <v>0</v>
      </c>
      <c r="N106" s="255">
        <v>4.0000000000000003E-5</v>
      </c>
      <c r="O106" s="255">
        <f>ROUND(E106*N106,2)</f>
        <v>0</v>
      </c>
      <c r="P106" s="255">
        <v>0</v>
      </c>
      <c r="Q106" s="255">
        <f>ROUND(E106*P106,2)</f>
        <v>0</v>
      </c>
      <c r="R106" s="257"/>
      <c r="S106" s="257" t="s">
        <v>153</v>
      </c>
      <c r="T106" s="258" t="s">
        <v>153</v>
      </c>
      <c r="U106" s="234">
        <v>0.308</v>
      </c>
      <c r="V106" s="234">
        <f>ROUND(E106*U106,2)</f>
        <v>23.75</v>
      </c>
      <c r="W106" s="234"/>
      <c r="X106" s="234" t="s">
        <v>139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140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0.5" outlineLevel="1" x14ac:dyDescent="0.25">
      <c r="A107" s="231"/>
      <c r="B107" s="232"/>
      <c r="C107" s="271" t="s">
        <v>210</v>
      </c>
      <c r="D107" s="259"/>
      <c r="E107" s="259"/>
      <c r="F107" s="259"/>
      <c r="G107" s="259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142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61" t="str">
        <f>C107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3" t="s">
        <v>144</v>
      </c>
      <c r="D108" s="238"/>
      <c r="E108" s="239"/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145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3" t="s">
        <v>211</v>
      </c>
      <c r="D109" s="238"/>
      <c r="E109" s="239">
        <v>7.8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145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3" t="s">
        <v>212</v>
      </c>
      <c r="D110" s="238"/>
      <c r="E110" s="239">
        <v>10.7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145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31"/>
      <c r="B111" s="232"/>
      <c r="C111" s="273" t="s">
        <v>213</v>
      </c>
      <c r="D111" s="238"/>
      <c r="E111" s="239">
        <v>0.7</v>
      </c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145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3" t="s">
        <v>189</v>
      </c>
      <c r="D112" s="238"/>
      <c r="E112" s="239">
        <v>2.7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145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31"/>
      <c r="B113" s="232"/>
      <c r="C113" s="273" t="s">
        <v>214</v>
      </c>
      <c r="D113" s="238"/>
      <c r="E113" s="239">
        <v>21.1</v>
      </c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145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3" t="s">
        <v>215</v>
      </c>
      <c r="D114" s="238"/>
      <c r="E114" s="239">
        <v>0.9</v>
      </c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145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/>
      <c r="B115" s="232"/>
      <c r="C115" s="273" t="s">
        <v>216</v>
      </c>
      <c r="D115" s="238"/>
      <c r="E115" s="239">
        <v>4.0999999999999996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145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3" t="s">
        <v>217</v>
      </c>
      <c r="D116" s="238"/>
      <c r="E116" s="239">
        <v>23.2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145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31"/>
      <c r="B117" s="232"/>
      <c r="C117" s="273" t="s">
        <v>218</v>
      </c>
      <c r="D117" s="238"/>
      <c r="E117" s="239">
        <v>1.7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145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3" t="s">
        <v>219</v>
      </c>
      <c r="D118" s="238"/>
      <c r="E118" s="239">
        <v>4.2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145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31"/>
      <c r="B119" s="232"/>
      <c r="C119" s="274" t="s">
        <v>147</v>
      </c>
      <c r="D119" s="240"/>
      <c r="E119" s="241">
        <v>77.099999999999994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145</v>
      </c>
      <c r="AH119" s="214">
        <v>1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ht="13" x14ac:dyDescent="0.25">
      <c r="A120" s="245" t="s">
        <v>132</v>
      </c>
      <c r="B120" s="246" t="s">
        <v>78</v>
      </c>
      <c r="C120" s="269" t="s">
        <v>79</v>
      </c>
      <c r="D120" s="247"/>
      <c r="E120" s="248"/>
      <c r="F120" s="249"/>
      <c r="G120" s="249">
        <f>SUMIF(AG121:AG137,"&lt;&gt;NOR",G121:G137)</f>
        <v>0</v>
      </c>
      <c r="H120" s="249"/>
      <c r="I120" s="249">
        <f>SUM(I121:I137)</f>
        <v>0</v>
      </c>
      <c r="J120" s="249"/>
      <c r="K120" s="249">
        <f>SUM(K121:K137)</f>
        <v>0</v>
      </c>
      <c r="L120" s="249"/>
      <c r="M120" s="249">
        <f>SUM(M121:M137)</f>
        <v>0</v>
      </c>
      <c r="N120" s="248"/>
      <c r="O120" s="248">
        <f>SUM(O121:O137)</f>
        <v>0</v>
      </c>
      <c r="P120" s="248"/>
      <c r="Q120" s="248">
        <f>SUM(Q121:Q137)</f>
        <v>0.22000000000000003</v>
      </c>
      <c r="R120" s="249"/>
      <c r="S120" s="249"/>
      <c r="T120" s="250"/>
      <c r="U120" s="244"/>
      <c r="V120" s="244">
        <f>SUM(V121:V137)</f>
        <v>2.06</v>
      </c>
      <c r="W120" s="244"/>
      <c r="X120" s="244"/>
      <c r="AG120" t="s">
        <v>133</v>
      </c>
    </row>
    <row r="121" spans="1:60" outlineLevel="1" x14ac:dyDescent="0.25">
      <c r="A121" s="252">
        <v>14</v>
      </c>
      <c r="B121" s="253" t="s">
        <v>220</v>
      </c>
      <c r="C121" s="270" t="s">
        <v>221</v>
      </c>
      <c r="D121" s="254" t="s">
        <v>152</v>
      </c>
      <c r="E121" s="255">
        <v>2.7</v>
      </c>
      <c r="F121" s="256"/>
      <c r="G121" s="257">
        <f>ROUND(E121*F121,2)</f>
        <v>0</v>
      </c>
      <c r="H121" s="256"/>
      <c r="I121" s="257">
        <f>ROUND(E121*H121,2)</f>
        <v>0</v>
      </c>
      <c r="J121" s="256"/>
      <c r="K121" s="257">
        <f>ROUND(E121*J121,2)</f>
        <v>0</v>
      </c>
      <c r="L121" s="257">
        <v>15</v>
      </c>
      <c r="M121" s="257">
        <f>G121*(1+L121/100)</f>
        <v>0</v>
      </c>
      <c r="N121" s="255">
        <v>0</v>
      </c>
      <c r="O121" s="255">
        <f>ROUND(E121*N121,2)</f>
        <v>0</v>
      </c>
      <c r="P121" s="255">
        <v>1.26E-2</v>
      </c>
      <c r="Q121" s="255">
        <f>ROUND(E121*P121,2)</f>
        <v>0.03</v>
      </c>
      <c r="R121" s="257"/>
      <c r="S121" s="257" t="s">
        <v>137</v>
      </c>
      <c r="T121" s="258" t="s">
        <v>222</v>
      </c>
      <c r="U121" s="234">
        <v>0.33</v>
      </c>
      <c r="V121" s="234">
        <f>ROUND(E121*U121,2)</f>
        <v>0.89</v>
      </c>
      <c r="W121" s="234"/>
      <c r="X121" s="234" t="s">
        <v>139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140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3" t="s">
        <v>144</v>
      </c>
      <c r="D122" s="238"/>
      <c r="E122" s="239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145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31"/>
      <c r="B123" s="232"/>
      <c r="C123" s="273" t="s">
        <v>189</v>
      </c>
      <c r="D123" s="238"/>
      <c r="E123" s="239">
        <v>2.7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145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4" t="s">
        <v>147</v>
      </c>
      <c r="D124" s="240"/>
      <c r="E124" s="241">
        <v>2.7</v>
      </c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145</v>
      </c>
      <c r="AH124" s="214">
        <v>1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52">
        <v>15</v>
      </c>
      <c r="B125" s="253" t="s">
        <v>223</v>
      </c>
      <c r="C125" s="270" t="s">
        <v>224</v>
      </c>
      <c r="D125" s="254" t="s">
        <v>152</v>
      </c>
      <c r="E125" s="255">
        <v>1.89</v>
      </c>
      <c r="F125" s="256"/>
      <c r="G125" s="257">
        <f>ROUND(E125*F125,2)</f>
        <v>0</v>
      </c>
      <c r="H125" s="256"/>
      <c r="I125" s="257">
        <f>ROUND(E125*H125,2)</f>
        <v>0</v>
      </c>
      <c r="J125" s="256"/>
      <c r="K125" s="257">
        <f>ROUND(E125*J125,2)</f>
        <v>0</v>
      </c>
      <c r="L125" s="257">
        <v>15</v>
      </c>
      <c r="M125" s="257">
        <f>G125*(1+L125/100)</f>
        <v>0</v>
      </c>
      <c r="N125" s="255">
        <v>1.17E-3</v>
      </c>
      <c r="O125" s="255">
        <f>ROUND(E125*N125,2)</f>
        <v>0</v>
      </c>
      <c r="P125" s="255">
        <v>8.7999999999999995E-2</v>
      </c>
      <c r="Q125" s="255">
        <f>ROUND(E125*P125,2)</f>
        <v>0.17</v>
      </c>
      <c r="R125" s="257"/>
      <c r="S125" s="257" t="s">
        <v>137</v>
      </c>
      <c r="T125" s="258" t="s">
        <v>222</v>
      </c>
      <c r="U125" s="234">
        <v>0.55600000000000005</v>
      </c>
      <c r="V125" s="234">
        <f>ROUND(E125*U125,2)</f>
        <v>1.05</v>
      </c>
      <c r="W125" s="234"/>
      <c r="X125" s="234" t="s">
        <v>139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140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31"/>
      <c r="B126" s="232"/>
      <c r="C126" s="273" t="s">
        <v>144</v>
      </c>
      <c r="D126" s="238"/>
      <c r="E126" s="239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145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3" t="s">
        <v>225</v>
      </c>
      <c r="D127" s="238"/>
      <c r="E127" s="239">
        <v>1.89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145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4" t="s">
        <v>147</v>
      </c>
      <c r="D128" s="240"/>
      <c r="E128" s="241">
        <v>1.89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145</v>
      </c>
      <c r="AH128" s="214">
        <v>1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52">
        <v>16</v>
      </c>
      <c r="B129" s="253" t="s">
        <v>226</v>
      </c>
      <c r="C129" s="270" t="s">
        <v>227</v>
      </c>
      <c r="D129" s="254" t="s">
        <v>170</v>
      </c>
      <c r="E129" s="255">
        <v>1</v>
      </c>
      <c r="F129" s="256"/>
      <c r="G129" s="257">
        <f>ROUND(E129*F129,2)</f>
        <v>0</v>
      </c>
      <c r="H129" s="256"/>
      <c r="I129" s="257">
        <f>ROUND(E129*H129,2)</f>
        <v>0</v>
      </c>
      <c r="J129" s="256"/>
      <c r="K129" s="257">
        <f>ROUND(E129*J129,2)</f>
        <v>0</v>
      </c>
      <c r="L129" s="257">
        <v>15</v>
      </c>
      <c r="M129" s="257">
        <f>G129*(1+L129/100)</f>
        <v>0</v>
      </c>
      <c r="N129" s="255">
        <v>0</v>
      </c>
      <c r="O129" s="255">
        <f>ROUND(E129*N129,2)</f>
        <v>0</v>
      </c>
      <c r="P129" s="255">
        <v>0.01</v>
      </c>
      <c r="Q129" s="255">
        <f>ROUND(E129*P129,2)</f>
        <v>0.01</v>
      </c>
      <c r="R129" s="257"/>
      <c r="S129" s="257" t="s">
        <v>153</v>
      </c>
      <c r="T129" s="258" t="s">
        <v>153</v>
      </c>
      <c r="U129" s="234">
        <v>0.05</v>
      </c>
      <c r="V129" s="234">
        <f>ROUND(E129*U129,2)</f>
        <v>0.05</v>
      </c>
      <c r="W129" s="234"/>
      <c r="X129" s="234" t="s">
        <v>139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140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31"/>
      <c r="B130" s="232"/>
      <c r="C130" s="273" t="s">
        <v>144</v>
      </c>
      <c r="D130" s="238"/>
      <c r="E130" s="239"/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145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3" t="s">
        <v>194</v>
      </c>
      <c r="D131" s="238"/>
      <c r="E131" s="239">
        <v>1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145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31"/>
      <c r="B132" s="232"/>
      <c r="C132" s="274" t="s">
        <v>147</v>
      </c>
      <c r="D132" s="240"/>
      <c r="E132" s="241">
        <v>1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145</v>
      </c>
      <c r="AH132" s="214">
        <v>1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52">
        <v>17</v>
      </c>
      <c r="B133" s="253" t="s">
        <v>228</v>
      </c>
      <c r="C133" s="270" t="s">
        <v>229</v>
      </c>
      <c r="D133" s="254" t="s">
        <v>152</v>
      </c>
      <c r="E133" s="255">
        <v>0.25</v>
      </c>
      <c r="F133" s="256"/>
      <c r="G133" s="257">
        <f>ROUND(E133*F133,2)</f>
        <v>0</v>
      </c>
      <c r="H133" s="256"/>
      <c r="I133" s="257">
        <f>ROUND(E133*H133,2)</f>
        <v>0</v>
      </c>
      <c r="J133" s="256"/>
      <c r="K133" s="257">
        <f>ROUND(E133*J133,2)</f>
        <v>0</v>
      </c>
      <c r="L133" s="257">
        <v>15</v>
      </c>
      <c r="M133" s="257">
        <f>G133*(1+L133/100)</f>
        <v>0</v>
      </c>
      <c r="N133" s="255">
        <v>0</v>
      </c>
      <c r="O133" s="255">
        <f>ROUND(E133*N133,2)</f>
        <v>0</v>
      </c>
      <c r="P133" s="255">
        <v>4.5999999999999999E-2</v>
      </c>
      <c r="Q133" s="255">
        <f>ROUND(E133*P133,2)</f>
        <v>0.01</v>
      </c>
      <c r="R133" s="257"/>
      <c r="S133" s="257" t="s">
        <v>153</v>
      </c>
      <c r="T133" s="258" t="s">
        <v>153</v>
      </c>
      <c r="U133" s="234">
        <v>0.26</v>
      </c>
      <c r="V133" s="234">
        <f>ROUND(E133*U133,2)</f>
        <v>7.0000000000000007E-2</v>
      </c>
      <c r="W133" s="234"/>
      <c r="X133" s="234" t="s">
        <v>139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140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31"/>
      <c r="B134" s="232"/>
      <c r="C134" s="273" t="s">
        <v>144</v>
      </c>
      <c r="D134" s="238"/>
      <c r="E134" s="239"/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145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31"/>
      <c r="B135" s="232"/>
      <c r="C135" s="273" t="s">
        <v>183</v>
      </c>
      <c r="D135" s="238"/>
      <c r="E135" s="239"/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145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31"/>
      <c r="B136" s="232"/>
      <c r="C136" s="273" t="s">
        <v>184</v>
      </c>
      <c r="D136" s="238"/>
      <c r="E136" s="239">
        <v>0.25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145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31"/>
      <c r="B137" s="232"/>
      <c r="C137" s="274" t="s">
        <v>147</v>
      </c>
      <c r="D137" s="240"/>
      <c r="E137" s="241">
        <v>0.25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145</v>
      </c>
      <c r="AH137" s="214">
        <v>1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13" x14ac:dyDescent="0.25">
      <c r="A138" s="245" t="s">
        <v>132</v>
      </c>
      <c r="B138" s="246" t="s">
        <v>80</v>
      </c>
      <c r="C138" s="269" t="s">
        <v>81</v>
      </c>
      <c r="D138" s="247"/>
      <c r="E138" s="248"/>
      <c r="F138" s="249"/>
      <c r="G138" s="249">
        <f>SUMIF(AG139:AG139,"&lt;&gt;NOR",G139:G139)</f>
        <v>0</v>
      </c>
      <c r="H138" s="249"/>
      <c r="I138" s="249">
        <f>SUM(I139:I139)</f>
        <v>0</v>
      </c>
      <c r="J138" s="249"/>
      <c r="K138" s="249">
        <f>SUM(K139:K139)</f>
        <v>0</v>
      </c>
      <c r="L138" s="249"/>
      <c r="M138" s="249">
        <f>SUM(M139:M139)</f>
        <v>0</v>
      </c>
      <c r="N138" s="248"/>
      <c r="O138" s="248">
        <f>SUM(O139:O139)</f>
        <v>0</v>
      </c>
      <c r="P138" s="248"/>
      <c r="Q138" s="248">
        <f>SUM(Q139:Q139)</f>
        <v>0</v>
      </c>
      <c r="R138" s="249"/>
      <c r="S138" s="249"/>
      <c r="T138" s="250"/>
      <c r="U138" s="244"/>
      <c r="V138" s="244">
        <f>SUM(V139:V139)</f>
        <v>0.65</v>
      </c>
      <c r="W138" s="244"/>
      <c r="X138" s="244"/>
      <c r="AG138" t="s">
        <v>133</v>
      </c>
    </row>
    <row r="139" spans="1:60" outlineLevel="1" x14ac:dyDescent="0.25">
      <c r="A139" s="262">
        <v>18</v>
      </c>
      <c r="B139" s="263" t="s">
        <v>230</v>
      </c>
      <c r="C139" s="275" t="s">
        <v>231</v>
      </c>
      <c r="D139" s="264" t="s">
        <v>232</v>
      </c>
      <c r="E139" s="265">
        <v>0.20552999999999999</v>
      </c>
      <c r="F139" s="266"/>
      <c r="G139" s="267">
        <f>ROUND(E139*F139,2)</f>
        <v>0</v>
      </c>
      <c r="H139" s="266"/>
      <c r="I139" s="267">
        <f>ROUND(E139*H139,2)</f>
        <v>0</v>
      </c>
      <c r="J139" s="266"/>
      <c r="K139" s="267">
        <f>ROUND(E139*J139,2)</f>
        <v>0</v>
      </c>
      <c r="L139" s="267">
        <v>15</v>
      </c>
      <c r="M139" s="267">
        <f>G139*(1+L139/100)</f>
        <v>0</v>
      </c>
      <c r="N139" s="265">
        <v>0</v>
      </c>
      <c r="O139" s="265">
        <f>ROUND(E139*N139,2)</f>
        <v>0</v>
      </c>
      <c r="P139" s="265">
        <v>0</v>
      </c>
      <c r="Q139" s="265">
        <f>ROUND(E139*P139,2)</f>
        <v>0</v>
      </c>
      <c r="R139" s="267"/>
      <c r="S139" s="267" t="s">
        <v>153</v>
      </c>
      <c r="T139" s="268" t="s">
        <v>153</v>
      </c>
      <c r="U139" s="234">
        <v>3.15</v>
      </c>
      <c r="V139" s="234">
        <f>ROUND(E139*U139,2)</f>
        <v>0.65</v>
      </c>
      <c r="W139" s="234"/>
      <c r="X139" s="234" t="s">
        <v>233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234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13" x14ac:dyDescent="0.25">
      <c r="A140" s="245" t="s">
        <v>132</v>
      </c>
      <c r="B140" s="246" t="s">
        <v>82</v>
      </c>
      <c r="C140" s="269" t="s">
        <v>83</v>
      </c>
      <c r="D140" s="247"/>
      <c r="E140" s="248"/>
      <c r="F140" s="249"/>
      <c r="G140" s="249">
        <f>SUMIF(AG141:AG142,"&lt;&gt;NOR",G141:G142)</f>
        <v>0</v>
      </c>
      <c r="H140" s="249"/>
      <c r="I140" s="249">
        <f>SUM(I141:I142)</f>
        <v>0</v>
      </c>
      <c r="J140" s="249"/>
      <c r="K140" s="249">
        <f>SUM(K141:K142)</f>
        <v>0</v>
      </c>
      <c r="L140" s="249"/>
      <c r="M140" s="249">
        <f>SUM(M141:M142)</f>
        <v>0</v>
      </c>
      <c r="N140" s="248"/>
      <c r="O140" s="248">
        <f>SUM(O141:O142)</f>
        <v>0.01</v>
      </c>
      <c r="P140" s="248"/>
      <c r="Q140" s="248">
        <f>SUM(Q141:Q142)</f>
        <v>0</v>
      </c>
      <c r="R140" s="249"/>
      <c r="S140" s="249"/>
      <c r="T140" s="250"/>
      <c r="U140" s="244"/>
      <c r="V140" s="244">
        <f>SUM(V141:V142)</f>
        <v>0.71</v>
      </c>
      <c r="W140" s="244"/>
      <c r="X140" s="244"/>
      <c r="AG140" t="s">
        <v>133</v>
      </c>
    </row>
    <row r="141" spans="1:60" ht="20" outlineLevel="1" x14ac:dyDescent="0.25">
      <c r="A141" s="252">
        <v>19</v>
      </c>
      <c r="B141" s="253" t="s">
        <v>235</v>
      </c>
      <c r="C141" s="270" t="s">
        <v>236</v>
      </c>
      <c r="D141" s="254" t="s">
        <v>136</v>
      </c>
      <c r="E141" s="255">
        <v>1</v>
      </c>
      <c r="F141" s="256"/>
      <c r="G141" s="257">
        <f>ROUND(E141*F141,2)</f>
        <v>0</v>
      </c>
      <c r="H141" s="256"/>
      <c r="I141" s="257">
        <f>ROUND(E141*H141,2)</f>
        <v>0</v>
      </c>
      <c r="J141" s="256"/>
      <c r="K141" s="257">
        <f>ROUND(E141*J141,2)</f>
        <v>0</v>
      </c>
      <c r="L141" s="257">
        <v>15</v>
      </c>
      <c r="M141" s="257">
        <f>G141*(1+L141/100)</f>
        <v>0</v>
      </c>
      <c r="N141" s="255">
        <v>6.7499999999999999E-3</v>
      </c>
      <c r="O141" s="255">
        <f>ROUND(E141*N141,2)</f>
        <v>0.01</v>
      </c>
      <c r="P141" s="255">
        <v>0</v>
      </c>
      <c r="Q141" s="255">
        <f>ROUND(E141*P141,2)</f>
        <v>0</v>
      </c>
      <c r="R141" s="257"/>
      <c r="S141" s="257" t="s">
        <v>137</v>
      </c>
      <c r="T141" s="258" t="s">
        <v>138</v>
      </c>
      <c r="U141" s="234">
        <v>0.71</v>
      </c>
      <c r="V141" s="234">
        <f>ROUND(E141*U141,2)</f>
        <v>0.71</v>
      </c>
      <c r="W141" s="234"/>
      <c r="X141" s="234" t="s">
        <v>139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140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0.5" outlineLevel="1" x14ac:dyDescent="0.25">
      <c r="A142" s="231"/>
      <c r="B142" s="232"/>
      <c r="C142" s="271" t="s">
        <v>237</v>
      </c>
      <c r="D142" s="259"/>
      <c r="E142" s="259"/>
      <c r="F142" s="259"/>
      <c r="G142" s="259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142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61" t="str">
        <f>C142</f>
        <v>Kompletní dodávka a montáž včetně uvedení do provozu, prostupů, zaškolení, seřízení, zkoušek dle příslušných ČSN a dalších pomocných prací a zednických přípomocí</v>
      </c>
      <c r="BB142" s="214"/>
      <c r="BC142" s="214"/>
      <c r="BD142" s="214"/>
      <c r="BE142" s="214"/>
      <c r="BF142" s="214"/>
      <c r="BG142" s="214"/>
      <c r="BH142" s="214"/>
    </row>
    <row r="143" spans="1:60" ht="13" x14ac:dyDescent="0.25">
      <c r="A143" s="245" t="s">
        <v>132</v>
      </c>
      <c r="B143" s="246" t="s">
        <v>84</v>
      </c>
      <c r="C143" s="269" t="s">
        <v>85</v>
      </c>
      <c r="D143" s="247"/>
      <c r="E143" s="248"/>
      <c r="F143" s="249"/>
      <c r="G143" s="249">
        <f>SUMIF(AG144:AG160,"&lt;&gt;NOR",G144:G160)</f>
        <v>0</v>
      </c>
      <c r="H143" s="249"/>
      <c r="I143" s="249">
        <f>SUM(I144:I160)</f>
        <v>0</v>
      </c>
      <c r="J143" s="249"/>
      <c r="K143" s="249">
        <f>SUM(K144:K160)</f>
        <v>0</v>
      </c>
      <c r="L143" s="249"/>
      <c r="M143" s="249">
        <f>SUM(M144:M160)</f>
        <v>0</v>
      </c>
      <c r="N143" s="248"/>
      <c r="O143" s="248">
        <f>SUM(O144:O160)</f>
        <v>0.03</v>
      </c>
      <c r="P143" s="248"/>
      <c r="Q143" s="248">
        <f>SUM(Q144:Q160)</f>
        <v>0.03</v>
      </c>
      <c r="R143" s="249"/>
      <c r="S143" s="249"/>
      <c r="T143" s="250"/>
      <c r="U143" s="244"/>
      <c r="V143" s="244">
        <f>SUM(V144:V160)</f>
        <v>1.85</v>
      </c>
      <c r="W143" s="244"/>
      <c r="X143" s="244"/>
      <c r="AG143" t="s">
        <v>133</v>
      </c>
    </row>
    <row r="144" spans="1:60" outlineLevel="1" x14ac:dyDescent="0.25">
      <c r="A144" s="252">
        <v>20</v>
      </c>
      <c r="B144" s="253" t="s">
        <v>238</v>
      </c>
      <c r="C144" s="270" t="s">
        <v>239</v>
      </c>
      <c r="D144" s="254" t="s">
        <v>136</v>
      </c>
      <c r="E144" s="255">
        <v>1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15</v>
      </c>
      <c r="M144" s="257">
        <f>G144*(1+L144/100)</f>
        <v>0</v>
      </c>
      <c r="N144" s="255">
        <v>0</v>
      </c>
      <c r="O144" s="255">
        <f>ROUND(E144*N144,2)</f>
        <v>0</v>
      </c>
      <c r="P144" s="255">
        <v>3.4200000000000001E-2</v>
      </c>
      <c r="Q144" s="255">
        <f>ROUND(E144*P144,2)</f>
        <v>0.03</v>
      </c>
      <c r="R144" s="257"/>
      <c r="S144" s="257" t="s">
        <v>153</v>
      </c>
      <c r="T144" s="258" t="s">
        <v>153</v>
      </c>
      <c r="U144" s="234">
        <v>0.46500000000000002</v>
      </c>
      <c r="V144" s="234">
        <f>ROUND(E144*U144,2)</f>
        <v>0.47</v>
      </c>
      <c r="W144" s="234"/>
      <c r="X144" s="234" t="s">
        <v>139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140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31"/>
      <c r="B145" s="232"/>
      <c r="C145" s="273" t="s">
        <v>144</v>
      </c>
      <c r="D145" s="238"/>
      <c r="E145" s="239"/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145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31"/>
      <c r="B146" s="232"/>
      <c r="C146" s="273" t="s">
        <v>240</v>
      </c>
      <c r="D146" s="238"/>
      <c r="E146" s="239">
        <v>1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145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31"/>
      <c r="B147" s="232"/>
      <c r="C147" s="274" t="s">
        <v>147</v>
      </c>
      <c r="D147" s="240"/>
      <c r="E147" s="241">
        <v>1</v>
      </c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145</v>
      </c>
      <c r="AH147" s="214">
        <v>1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52">
        <v>21</v>
      </c>
      <c r="B148" s="253" t="s">
        <v>241</v>
      </c>
      <c r="C148" s="270" t="s">
        <v>242</v>
      </c>
      <c r="D148" s="254" t="s">
        <v>136</v>
      </c>
      <c r="E148" s="255">
        <v>1</v>
      </c>
      <c r="F148" s="256"/>
      <c r="G148" s="257">
        <f>ROUND(E148*F148,2)</f>
        <v>0</v>
      </c>
      <c r="H148" s="256"/>
      <c r="I148" s="257">
        <f>ROUND(E148*H148,2)</f>
        <v>0</v>
      </c>
      <c r="J148" s="256"/>
      <c r="K148" s="257">
        <f>ROUND(E148*J148,2)</f>
        <v>0</v>
      </c>
      <c r="L148" s="257">
        <v>15</v>
      </c>
      <c r="M148" s="257">
        <f>G148*(1+L148/100)</f>
        <v>0</v>
      </c>
      <c r="N148" s="255">
        <v>1.8600000000000001E-3</v>
      </c>
      <c r="O148" s="255">
        <f>ROUND(E148*N148,2)</f>
        <v>0</v>
      </c>
      <c r="P148" s="255">
        <v>0</v>
      </c>
      <c r="Q148" s="255">
        <f>ROUND(E148*P148,2)</f>
        <v>0</v>
      </c>
      <c r="R148" s="257"/>
      <c r="S148" s="257" t="s">
        <v>153</v>
      </c>
      <c r="T148" s="258" t="s">
        <v>153</v>
      </c>
      <c r="U148" s="234">
        <v>1.3340000000000001</v>
      </c>
      <c r="V148" s="234">
        <f>ROUND(E148*U148,2)</f>
        <v>1.33</v>
      </c>
      <c r="W148" s="234"/>
      <c r="X148" s="234" t="s">
        <v>139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140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3" t="s">
        <v>144</v>
      </c>
      <c r="D149" s="238"/>
      <c r="E149" s="239"/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145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3" t="s">
        <v>240</v>
      </c>
      <c r="D150" s="238"/>
      <c r="E150" s="239">
        <v>1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145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4" t="s">
        <v>147</v>
      </c>
      <c r="D151" s="240"/>
      <c r="E151" s="241">
        <v>1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145</v>
      </c>
      <c r="AH151" s="214">
        <v>1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52">
        <v>22</v>
      </c>
      <c r="B152" s="253" t="s">
        <v>243</v>
      </c>
      <c r="C152" s="270" t="s">
        <v>244</v>
      </c>
      <c r="D152" s="254" t="s">
        <v>170</v>
      </c>
      <c r="E152" s="255">
        <v>1</v>
      </c>
      <c r="F152" s="256"/>
      <c r="G152" s="257">
        <f>ROUND(E152*F152,2)</f>
        <v>0</v>
      </c>
      <c r="H152" s="256"/>
      <c r="I152" s="257">
        <f>ROUND(E152*H152,2)</f>
        <v>0</v>
      </c>
      <c r="J152" s="256"/>
      <c r="K152" s="257">
        <f>ROUND(E152*J152,2)</f>
        <v>0</v>
      </c>
      <c r="L152" s="257">
        <v>15</v>
      </c>
      <c r="M152" s="257">
        <f>G152*(1+L152/100)</f>
        <v>0</v>
      </c>
      <c r="N152" s="255">
        <v>2.5499999999999998E-2</v>
      </c>
      <c r="O152" s="255">
        <f>ROUND(E152*N152,2)</f>
        <v>0.03</v>
      </c>
      <c r="P152" s="255">
        <v>0</v>
      </c>
      <c r="Q152" s="255">
        <f>ROUND(E152*P152,2)</f>
        <v>0</v>
      </c>
      <c r="R152" s="257" t="s">
        <v>197</v>
      </c>
      <c r="S152" s="257" t="s">
        <v>153</v>
      </c>
      <c r="T152" s="258" t="s">
        <v>153</v>
      </c>
      <c r="U152" s="234">
        <v>0</v>
      </c>
      <c r="V152" s="234">
        <f>ROUND(E152*U152,2)</f>
        <v>0</v>
      </c>
      <c r="W152" s="234"/>
      <c r="X152" s="234" t="s">
        <v>198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199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3" t="s">
        <v>144</v>
      </c>
      <c r="D153" s="238"/>
      <c r="E153" s="239"/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145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31"/>
      <c r="B154" s="232"/>
      <c r="C154" s="273" t="s">
        <v>240</v>
      </c>
      <c r="D154" s="238"/>
      <c r="E154" s="239">
        <v>1</v>
      </c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145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4" t="s">
        <v>147</v>
      </c>
      <c r="D155" s="240"/>
      <c r="E155" s="241">
        <v>1</v>
      </c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145</v>
      </c>
      <c r="AH155" s="214">
        <v>1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0" outlineLevel="1" x14ac:dyDescent="0.25">
      <c r="A156" s="252">
        <v>23</v>
      </c>
      <c r="B156" s="253" t="s">
        <v>245</v>
      </c>
      <c r="C156" s="270" t="s">
        <v>246</v>
      </c>
      <c r="D156" s="254" t="s">
        <v>170</v>
      </c>
      <c r="E156" s="255">
        <v>1</v>
      </c>
      <c r="F156" s="256"/>
      <c r="G156" s="257">
        <f>ROUND(E156*F156,2)</f>
        <v>0</v>
      </c>
      <c r="H156" s="256"/>
      <c r="I156" s="257">
        <f>ROUND(E156*H156,2)</f>
        <v>0</v>
      </c>
      <c r="J156" s="256"/>
      <c r="K156" s="257">
        <f>ROUND(E156*J156,2)</f>
        <v>0</v>
      </c>
      <c r="L156" s="257">
        <v>15</v>
      </c>
      <c r="M156" s="257">
        <f>G156*(1+L156/100)</f>
        <v>0</v>
      </c>
      <c r="N156" s="255">
        <v>2.5000000000000001E-3</v>
      </c>
      <c r="O156" s="255">
        <f>ROUND(E156*N156,2)</f>
        <v>0</v>
      </c>
      <c r="P156" s="255">
        <v>0</v>
      </c>
      <c r="Q156" s="255">
        <f>ROUND(E156*P156,2)</f>
        <v>0</v>
      </c>
      <c r="R156" s="257" t="s">
        <v>197</v>
      </c>
      <c r="S156" s="257" t="s">
        <v>153</v>
      </c>
      <c r="T156" s="258" t="s">
        <v>153</v>
      </c>
      <c r="U156" s="234">
        <v>0</v>
      </c>
      <c r="V156" s="234">
        <f>ROUND(E156*U156,2)</f>
        <v>0</v>
      </c>
      <c r="W156" s="234"/>
      <c r="X156" s="234" t="s">
        <v>198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199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3" t="s">
        <v>144</v>
      </c>
      <c r="D157" s="238"/>
      <c r="E157" s="239"/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145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3" t="s">
        <v>240</v>
      </c>
      <c r="D158" s="238"/>
      <c r="E158" s="239">
        <v>1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145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31"/>
      <c r="B159" s="232"/>
      <c r="C159" s="274" t="s">
        <v>147</v>
      </c>
      <c r="D159" s="240"/>
      <c r="E159" s="241">
        <v>1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145</v>
      </c>
      <c r="AH159" s="214">
        <v>1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62">
        <v>24</v>
      </c>
      <c r="B160" s="263" t="s">
        <v>247</v>
      </c>
      <c r="C160" s="275" t="s">
        <v>248</v>
      </c>
      <c r="D160" s="264" t="s">
        <v>232</v>
      </c>
      <c r="E160" s="265">
        <v>2.9860000000000001E-2</v>
      </c>
      <c r="F160" s="266"/>
      <c r="G160" s="267">
        <f>ROUND(E160*F160,2)</f>
        <v>0</v>
      </c>
      <c r="H160" s="266"/>
      <c r="I160" s="267">
        <f>ROUND(E160*H160,2)</f>
        <v>0</v>
      </c>
      <c r="J160" s="266"/>
      <c r="K160" s="267">
        <f>ROUND(E160*J160,2)</f>
        <v>0</v>
      </c>
      <c r="L160" s="267">
        <v>15</v>
      </c>
      <c r="M160" s="267">
        <f>G160*(1+L160/100)</f>
        <v>0</v>
      </c>
      <c r="N160" s="265">
        <v>0</v>
      </c>
      <c r="O160" s="265">
        <f>ROUND(E160*N160,2)</f>
        <v>0</v>
      </c>
      <c r="P160" s="265">
        <v>0</v>
      </c>
      <c r="Q160" s="265">
        <f>ROUND(E160*P160,2)</f>
        <v>0</v>
      </c>
      <c r="R160" s="267"/>
      <c r="S160" s="267" t="s">
        <v>153</v>
      </c>
      <c r="T160" s="268" t="s">
        <v>153</v>
      </c>
      <c r="U160" s="234">
        <v>1.573</v>
      </c>
      <c r="V160" s="234">
        <f>ROUND(E160*U160,2)</f>
        <v>0.05</v>
      </c>
      <c r="W160" s="234"/>
      <c r="X160" s="234" t="s">
        <v>233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234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13" x14ac:dyDescent="0.25">
      <c r="A161" s="245" t="s">
        <v>132</v>
      </c>
      <c r="B161" s="246" t="s">
        <v>86</v>
      </c>
      <c r="C161" s="269" t="s">
        <v>87</v>
      </c>
      <c r="D161" s="247"/>
      <c r="E161" s="248"/>
      <c r="F161" s="249"/>
      <c r="G161" s="249">
        <f>SUMIF(AG162:AG184,"&lt;&gt;NOR",G162:G184)</f>
        <v>0</v>
      </c>
      <c r="H161" s="249"/>
      <c r="I161" s="249">
        <f>SUM(I162:I184)</f>
        <v>0</v>
      </c>
      <c r="J161" s="249"/>
      <c r="K161" s="249">
        <f>SUM(K162:K184)</f>
        <v>0</v>
      </c>
      <c r="L161" s="249"/>
      <c r="M161" s="249">
        <f>SUM(M162:M184)</f>
        <v>0</v>
      </c>
      <c r="N161" s="248"/>
      <c r="O161" s="248">
        <f>SUM(O162:O184)</f>
        <v>0.03</v>
      </c>
      <c r="P161" s="248"/>
      <c r="Q161" s="248">
        <f>SUM(Q162:Q184)</f>
        <v>0</v>
      </c>
      <c r="R161" s="249"/>
      <c r="S161" s="249"/>
      <c r="T161" s="250"/>
      <c r="U161" s="244"/>
      <c r="V161" s="244">
        <f>SUM(V162:V184)</f>
        <v>1.8900000000000001</v>
      </c>
      <c r="W161" s="244"/>
      <c r="X161" s="244"/>
      <c r="AG161" t="s">
        <v>133</v>
      </c>
    </row>
    <row r="162" spans="1:60" outlineLevel="1" x14ac:dyDescent="0.25">
      <c r="A162" s="252">
        <v>25</v>
      </c>
      <c r="B162" s="253" t="s">
        <v>249</v>
      </c>
      <c r="C162" s="270" t="s">
        <v>250</v>
      </c>
      <c r="D162" s="254" t="s">
        <v>170</v>
      </c>
      <c r="E162" s="255">
        <v>1</v>
      </c>
      <c r="F162" s="256"/>
      <c r="G162" s="257">
        <f>ROUND(E162*F162,2)</f>
        <v>0</v>
      </c>
      <c r="H162" s="256"/>
      <c r="I162" s="257">
        <f>ROUND(E162*H162,2)</f>
        <v>0</v>
      </c>
      <c r="J162" s="256"/>
      <c r="K162" s="257">
        <f>ROUND(E162*J162,2)</f>
        <v>0</v>
      </c>
      <c r="L162" s="257">
        <v>15</v>
      </c>
      <c r="M162" s="257">
        <f>G162*(1+L162/100)</f>
        <v>0</v>
      </c>
      <c r="N162" s="255">
        <v>0</v>
      </c>
      <c r="O162" s="255">
        <f>ROUND(E162*N162,2)</f>
        <v>0</v>
      </c>
      <c r="P162" s="255">
        <v>1.8E-3</v>
      </c>
      <c r="Q162" s="255">
        <f>ROUND(E162*P162,2)</f>
        <v>0</v>
      </c>
      <c r="R162" s="257"/>
      <c r="S162" s="257" t="s">
        <v>153</v>
      </c>
      <c r="T162" s="258" t="s">
        <v>153</v>
      </c>
      <c r="U162" s="234">
        <v>0.11</v>
      </c>
      <c r="V162" s="234">
        <f>ROUND(E162*U162,2)</f>
        <v>0.11</v>
      </c>
      <c r="W162" s="234"/>
      <c r="X162" s="234" t="s">
        <v>139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140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31"/>
      <c r="B163" s="232"/>
      <c r="C163" s="273" t="s">
        <v>144</v>
      </c>
      <c r="D163" s="238"/>
      <c r="E163" s="239"/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145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3" t="s">
        <v>194</v>
      </c>
      <c r="D164" s="238"/>
      <c r="E164" s="239">
        <v>1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145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4" t="s">
        <v>147</v>
      </c>
      <c r="D165" s="240"/>
      <c r="E165" s="241">
        <v>1</v>
      </c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145</v>
      </c>
      <c r="AH165" s="214">
        <v>1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52">
        <v>26</v>
      </c>
      <c r="B166" s="253" t="s">
        <v>251</v>
      </c>
      <c r="C166" s="270" t="s">
        <v>252</v>
      </c>
      <c r="D166" s="254" t="s">
        <v>170</v>
      </c>
      <c r="E166" s="255">
        <v>1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15</v>
      </c>
      <c r="M166" s="257">
        <f>G166*(1+L166/100)</f>
        <v>0</v>
      </c>
      <c r="N166" s="255">
        <v>0</v>
      </c>
      <c r="O166" s="255">
        <f>ROUND(E166*N166,2)</f>
        <v>0</v>
      </c>
      <c r="P166" s="255">
        <v>0</v>
      </c>
      <c r="Q166" s="255">
        <f>ROUND(E166*P166,2)</f>
        <v>0</v>
      </c>
      <c r="R166" s="257"/>
      <c r="S166" s="257" t="s">
        <v>153</v>
      </c>
      <c r="T166" s="258" t="s">
        <v>153</v>
      </c>
      <c r="U166" s="234">
        <v>1.45</v>
      </c>
      <c r="V166" s="234">
        <f>ROUND(E166*U166,2)</f>
        <v>1.45</v>
      </c>
      <c r="W166" s="234"/>
      <c r="X166" s="234" t="s">
        <v>139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140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31"/>
      <c r="B167" s="232"/>
      <c r="C167" s="273" t="s">
        <v>144</v>
      </c>
      <c r="D167" s="238"/>
      <c r="E167" s="239"/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145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31"/>
      <c r="B168" s="232"/>
      <c r="C168" s="273" t="s">
        <v>194</v>
      </c>
      <c r="D168" s="238"/>
      <c r="E168" s="239">
        <v>1</v>
      </c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145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4" t="s">
        <v>147</v>
      </c>
      <c r="D169" s="240"/>
      <c r="E169" s="241">
        <v>1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145</v>
      </c>
      <c r="AH169" s="214">
        <v>1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52">
        <v>27</v>
      </c>
      <c r="B170" s="253" t="s">
        <v>253</v>
      </c>
      <c r="C170" s="270" t="s">
        <v>254</v>
      </c>
      <c r="D170" s="254" t="s">
        <v>170</v>
      </c>
      <c r="E170" s="255">
        <v>1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15</v>
      </c>
      <c r="M170" s="257">
        <f>G170*(1+L170/100)</f>
        <v>0</v>
      </c>
      <c r="N170" s="255">
        <v>2.5999999999999999E-2</v>
      </c>
      <c r="O170" s="255">
        <f>ROUND(E170*N170,2)</f>
        <v>0.03</v>
      </c>
      <c r="P170" s="255">
        <v>0</v>
      </c>
      <c r="Q170" s="255">
        <f>ROUND(E170*P170,2)</f>
        <v>0</v>
      </c>
      <c r="R170" s="257" t="s">
        <v>197</v>
      </c>
      <c r="S170" s="257" t="s">
        <v>153</v>
      </c>
      <c r="T170" s="258" t="s">
        <v>153</v>
      </c>
      <c r="U170" s="234">
        <v>0</v>
      </c>
      <c r="V170" s="234">
        <f>ROUND(E170*U170,2)</f>
        <v>0</v>
      </c>
      <c r="W170" s="234"/>
      <c r="X170" s="234" t="s">
        <v>198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199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20.5" outlineLevel="1" x14ac:dyDescent="0.25">
      <c r="A171" s="231"/>
      <c r="B171" s="232"/>
      <c r="C171" s="271" t="s">
        <v>255</v>
      </c>
      <c r="D171" s="259"/>
      <c r="E171" s="259"/>
      <c r="F171" s="259"/>
      <c r="G171" s="259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142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61" t="str">
        <f>C171</f>
        <v>Dveře požárně bezpečnostní třída 2 mají požární odolnost 30 minut EI30 (E30, EW 30) dle ČSN EN 1634-1 a splňují požadavky na bezpečnostní třídu B2, dle ČSN P EN 1627.</v>
      </c>
      <c r="BB171" s="214"/>
      <c r="BC171" s="214"/>
      <c r="BD171" s="214"/>
      <c r="BE171" s="214"/>
      <c r="BF171" s="214"/>
      <c r="BG171" s="214"/>
      <c r="BH171" s="214"/>
    </row>
    <row r="172" spans="1:60" ht="20.5" outlineLevel="1" x14ac:dyDescent="0.25">
      <c r="A172" s="231"/>
      <c r="B172" s="232"/>
      <c r="C172" s="272" t="s">
        <v>256</v>
      </c>
      <c r="D172" s="260"/>
      <c r="E172" s="260"/>
      <c r="F172" s="260"/>
      <c r="G172" s="260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142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61" t="str">
        <f>C172</f>
        <v>Oproti dveřím požárně odolným mají navíc tříbodový bezpečnostní zámek HOBES K119  a u horního a spodního pantu trny proti vysazení dveří.</v>
      </c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31"/>
      <c r="B173" s="232"/>
      <c r="C173" s="273" t="s">
        <v>144</v>
      </c>
      <c r="D173" s="238"/>
      <c r="E173" s="239"/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145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3" t="s">
        <v>194</v>
      </c>
      <c r="D174" s="238"/>
      <c r="E174" s="239">
        <v>1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145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4" t="s">
        <v>147</v>
      </c>
      <c r="D175" s="240"/>
      <c r="E175" s="241">
        <v>1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145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52">
        <v>28</v>
      </c>
      <c r="B176" s="253" t="s">
        <v>257</v>
      </c>
      <c r="C176" s="270" t="s">
        <v>258</v>
      </c>
      <c r="D176" s="254" t="s">
        <v>170</v>
      </c>
      <c r="E176" s="255">
        <v>1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15</v>
      </c>
      <c r="M176" s="257">
        <f>G176*(1+L176/100)</f>
        <v>0</v>
      </c>
      <c r="N176" s="255">
        <v>1.0000000000000001E-5</v>
      </c>
      <c r="O176" s="255">
        <f>ROUND(E176*N176,2)</f>
        <v>0</v>
      </c>
      <c r="P176" s="255">
        <v>0</v>
      </c>
      <c r="Q176" s="255">
        <f>ROUND(E176*P176,2)</f>
        <v>0</v>
      </c>
      <c r="R176" s="257"/>
      <c r="S176" s="257" t="s">
        <v>153</v>
      </c>
      <c r="T176" s="258" t="s">
        <v>153</v>
      </c>
      <c r="U176" s="234">
        <v>0.26</v>
      </c>
      <c r="V176" s="234">
        <f>ROUND(E176*U176,2)</f>
        <v>0.26</v>
      </c>
      <c r="W176" s="234"/>
      <c r="X176" s="234" t="s">
        <v>139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140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3" t="s">
        <v>144</v>
      </c>
      <c r="D177" s="238"/>
      <c r="E177" s="239"/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145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3" t="s">
        <v>194</v>
      </c>
      <c r="D178" s="238"/>
      <c r="E178" s="239">
        <v>1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145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4" t="s">
        <v>147</v>
      </c>
      <c r="D179" s="240"/>
      <c r="E179" s="241">
        <v>1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145</v>
      </c>
      <c r="AH179" s="214">
        <v>1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52">
        <v>29</v>
      </c>
      <c r="B180" s="253" t="s">
        <v>259</v>
      </c>
      <c r="C180" s="270" t="s">
        <v>260</v>
      </c>
      <c r="D180" s="254" t="s">
        <v>170</v>
      </c>
      <c r="E180" s="255">
        <v>1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15</v>
      </c>
      <c r="M180" s="257">
        <f>G180*(1+L180/100)</f>
        <v>0</v>
      </c>
      <c r="N180" s="255">
        <v>1.07E-3</v>
      </c>
      <c r="O180" s="255">
        <f>ROUND(E180*N180,2)</f>
        <v>0</v>
      </c>
      <c r="P180" s="255">
        <v>0</v>
      </c>
      <c r="Q180" s="255">
        <f>ROUND(E180*P180,2)</f>
        <v>0</v>
      </c>
      <c r="R180" s="257" t="s">
        <v>197</v>
      </c>
      <c r="S180" s="257" t="s">
        <v>153</v>
      </c>
      <c r="T180" s="258" t="s">
        <v>153</v>
      </c>
      <c r="U180" s="234">
        <v>0</v>
      </c>
      <c r="V180" s="234">
        <f>ROUND(E180*U180,2)</f>
        <v>0</v>
      </c>
      <c r="W180" s="234"/>
      <c r="X180" s="234" t="s">
        <v>198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199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3" t="s">
        <v>144</v>
      </c>
      <c r="D181" s="238"/>
      <c r="E181" s="239"/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145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3" t="s">
        <v>194</v>
      </c>
      <c r="D182" s="238"/>
      <c r="E182" s="239">
        <v>1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145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31"/>
      <c r="B183" s="232"/>
      <c r="C183" s="274" t="s">
        <v>147</v>
      </c>
      <c r="D183" s="240"/>
      <c r="E183" s="241">
        <v>1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145</v>
      </c>
      <c r="AH183" s="214">
        <v>1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62">
        <v>30</v>
      </c>
      <c r="B184" s="263" t="s">
        <v>261</v>
      </c>
      <c r="C184" s="275" t="s">
        <v>262</v>
      </c>
      <c r="D184" s="264" t="s">
        <v>232</v>
      </c>
      <c r="E184" s="265">
        <v>2.708E-2</v>
      </c>
      <c r="F184" s="266"/>
      <c r="G184" s="267">
        <f>ROUND(E184*F184,2)</f>
        <v>0</v>
      </c>
      <c r="H184" s="266"/>
      <c r="I184" s="267">
        <f>ROUND(E184*H184,2)</f>
        <v>0</v>
      </c>
      <c r="J184" s="266"/>
      <c r="K184" s="267">
        <f>ROUND(E184*J184,2)</f>
        <v>0</v>
      </c>
      <c r="L184" s="267">
        <v>15</v>
      </c>
      <c r="M184" s="267">
        <f>G184*(1+L184/100)</f>
        <v>0</v>
      </c>
      <c r="N184" s="265">
        <v>0</v>
      </c>
      <c r="O184" s="265">
        <f>ROUND(E184*N184,2)</f>
        <v>0</v>
      </c>
      <c r="P184" s="265">
        <v>0</v>
      </c>
      <c r="Q184" s="265">
        <f>ROUND(E184*P184,2)</f>
        <v>0</v>
      </c>
      <c r="R184" s="267"/>
      <c r="S184" s="267" t="s">
        <v>153</v>
      </c>
      <c r="T184" s="268" t="s">
        <v>153</v>
      </c>
      <c r="U184" s="234">
        <v>2.4209999999999998</v>
      </c>
      <c r="V184" s="234">
        <f>ROUND(E184*U184,2)</f>
        <v>7.0000000000000007E-2</v>
      </c>
      <c r="W184" s="234"/>
      <c r="X184" s="234" t="s">
        <v>233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234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13" x14ac:dyDescent="0.25">
      <c r="A185" s="245" t="s">
        <v>132</v>
      </c>
      <c r="B185" s="246" t="s">
        <v>88</v>
      </c>
      <c r="C185" s="269" t="s">
        <v>89</v>
      </c>
      <c r="D185" s="247"/>
      <c r="E185" s="248"/>
      <c r="F185" s="249"/>
      <c r="G185" s="249">
        <f>SUMIF(AG186:AG195,"&lt;&gt;NOR",G186:G195)</f>
        <v>0</v>
      </c>
      <c r="H185" s="249"/>
      <c r="I185" s="249">
        <f>SUM(I186:I195)</f>
        <v>0</v>
      </c>
      <c r="J185" s="249"/>
      <c r="K185" s="249">
        <f>SUM(K186:K195)</f>
        <v>0</v>
      </c>
      <c r="L185" s="249"/>
      <c r="M185" s="249">
        <f>SUM(M186:M195)</f>
        <v>0</v>
      </c>
      <c r="N185" s="248"/>
      <c r="O185" s="248">
        <f>SUM(O186:O195)</f>
        <v>0.01</v>
      </c>
      <c r="P185" s="248"/>
      <c r="Q185" s="248">
        <f>SUM(Q186:Q195)</f>
        <v>0</v>
      </c>
      <c r="R185" s="249"/>
      <c r="S185" s="249"/>
      <c r="T185" s="250"/>
      <c r="U185" s="244"/>
      <c r="V185" s="244">
        <f>SUM(V186:V195)</f>
        <v>1.58</v>
      </c>
      <c r="W185" s="244"/>
      <c r="X185" s="244"/>
      <c r="AG185" t="s">
        <v>133</v>
      </c>
    </row>
    <row r="186" spans="1:60" outlineLevel="1" x14ac:dyDescent="0.25">
      <c r="A186" s="252">
        <v>31</v>
      </c>
      <c r="B186" s="253" t="s">
        <v>263</v>
      </c>
      <c r="C186" s="270" t="s">
        <v>264</v>
      </c>
      <c r="D186" s="254" t="s">
        <v>170</v>
      </c>
      <c r="E186" s="255">
        <v>1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15</v>
      </c>
      <c r="M186" s="257">
        <f>G186*(1+L186/100)</f>
        <v>0</v>
      </c>
      <c r="N186" s="255">
        <v>0.01</v>
      </c>
      <c r="O186" s="255">
        <f>ROUND(E186*N186,2)</f>
        <v>0.01</v>
      </c>
      <c r="P186" s="255">
        <v>0</v>
      </c>
      <c r="Q186" s="255">
        <f>ROUND(E186*P186,2)</f>
        <v>0</v>
      </c>
      <c r="R186" s="257"/>
      <c r="S186" s="257" t="s">
        <v>153</v>
      </c>
      <c r="T186" s="258" t="s">
        <v>153</v>
      </c>
      <c r="U186" s="234">
        <v>1.5449999999999999</v>
      </c>
      <c r="V186" s="234">
        <f>ROUND(E186*U186,2)</f>
        <v>1.55</v>
      </c>
      <c r="W186" s="234"/>
      <c r="X186" s="234" t="s">
        <v>139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140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3" t="s">
        <v>144</v>
      </c>
      <c r="D187" s="238"/>
      <c r="E187" s="239"/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145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3" t="s">
        <v>194</v>
      </c>
      <c r="D188" s="238"/>
      <c r="E188" s="239">
        <v>1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145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4" t="s">
        <v>147</v>
      </c>
      <c r="D189" s="240"/>
      <c r="E189" s="241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145</v>
      </c>
      <c r="AH189" s="214">
        <v>1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52">
        <v>32</v>
      </c>
      <c r="B190" s="253" t="s">
        <v>265</v>
      </c>
      <c r="C190" s="270" t="s">
        <v>266</v>
      </c>
      <c r="D190" s="254" t="s">
        <v>170</v>
      </c>
      <c r="E190" s="255">
        <v>1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15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0</v>
      </c>
      <c r="Q190" s="255">
        <f>ROUND(E190*P190,2)</f>
        <v>0</v>
      </c>
      <c r="R190" s="257" t="s">
        <v>197</v>
      </c>
      <c r="S190" s="257" t="s">
        <v>153</v>
      </c>
      <c r="T190" s="258" t="s">
        <v>153</v>
      </c>
      <c r="U190" s="234">
        <v>0</v>
      </c>
      <c r="V190" s="234">
        <f>ROUND(E190*U190,2)</f>
        <v>0</v>
      </c>
      <c r="W190" s="234"/>
      <c r="X190" s="234" t="s">
        <v>198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199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1" t="s">
        <v>267</v>
      </c>
      <c r="D191" s="259"/>
      <c r="E191" s="259"/>
      <c r="F191" s="259"/>
      <c r="G191" s="259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142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3" t="s">
        <v>144</v>
      </c>
      <c r="D192" s="238"/>
      <c r="E192" s="239"/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145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3" t="s">
        <v>194</v>
      </c>
      <c r="D193" s="238"/>
      <c r="E193" s="239">
        <v>1</v>
      </c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145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31"/>
      <c r="B194" s="232"/>
      <c r="C194" s="274" t="s">
        <v>147</v>
      </c>
      <c r="D194" s="240"/>
      <c r="E194" s="241">
        <v>1</v>
      </c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145</v>
      </c>
      <c r="AH194" s="214">
        <v>1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62">
        <v>33</v>
      </c>
      <c r="B195" s="263" t="s">
        <v>268</v>
      </c>
      <c r="C195" s="275" t="s">
        <v>269</v>
      </c>
      <c r="D195" s="264" t="s">
        <v>232</v>
      </c>
      <c r="E195" s="265">
        <v>0.01</v>
      </c>
      <c r="F195" s="266"/>
      <c r="G195" s="267">
        <f>ROUND(E195*F195,2)</f>
        <v>0</v>
      </c>
      <c r="H195" s="266"/>
      <c r="I195" s="267">
        <f>ROUND(E195*H195,2)</f>
        <v>0</v>
      </c>
      <c r="J195" s="266"/>
      <c r="K195" s="267">
        <f>ROUND(E195*J195,2)</f>
        <v>0</v>
      </c>
      <c r="L195" s="267">
        <v>15</v>
      </c>
      <c r="M195" s="267">
        <f>G195*(1+L195/100)</f>
        <v>0</v>
      </c>
      <c r="N195" s="265">
        <v>0</v>
      </c>
      <c r="O195" s="265">
        <f>ROUND(E195*N195,2)</f>
        <v>0</v>
      </c>
      <c r="P195" s="265">
        <v>0</v>
      </c>
      <c r="Q195" s="265">
        <f>ROUND(E195*P195,2)</f>
        <v>0</v>
      </c>
      <c r="R195" s="267"/>
      <c r="S195" s="267" t="s">
        <v>153</v>
      </c>
      <c r="T195" s="268" t="s">
        <v>153</v>
      </c>
      <c r="U195" s="234">
        <v>3.0059999999999998</v>
      </c>
      <c r="V195" s="234">
        <f>ROUND(E195*U195,2)</f>
        <v>0.03</v>
      </c>
      <c r="W195" s="234"/>
      <c r="X195" s="234" t="s">
        <v>233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234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13" x14ac:dyDescent="0.25">
      <c r="A196" s="245" t="s">
        <v>132</v>
      </c>
      <c r="B196" s="246" t="s">
        <v>90</v>
      </c>
      <c r="C196" s="269" t="s">
        <v>91</v>
      </c>
      <c r="D196" s="247"/>
      <c r="E196" s="248"/>
      <c r="F196" s="249"/>
      <c r="G196" s="249">
        <f>SUMIF(AG197:AG230,"&lt;&gt;NOR",G197:G230)</f>
        <v>0</v>
      </c>
      <c r="H196" s="249"/>
      <c r="I196" s="249">
        <f>SUM(I197:I230)</f>
        <v>0</v>
      </c>
      <c r="J196" s="249"/>
      <c r="K196" s="249">
        <f>SUM(K197:K230)</f>
        <v>0</v>
      </c>
      <c r="L196" s="249"/>
      <c r="M196" s="249">
        <f>SUM(M197:M230)</f>
        <v>0</v>
      </c>
      <c r="N196" s="248"/>
      <c r="O196" s="248">
        <f>SUM(O197:O230)</f>
        <v>7.0000000000000007E-2</v>
      </c>
      <c r="P196" s="248"/>
      <c r="Q196" s="248">
        <f>SUM(Q197:Q230)</f>
        <v>0.05</v>
      </c>
      <c r="R196" s="249"/>
      <c r="S196" s="249"/>
      <c r="T196" s="250"/>
      <c r="U196" s="244"/>
      <c r="V196" s="244">
        <f>SUM(V197:V230)</f>
        <v>66.66</v>
      </c>
      <c r="W196" s="244"/>
      <c r="X196" s="244"/>
      <c r="AG196" t="s">
        <v>133</v>
      </c>
    </row>
    <row r="197" spans="1:60" outlineLevel="1" x14ac:dyDescent="0.25">
      <c r="A197" s="252">
        <v>34</v>
      </c>
      <c r="B197" s="253" t="s">
        <v>270</v>
      </c>
      <c r="C197" s="270" t="s">
        <v>271</v>
      </c>
      <c r="D197" s="254" t="s">
        <v>272</v>
      </c>
      <c r="E197" s="255">
        <v>51.86</v>
      </c>
      <c r="F197" s="256"/>
      <c r="G197" s="257">
        <f>ROUND(E197*F197,2)</f>
        <v>0</v>
      </c>
      <c r="H197" s="256"/>
      <c r="I197" s="257">
        <f>ROUND(E197*H197,2)</f>
        <v>0</v>
      </c>
      <c r="J197" s="256"/>
      <c r="K197" s="257">
        <f>ROUND(E197*J197,2)</f>
        <v>0</v>
      </c>
      <c r="L197" s="257">
        <v>15</v>
      </c>
      <c r="M197" s="257">
        <f>G197*(1+L197/100)</f>
        <v>0</v>
      </c>
      <c r="N197" s="255">
        <v>0</v>
      </c>
      <c r="O197" s="255">
        <f>ROUND(E197*N197,2)</f>
        <v>0</v>
      </c>
      <c r="P197" s="255">
        <v>1E-3</v>
      </c>
      <c r="Q197" s="255">
        <f>ROUND(E197*P197,2)</f>
        <v>0.05</v>
      </c>
      <c r="R197" s="257"/>
      <c r="S197" s="257" t="s">
        <v>153</v>
      </c>
      <c r="T197" s="258" t="s">
        <v>153</v>
      </c>
      <c r="U197" s="234">
        <v>0.03</v>
      </c>
      <c r="V197" s="234">
        <f>ROUND(E197*U197,2)</f>
        <v>1.56</v>
      </c>
      <c r="W197" s="234"/>
      <c r="X197" s="234" t="s">
        <v>139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140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3" t="s">
        <v>144</v>
      </c>
      <c r="D198" s="238"/>
      <c r="E198" s="239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145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3" t="s">
        <v>273</v>
      </c>
      <c r="D199" s="238"/>
      <c r="E199" s="239">
        <v>12.26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145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1"/>
      <c r="B200" s="232"/>
      <c r="C200" s="273" t="s">
        <v>274</v>
      </c>
      <c r="D200" s="238"/>
      <c r="E200" s="239">
        <v>18.7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145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3" t="s">
        <v>275</v>
      </c>
      <c r="D201" s="238"/>
      <c r="E201" s="239">
        <v>20.9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145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4" t="s">
        <v>147</v>
      </c>
      <c r="D202" s="240"/>
      <c r="E202" s="241">
        <v>51.86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145</v>
      </c>
      <c r="AH202" s="214">
        <v>1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52">
        <v>35</v>
      </c>
      <c r="B203" s="253" t="s">
        <v>276</v>
      </c>
      <c r="C203" s="270" t="s">
        <v>277</v>
      </c>
      <c r="D203" s="254" t="s">
        <v>152</v>
      </c>
      <c r="E203" s="255">
        <v>52.1</v>
      </c>
      <c r="F203" s="256"/>
      <c r="G203" s="257">
        <f>ROUND(E203*F203,2)</f>
        <v>0</v>
      </c>
      <c r="H203" s="256"/>
      <c r="I203" s="257">
        <f>ROUND(E203*H203,2)</f>
        <v>0</v>
      </c>
      <c r="J203" s="256"/>
      <c r="K203" s="257">
        <f>ROUND(E203*J203,2)</f>
        <v>0</v>
      </c>
      <c r="L203" s="257">
        <v>15</v>
      </c>
      <c r="M203" s="257">
        <f>G203*(1+L203/100)</f>
        <v>0</v>
      </c>
      <c r="N203" s="255">
        <v>1.0000000000000001E-5</v>
      </c>
      <c r="O203" s="255">
        <f>ROUND(E203*N203,2)</f>
        <v>0</v>
      </c>
      <c r="P203" s="255">
        <v>0</v>
      </c>
      <c r="Q203" s="255">
        <f>ROUND(E203*P203,2)</f>
        <v>0</v>
      </c>
      <c r="R203" s="257"/>
      <c r="S203" s="257" t="s">
        <v>153</v>
      </c>
      <c r="T203" s="258" t="s">
        <v>153</v>
      </c>
      <c r="U203" s="234">
        <v>0.34</v>
      </c>
      <c r="V203" s="234">
        <f>ROUND(E203*U203,2)</f>
        <v>17.71</v>
      </c>
      <c r="W203" s="234"/>
      <c r="X203" s="234" t="s">
        <v>139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140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31"/>
      <c r="B204" s="232"/>
      <c r="C204" s="273" t="s">
        <v>144</v>
      </c>
      <c r="D204" s="238"/>
      <c r="E204" s="239"/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145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3" t="s">
        <v>211</v>
      </c>
      <c r="D205" s="238"/>
      <c r="E205" s="239">
        <v>7.8</v>
      </c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145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3" t="s">
        <v>214</v>
      </c>
      <c r="D206" s="238"/>
      <c r="E206" s="239">
        <v>21.1</v>
      </c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145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3" t="s">
        <v>217</v>
      </c>
      <c r="D207" s="238"/>
      <c r="E207" s="239">
        <v>23.2</v>
      </c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145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4" t="s">
        <v>147</v>
      </c>
      <c r="D208" s="240"/>
      <c r="E208" s="241">
        <v>52.1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145</v>
      </c>
      <c r="AH208" s="214">
        <v>1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52">
        <v>36</v>
      </c>
      <c r="B209" s="253" t="s">
        <v>278</v>
      </c>
      <c r="C209" s="270" t="s">
        <v>279</v>
      </c>
      <c r="D209" s="254" t="s">
        <v>152</v>
      </c>
      <c r="E209" s="255">
        <v>52.1</v>
      </c>
      <c r="F209" s="256"/>
      <c r="G209" s="257">
        <f>ROUND(E209*F209,2)</f>
        <v>0</v>
      </c>
      <c r="H209" s="256"/>
      <c r="I209" s="257">
        <f>ROUND(E209*H209,2)</f>
        <v>0</v>
      </c>
      <c r="J209" s="256"/>
      <c r="K209" s="257">
        <f>ROUND(E209*J209,2)</f>
        <v>0</v>
      </c>
      <c r="L209" s="257">
        <v>15</v>
      </c>
      <c r="M209" s="257">
        <f>G209*(1+L209/100)</f>
        <v>0</v>
      </c>
      <c r="N209" s="255">
        <v>4.8999999999999998E-4</v>
      </c>
      <c r="O209" s="255">
        <f>ROUND(E209*N209,2)</f>
        <v>0.03</v>
      </c>
      <c r="P209" s="255">
        <v>0</v>
      </c>
      <c r="Q209" s="255">
        <f>ROUND(E209*P209,2)</f>
        <v>0</v>
      </c>
      <c r="R209" s="257"/>
      <c r="S209" s="257" t="s">
        <v>153</v>
      </c>
      <c r="T209" s="258" t="s">
        <v>153</v>
      </c>
      <c r="U209" s="234">
        <v>0.13</v>
      </c>
      <c r="V209" s="234">
        <f>ROUND(E209*U209,2)</f>
        <v>6.77</v>
      </c>
      <c r="W209" s="234"/>
      <c r="X209" s="234" t="s">
        <v>139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140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3" t="s">
        <v>144</v>
      </c>
      <c r="D210" s="238"/>
      <c r="E210" s="239"/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145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3" t="s">
        <v>280</v>
      </c>
      <c r="D211" s="238"/>
      <c r="E211" s="239">
        <v>52.1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145</v>
      </c>
      <c r="AH211" s="214">
        <v>5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4" t="s">
        <v>147</v>
      </c>
      <c r="D212" s="240"/>
      <c r="E212" s="241">
        <v>52.1</v>
      </c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145</v>
      </c>
      <c r="AH212" s="214">
        <v>1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52">
        <v>37</v>
      </c>
      <c r="B213" s="253" t="s">
        <v>281</v>
      </c>
      <c r="C213" s="270" t="s">
        <v>282</v>
      </c>
      <c r="D213" s="254" t="s">
        <v>152</v>
      </c>
      <c r="E213" s="255">
        <v>57.31</v>
      </c>
      <c r="F213" s="256"/>
      <c r="G213" s="257">
        <f>ROUND(E213*F213,2)</f>
        <v>0</v>
      </c>
      <c r="H213" s="256"/>
      <c r="I213" s="257">
        <f>ROUND(E213*H213,2)</f>
        <v>0</v>
      </c>
      <c r="J213" s="256"/>
      <c r="K213" s="257">
        <f>ROUND(E213*J213,2)</f>
        <v>0</v>
      </c>
      <c r="L213" s="257">
        <v>15</v>
      </c>
      <c r="M213" s="257">
        <f>G213*(1+L213/100)</f>
        <v>0</v>
      </c>
      <c r="N213" s="255">
        <v>3.5E-4</v>
      </c>
      <c r="O213" s="255">
        <f>ROUND(E213*N213,2)</f>
        <v>0.02</v>
      </c>
      <c r="P213" s="255">
        <v>0</v>
      </c>
      <c r="Q213" s="255">
        <f>ROUND(E213*P213,2)</f>
        <v>0</v>
      </c>
      <c r="R213" s="257"/>
      <c r="S213" s="257" t="s">
        <v>153</v>
      </c>
      <c r="T213" s="258" t="s">
        <v>153</v>
      </c>
      <c r="U213" s="234">
        <v>0.56999999999999995</v>
      </c>
      <c r="V213" s="234">
        <f>ROUND(E213*U213,2)</f>
        <v>32.67</v>
      </c>
      <c r="W213" s="234"/>
      <c r="X213" s="234" t="s">
        <v>139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140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3" t="s">
        <v>144</v>
      </c>
      <c r="D214" s="238"/>
      <c r="E214" s="239"/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145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73" t="s">
        <v>280</v>
      </c>
      <c r="D215" s="238"/>
      <c r="E215" s="239">
        <v>52.1</v>
      </c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145</v>
      </c>
      <c r="AH215" s="214">
        <v>5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74" t="s">
        <v>147</v>
      </c>
      <c r="D216" s="240"/>
      <c r="E216" s="241">
        <v>52.1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145</v>
      </c>
      <c r="AH216" s="214">
        <v>1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6" t="s">
        <v>283</v>
      </c>
      <c r="D217" s="242"/>
      <c r="E217" s="243">
        <v>5.21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145</v>
      </c>
      <c r="AH217" s="214">
        <v>4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4" t="s">
        <v>147</v>
      </c>
      <c r="D218" s="240"/>
      <c r="E218" s="241">
        <v>5.21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145</v>
      </c>
      <c r="AH218" s="214">
        <v>1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52">
        <v>38</v>
      </c>
      <c r="B219" s="253" t="s">
        <v>284</v>
      </c>
      <c r="C219" s="270" t="s">
        <v>285</v>
      </c>
      <c r="D219" s="254" t="s">
        <v>272</v>
      </c>
      <c r="E219" s="255">
        <v>51.86</v>
      </c>
      <c r="F219" s="256"/>
      <c r="G219" s="257">
        <f>ROUND(E219*F219,2)</f>
        <v>0</v>
      </c>
      <c r="H219" s="256"/>
      <c r="I219" s="257">
        <f>ROUND(E219*H219,2)</f>
        <v>0</v>
      </c>
      <c r="J219" s="256"/>
      <c r="K219" s="257">
        <f>ROUND(E219*J219,2)</f>
        <v>0</v>
      </c>
      <c r="L219" s="257">
        <v>15</v>
      </c>
      <c r="M219" s="257">
        <f>G219*(1+L219/100)</f>
        <v>0</v>
      </c>
      <c r="N219" s="255">
        <v>0</v>
      </c>
      <c r="O219" s="255">
        <f>ROUND(E219*N219,2)</f>
        <v>0</v>
      </c>
      <c r="P219" s="255">
        <v>0</v>
      </c>
      <c r="Q219" s="255">
        <f>ROUND(E219*P219,2)</f>
        <v>0</v>
      </c>
      <c r="R219" s="257"/>
      <c r="S219" s="257" t="s">
        <v>153</v>
      </c>
      <c r="T219" s="258" t="s">
        <v>153</v>
      </c>
      <c r="U219" s="234">
        <v>0.15</v>
      </c>
      <c r="V219" s="234">
        <f>ROUND(E219*U219,2)</f>
        <v>7.78</v>
      </c>
      <c r="W219" s="234"/>
      <c r="X219" s="234" t="s">
        <v>139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140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1" t="s">
        <v>286</v>
      </c>
      <c r="D220" s="259"/>
      <c r="E220" s="259"/>
      <c r="F220" s="259"/>
      <c r="G220" s="259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142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31"/>
      <c r="B221" s="232"/>
      <c r="C221" s="273" t="s">
        <v>144</v>
      </c>
      <c r="D221" s="238"/>
      <c r="E221" s="239"/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145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31"/>
      <c r="B222" s="232"/>
      <c r="C222" s="273" t="s">
        <v>287</v>
      </c>
      <c r="D222" s="238"/>
      <c r="E222" s="239">
        <v>51.86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145</v>
      </c>
      <c r="AH222" s="214">
        <v>5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4" t="s">
        <v>147</v>
      </c>
      <c r="D223" s="240"/>
      <c r="E223" s="241">
        <v>51.86</v>
      </c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145</v>
      </c>
      <c r="AH223" s="214">
        <v>1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52">
        <v>39</v>
      </c>
      <c r="B224" s="253" t="s">
        <v>288</v>
      </c>
      <c r="C224" s="270" t="s">
        <v>289</v>
      </c>
      <c r="D224" s="254" t="s">
        <v>272</v>
      </c>
      <c r="E224" s="255">
        <v>57.045999999999999</v>
      </c>
      <c r="F224" s="256"/>
      <c r="G224" s="257">
        <f>ROUND(E224*F224,2)</f>
        <v>0</v>
      </c>
      <c r="H224" s="256"/>
      <c r="I224" s="257">
        <f>ROUND(E224*H224,2)</f>
        <v>0</v>
      </c>
      <c r="J224" s="256"/>
      <c r="K224" s="257">
        <f>ROUND(E224*J224,2)</f>
        <v>0</v>
      </c>
      <c r="L224" s="257">
        <v>15</v>
      </c>
      <c r="M224" s="257">
        <f>G224*(1+L224/100)</f>
        <v>0</v>
      </c>
      <c r="N224" s="255">
        <v>4.0000000000000002E-4</v>
      </c>
      <c r="O224" s="255">
        <f>ROUND(E224*N224,2)</f>
        <v>0.02</v>
      </c>
      <c r="P224" s="255">
        <v>0</v>
      </c>
      <c r="Q224" s="255">
        <f>ROUND(E224*P224,2)</f>
        <v>0</v>
      </c>
      <c r="R224" s="257" t="s">
        <v>197</v>
      </c>
      <c r="S224" s="257" t="s">
        <v>153</v>
      </c>
      <c r="T224" s="258" t="s">
        <v>153</v>
      </c>
      <c r="U224" s="234">
        <v>0</v>
      </c>
      <c r="V224" s="234">
        <f>ROUND(E224*U224,2)</f>
        <v>0</v>
      </c>
      <c r="W224" s="234"/>
      <c r="X224" s="234" t="s">
        <v>198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199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3" t="s">
        <v>144</v>
      </c>
      <c r="D225" s="238"/>
      <c r="E225" s="239"/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145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31"/>
      <c r="B226" s="232"/>
      <c r="C226" s="273" t="s">
        <v>287</v>
      </c>
      <c r="D226" s="238"/>
      <c r="E226" s="239">
        <v>51.86</v>
      </c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145</v>
      </c>
      <c r="AH226" s="214">
        <v>5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4" t="s">
        <v>147</v>
      </c>
      <c r="D227" s="240"/>
      <c r="E227" s="241">
        <v>51.86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145</v>
      </c>
      <c r="AH227" s="214">
        <v>1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6" t="s">
        <v>283</v>
      </c>
      <c r="D228" s="242"/>
      <c r="E228" s="243">
        <v>5.1859999999999999</v>
      </c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145</v>
      </c>
      <c r="AH228" s="214">
        <v>4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4" t="s">
        <v>147</v>
      </c>
      <c r="D229" s="240"/>
      <c r="E229" s="241">
        <v>5.1859999999999999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145</v>
      </c>
      <c r="AH229" s="214">
        <v>1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62">
        <v>40</v>
      </c>
      <c r="B230" s="263" t="s">
        <v>290</v>
      </c>
      <c r="C230" s="275" t="s">
        <v>291</v>
      </c>
      <c r="D230" s="264" t="s">
        <v>232</v>
      </c>
      <c r="E230" s="265">
        <v>6.8930000000000005E-2</v>
      </c>
      <c r="F230" s="266"/>
      <c r="G230" s="267">
        <f>ROUND(E230*F230,2)</f>
        <v>0</v>
      </c>
      <c r="H230" s="266"/>
      <c r="I230" s="267">
        <f>ROUND(E230*H230,2)</f>
        <v>0</v>
      </c>
      <c r="J230" s="266"/>
      <c r="K230" s="267">
        <f>ROUND(E230*J230,2)</f>
        <v>0</v>
      </c>
      <c r="L230" s="267">
        <v>15</v>
      </c>
      <c r="M230" s="267">
        <f>G230*(1+L230/100)</f>
        <v>0</v>
      </c>
      <c r="N230" s="265">
        <v>0</v>
      </c>
      <c r="O230" s="265">
        <f>ROUND(E230*N230,2)</f>
        <v>0</v>
      </c>
      <c r="P230" s="265">
        <v>0</v>
      </c>
      <c r="Q230" s="265">
        <f>ROUND(E230*P230,2)</f>
        <v>0</v>
      </c>
      <c r="R230" s="267"/>
      <c r="S230" s="267" t="s">
        <v>153</v>
      </c>
      <c r="T230" s="268" t="s">
        <v>153</v>
      </c>
      <c r="U230" s="234">
        <v>2.42</v>
      </c>
      <c r="V230" s="234">
        <f>ROUND(E230*U230,2)</f>
        <v>0.17</v>
      </c>
      <c r="W230" s="234"/>
      <c r="X230" s="234" t="s">
        <v>233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234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ht="13" x14ac:dyDescent="0.25">
      <c r="A231" s="245" t="s">
        <v>132</v>
      </c>
      <c r="B231" s="246" t="s">
        <v>92</v>
      </c>
      <c r="C231" s="269" t="s">
        <v>93</v>
      </c>
      <c r="D231" s="247"/>
      <c r="E231" s="248"/>
      <c r="F231" s="249"/>
      <c r="G231" s="249">
        <f>SUMIF(AG232:AG235,"&lt;&gt;NOR",G232:G235)</f>
        <v>0</v>
      </c>
      <c r="H231" s="249"/>
      <c r="I231" s="249">
        <f>SUM(I232:I235)</f>
        <v>0</v>
      </c>
      <c r="J231" s="249"/>
      <c r="K231" s="249">
        <f>SUM(K232:K235)</f>
        <v>0</v>
      </c>
      <c r="L231" s="249"/>
      <c r="M231" s="249">
        <f>SUM(M232:M235)</f>
        <v>0</v>
      </c>
      <c r="N231" s="248"/>
      <c r="O231" s="248">
        <f>SUM(O232:O235)</f>
        <v>0</v>
      </c>
      <c r="P231" s="248"/>
      <c r="Q231" s="248">
        <f>SUM(Q232:Q235)</f>
        <v>0</v>
      </c>
      <c r="R231" s="249"/>
      <c r="S231" s="249"/>
      <c r="T231" s="250"/>
      <c r="U231" s="244"/>
      <c r="V231" s="244">
        <f>SUM(V232:V235)</f>
        <v>0.31</v>
      </c>
      <c r="W231" s="244"/>
      <c r="X231" s="244"/>
      <c r="AG231" t="s">
        <v>133</v>
      </c>
    </row>
    <row r="232" spans="1:60" outlineLevel="1" x14ac:dyDescent="0.25">
      <c r="A232" s="252">
        <v>41</v>
      </c>
      <c r="B232" s="253" t="s">
        <v>292</v>
      </c>
      <c r="C232" s="270" t="s">
        <v>293</v>
      </c>
      <c r="D232" s="254" t="s">
        <v>152</v>
      </c>
      <c r="E232" s="255">
        <v>2.7</v>
      </c>
      <c r="F232" s="256"/>
      <c r="G232" s="257">
        <f>ROUND(E232*F232,2)</f>
        <v>0</v>
      </c>
      <c r="H232" s="256"/>
      <c r="I232" s="257">
        <f>ROUND(E232*H232,2)</f>
        <v>0</v>
      </c>
      <c r="J232" s="256"/>
      <c r="K232" s="257">
        <f>ROUND(E232*J232,2)</f>
        <v>0</v>
      </c>
      <c r="L232" s="257">
        <v>15</v>
      </c>
      <c r="M232" s="257">
        <f>G232*(1+L232/100)</f>
        <v>0</v>
      </c>
      <c r="N232" s="255">
        <v>0</v>
      </c>
      <c r="O232" s="255">
        <f>ROUND(E232*N232,2)</f>
        <v>0</v>
      </c>
      <c r="P232" s="255">
        <v>1E-3</v>
      </c>
      <c r="Q232" s="255">
        <f>ROUND(E232*P232,2)</f>
        <v>0</v>
      </c>
      <c r="R232" s="257"/>
      <c r="S232" s="257" t="s">
        <v>153</v>
      </c>
      <c r="T232" s="258" t="s">
        <v>153</v>
      </c>
      <c r="U232" s="234">
        <v>0.115</v>
      </c>
      <c r="V232" s="234">
        <f>ROUND(E232*U232,2)</f>
        <v>0.31</v>
      </c>
      <c r="W232" s="234"/>
      <c r="X232" s="234" t="s">
        <v>139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140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31"/>
      <c r="B233" s="232"/>
      <c r="C233" s="273" t="s">
        <v>144</v>
      </c>
      <c r="D233" s="238"/>
      <c r="E233" s="239"/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145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31"/>
      <c r="B234" s="232"/>
      <c r="C234" s="273" t="s">
        <v>189</v>
      </c>
      <c r="D234" s="238"/>
      <c r="E234" s="239">
        <v>2.7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145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31"/>
      <c r="B235" s="232"/>
      <c r="C235" s="274" t="s">
        <v>147</v>
      </c>
      <c r="D235" s="240"/>
      <c r="E235" s="241">
        <v>2.7</v>
      </c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145</v>
      </c>
      <c r="AH235" s="214">
        <v>1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13" x14ac:dyDescent="0.25">
      <c r="A236" s="245" t="s">
        <v>132</v>
      </c>
      <c r="B236" s="246" t="s">
        <v>94</v>
      </c>
      <c r="C236" s="269" t="s">
        <v>95</v>
      </c>
      <c r="D236" s="247"/>
      <c r="E236" s="248"/>
      <c r="F236" s="249"/>
      <c r="G236" s="249">
        <f>SUMIF(AG237:AG250,"&lt;&gt;NOR",G237:G250)</f>
        <v>0</v>
      </c>
      <c r="H236" s="249"/>
      <c r="I236" s="249">
        <f>SUM(I237:I250)</f>
        <v>0</v>
      </c>
      <c r="J236" s="249"/>
      <c r="K236" s="249">
        <f>SUM(K237:K250)</f>
        <v>0</v>
      </c>
      <c r="L236" s="249"/>
      <c r="M236" s="249">
        <f>SUM(M237:M250)</f>
        <v>0</v>
      </c>
      <c r="N236" s="248"/>
      <c r="O236" s="248">
        <f>SUM(O237:O250)</f>
        <v>0</v>
      </c>
      <c r="P236" s="248"/>
      <c r="Q236" s="248">
        <f>SUM(Q237:Q250)</f>
        <v>0</v>
      </c>
      <c r="R236" s="249"/>
      <c r="S236" s="249"/>
      <c r="T236" s="250"/>
      <c r="U236" s="244"/>
      <c r="V236" s="244">
        <f>SUM(V237:V250)</f>
        <v>2.69</v>
      </c>
      <c r="W236" s="244"/>
      <c r="X236" s="244"/>
      <c r="AG236" t="s">
        <v>133</v>
      </c>
    </row>
    <row r="237" spans="1:60" outlineLevel="1" x14ac:dyDescent="0.25">
      <c r="A237" s="252">
        <v>42</v>
      </c>
      <c r="B237" s="253" t="s">
        <v>294</v>
      </c>
      <c r="C237" s="270" t="s">
        <v>295</v>
      </c>
      <c r="D237" s="254" t="s">
        <v>272</v>
      </c>
      <c r="E237" s="255">
        <v>1</v>
      </c>
      <c r="F237" s="256"/>
      <c r="G237" s="257">
        <f>ROUND(E237*F237,2)</f>
        <v>0</v>
      </c>
      <c r="H237" s="256"/>
      <c r="I237" s="257">
        <f>ROUND(E237*H237,2)</f>
        <v>0</v>
      </c>
      <c r="J237" s="256"/>
      <c r="K237" s="257">
        <f>ROUND(E237*J237,2)</f>
        <v>0</v>
      </c>
      <c r="L237" s="257">
        <v>15</v>
      </c>
      <c r="M237" s="257">
        <f>G237*(1+L237/100)</f>
        <v>0</v>
      </c>
      <c r="N237" s="255">
        <v>0</v>
      </c>
      <c r="O237" s="255">
        <f>ROUND(E237*N237,2)</f>
        <v>0</v>
      </c>
      <c r="P237" s="255">
        <v>0</v>
      </c>
      <c r="Q237" s="255">
        <f>ROUND(E237*P237,2)</f>
        <v>0</v>
      </c>
      <c r="R237" s="257"/>
      <c r="S237" s="257" t="s">
        <v>153</v>
      </c>
      <c r="T237" s="258" t="s">
        <v>153</v>
      </c>
      <c r="U237" s="234">
        <v>0.154</v>
      </c>
      <c r="V237" s="234">
        <f>ROUND(E237*U237,2)</f>
        <v>0.15</v>
      </c>
      <c r="W237" s="234"/>
      <c r="X237" s="234" t="s">
        <v>139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140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3" t="s">
        <v>144</v>
      </c>
      <c r="D238" s="238"/>
      <c r="E238" s="239"/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145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3" t="s">
        <v>296</v>
      </c>
      <c r="D239" s="238"/>
      <c r="E239" s="239">
        <v>1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145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4" t="s">
        <v>147</v>
      </c>
      <c r="D240" s="240"/>
      <c r="E240" s="241">
        <v>1</v>
      </c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145</v>
      </c>
      <c r="AH240" s="214">
        <v>1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ht="20" outlineLevel="1" x14ac:dyDescent="0.25">
      <c r="A241" s="252">
        <v>43</v>
      </c>
      <c r="B241" s="253" t="s">
        <v>297</v>
      </c>
      <c r="C241" s="270" t="s">
        <v>298</v>
      </c>
      <c r="D241" s="254" t="s">
        <v>272</v>
      </c>
      <c r="E241" s="255">
        <v>36.24</v>
      </c>
      <c r="F241" s="256"/>
      <c r="G241" s="257">
        <f>ROUND(E241*F241,2)</f>
        <v>0</v>
      </c>
      <c r="H241" s="256"/>
      <c r="I241" s="257">
        <f>ROUND(E241*H241,2)</f>
        <v>0</v>
      </c>
      <c r="J241" s="256"/>
      <c r="K241" s="257">
        <f>ROUND(E241*J241,2)</f>
        <v>0</v>
      </c>
      <c r="L241" s="257">
        <v>15</v>
      </c>
      <c r="M241" s="257">
        <f>G241*(1+L241/100)</f>
        <v>0</v>
      </c>
      <c r="N241" s="255">
        <v>4.0000000000000003E-5</v>
      </c>
      <c r="O241" s="255">
        <f>ROUND(E241*N241,2)</f>
        <v>0</v>
      </c>
      <c r="P241" s="255">
        <v>0</v>
      </c>
      <c r="Q241" s="255">
        <f>ROUND(E241*P241,2)</f>
        <v>0</v>
      </c>
      <c r="R241" s="257"/>
      <c r="S241" s="257" t="s">
        <v>137</v>
      </c>
      <c r="T241" s="258" t="s">
        <v>222</v>
      </c>
      <c r="U241" s="234">
        <v>7.0000000000000007E-2</v>
      </c>
      <c r="V241" s="234">
        <f>ROUND(E241*U241,2)</f>
        <v>2.54</v>
      </c>
      <c r="W241" s="234"/>
      <c r="X241" s="234" t="s">
        <v>139</v>
      </c>
      <c r="Y241" s="214"/>
      <c r="Z241" s="214"/>
      <c r="AA241" s="214"/>
      <c r="AB241" s="214"/>
      <c r="AC241" s="214"/>
      <c r="AD241" s="214"/>
      <c r="AE241" s="214"/>
      <c r="AF241" s="214"/>
      <c r="AG241" s="214" t="s">
        <v>140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1" t="s">
        <v>299</v>
      </c>
      <c r="D242" s="259"/>
      <c r="E242" s="259"/>
      <c r="F242" s="259"/>
      <c r="G242" s="259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142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31"/>
      <c r="B243" s="232"/>
      <c r="C243" s="273" t="s">
        <v>144</v>
      </c>
      <c r="D243" s="238"/>
      <c r="E243" s="239"/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145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31"/>
      <c r="B244" s="232"/>
      <c r="C244" s="273" t="s">
        <v>300</v>
      </c>
      <c r="D244" s="238"/>
      <c r="E244" s="239">
        <v>11.8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145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3" t="s">
        <v>301</v>
      </c>
      <c r="D245" s="238"/>
      <c r="E245" s="239">
        <v>1</v>
      </c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145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31"/>
      <c r="B246" s="232"/>
      <c r="C246" s="273" t="s">
        <v>302</v>
      </c>
      <c r="D246" s="238"/>
      <c r="E246" s="239">
        <v>19.64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145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3" t="s">
        <v>303</v>
      </c>
      <c r="D247" s="238"/>
      <c r="E247" s="239">
        <v>0.6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145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31"/>
      <c r="B248" s="232"/>
      <c r="C248" s="273" t="s">
        <v>304</v>
      </c>
      <c r="D248" s="238"/>
      <c r="E248" s="239">
        <v>3.2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145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31"/>
      <c r="B249" s="232"/>
      <c r="C249" s="274" t="s">
        <v>147</v>
      </c>
      <c r="D249" s="240"/>
      <c r="E249" s="241">
        <v>36.24</v>
      </c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145</v>
      </c>
      <c r="AH249" s="214">
        <v>1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62">
        <v>44</v>
      </c>
      <c r="B250" s="263" t="s">
        <v>305</v>
      </c>
      <c r="C250" s="275" t="s">
        <v>306</v>
      </c>
      <c r="D250" s="264" t="s">
        <v>232</v>
      </c>
      <c r="E250" s="265">
        <v>1.4499999999999999E-3</v>
      </c>
      <c r="F250" s="266"/>
      <c r="G250" s="267">
        <f>ROUND(E250*F250,2)</f>
        <v>0</v>
      </c>
      <c r="H250" s="266"/>
      <c r="I250" s="267">
        <f>ROUND(E250*H250,2)</f>
        <v>0</v>
      </c>
      <c r="J250" s="266"/>
      <c r="K250" s="267">
        <f>ROUND(E250*J250,2)</f>
        <v>0</v>
      </c>
      <c r="L250" s="267">
        <v>15</v>
      </c>
      <c r="M250" s="267">
        <f>G250*(1+L250/100)</f>
        <v>0</v>
      </c>
      <c r="N250" s="265">
        <v>0</v>
      </c>
      <c r="O250" s="265">
        <f>ROUND(E250*N250,2)</f>
        <v>0</v>
      </c>
      <c r="P250" s="265">
        <v>0</v>
      </c>
      <c r="Q250" s="265">
        <f>ROUND(E250*P250,2)</f>
        <v>0</v>
      </c>
      <c r="R250" s="267"/>
      <c r="S250" s="267" t="s">
        <v>153</v>
      </c>
      <c r="T250" s="268" t="s">
        <v>153</v>
      </c>
      <c r="U250" s="234">
        <v>1.2649999999999999</v>
      </c>
      <c r="V250" s="234">
        <f>ROUND(E250*U250,2)</f>
        <v>0</v>
      </c>
      <c r="W250" s="234"/>
      <c r="X250" s="234" t="s">
        <v>233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234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13" x14ac:dyDescent="0.25">
      <c r="A251" s="245" t="s">
        <v>132</v>
      </c>
      <c r="B251" s="246" t="s">
        <v>96</v>
      </c>
      <c r="C251" s="269" t="s">
        <v>97</v>
      </c>
      <c r="D251" s="247"/>
      <c r="E251" s="248"/>
      <c r="F251" s="249"/>
      <c r="G251" s="249">
        <f>SUMIF(AG252:AG299,"&lt;&gt;NOR",G252:G299)</f>
        <v>0</v>
      </c>
      <c r="H251" s="249"/>
      <c r="I251" s="249">
        <f>SUM(I252:I299)</f>
        <v>0</v>
      </c>
      <c r="J251" s="249"/>
      <c r="K251" s="249">
        <f>SUM(K252:K299)</f>
        <v>0</v>
      </c>
      <c r="L251" s="249"/>
      <c r="M251" s="249">
        <f>SUM(M252:M299)</f>
        <v>0</v>
      </c>
      <c r="N251" s="248"/>
      <c r="O251" s="248">
        <f>SUM(O252:O299)</f>
        <v>0.02</v>
      </c>
      <c r="P251" s="248"/>
      <c r="Q251" s="248">
        <f>SUM(Q252:Q299)</f>
        <v>0</v>
      </c>
      <c r="R251" s="249"/>
      <c r="S251" s="249"/>
      <c r="T251" s="250"/>
      <c r="U251" s="244"/>
      <c r="V251" s="244">
        <f>SUM(V252:V299)</f>
        <v>33.630000000000003</v>
      </c>
      <c r="W251" s="244"/>
      <c r="X251" s="244"/>
      <c r="AG251" t="s">
        <v>133</v>
      </c>
    </row>
    <row r="252" spans="1:60" outlineLevel="1" x14ac:dyDescent="0.25">
      <c r="A252" s="252">
        <v>45</v>
      </c>
      <c r="B252" s="253" t="s">
        <v>307</v>
      </c>
      <c r="C252" s="270" t="s">
        <v>308</v>
      </c>
      <c r="D252" s="254" t="s">
        <v>152</v>
      </c>
      <c r="E252" s="255">
        <v>29.4</v>
      </c>
      <c r="F252" s="256"/>
      <c r="G252" s="257">
        <f>ROUND(E252*F252,2)</f>
        <v>0</v>
      </c>
      <c r="H252" s="256"/>
      <c r="I252" s="257">
        <f>ROUND(E252*H252,2)</f>
        <v>0</v>
      </c>
      <c r="J252" s="256"/>
      <c r="K252" s="257">
        <f>ROUND(E252*J252,2)</f>
        <v>0</v>
      </c>
      <c r="L252" s="257">
        <v>15</v>
      </c>
      <c r="M252" s="257">
        <f>G252*(1+L252/100)</f>
        <v>0</v>
      </c>
      <c r="N252" s="255">
        <v>1.4999999999999999E-4</v>
      </c>
      <c r="O252" s="255">
        <f>ROUND(E252*N252,2)</f>
        <v>0</v>
      </c>
      <c r="P252" s="255">
        <v>0</v>
      </c>
      <c r="Q252" s="255">
        <f>ROUND(E252*P252,2)</f>
        <v>0</v>
      </c>
      <c r="R252" s="257"/>
      <c r="S252" s="257" t="s">
        <v>153</v>
      </c>
      <c r="T252" s="258" t="s">
        <v>153</v>
      </c>
      <c r="U252" s="234">
        <v>0.22800000000000001</v>
      </c>
      <c r="V252" s="234">
        <f>ROUND(E252*U252,2)</f>
        <v>6.7</v>
      </c>
      <c r="W252" s="234"/>
      <c r="X252" s="234" t="s">
        <v>139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140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3" t="s">
        <v>144</v>
      </c>
      <c r="D253" s="238"/>
      <c r="E253" s="239"/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145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3" t="s">
        <v>309</v>
      </c>
      <c r="D254" s="238"/>
      <c r="E254" s="239"/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145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3" t="s">
        <v>310</v>
      </c>
      <c r="D255" s="238"/>
      <c r="E255" s="239">
        <v>5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145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31"/>
      <c r="B256" s="232"/>
      <c r="C256" s="273" t="s">
        <v>311</v>
      </c>
      <c r="D256" s="238"/>
      <c r="E256" s="239">
        <v>5</v>
      </c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145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73" t="s">
        <v>312</v>
      </c>
      <c r="D257" s="238"/>
      <c r="E257" s="239">
        <v>5</v>
      </c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145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4" t="s">
        <v>147</v>
      </c>
      <c r="D258" s="240"/>
      <c r="E258" s="241">
        <v>15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145</v>
      </c>
      <c r="AH258" s="214">
        <v>1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3" t="s">
        <v>313</v>
      </c>
      <c r="D259" s="238"/>
      <c r="E259" s="239"/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145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31"/>
      <c r="B260" s="232"/>
      <c r="C260" s="273" t="s">
        <v>314</v>
      </c>
      <c r="D260" s="238"/>
      <c r="E260" s="239">
        <v>5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145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1"/>
      <c r="B261" s="232"/>
      <c r="C261" s="274" t="s">
        <v>147</v>
      </c>
      <c r="D261" s="240"/>
      <c r="E261" s="241">
        <v>5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145</v>
      </c>
      <c r="AH261" s="214">
        <v>1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3" t="s">
        <v>315</v>
      </c>
      <c r="D262" s="238"/>
      <c r="E262" s="239"/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145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ht="20" outlineLevel="1" x14ac:dyDescent="0.25">
      <c r="A263" s="231"/>
      <c r="B263" s="232"/>
      <c r="C263" s="273" t="s">
        <v>316</v>
      </c>
      <c r="D263" s="238"/>
      <c r="E263" s="239">
        <v>0.95799999999999996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145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ht="20" outlineLevel="1" x14ac:dyDescent="0.25">
      <c r="A264" s="231"/>
      <c r="B264" s="232"/>
      <c r="C264" s="273" t="s">
        <v>317</v>
      </c>
      <c r="D264" s="238"/>
      <c r="E264" s="239">
        <v>0.95799999999999996</v>
      </c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145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ht="20" outlineLevel="1" x14ac:dyDescent="0.25">
      <c r="A265" s="231"/>
      <c r="B265" s="232"/>
      <c r="C265" s="273" t="s">
        <v>318</v>
      </c>
      <c r="D265" s="238"/>
      <c r="E265" s="239">
        <v>0.91800000000000004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145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20" outlineLevel="1" x14ac:dyDescent="0.25">
      <c r="A266" s="231"/>
      <c r="B266" s="232"/>
      <c r="C266" s="273" t="s">
        <v>319</v>
      </c>
      <c r="D266" s="238"/>
      <c r="E266" s="239">
        <v>0.93799999999999994</v>
      </c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145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ht="20" outlineLevel="1" x14ac:dyDescent="0.25">
      <c r="A267" s="231"/>
      <c r="B267" s="232"/>
      <c r="C267" s="273" t="s">
        <v>320</v>
      </c>
      <c r="D267" s="238"/>
      <c r="E267" s="239">
        <v>0.95799999999999996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145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ht="20" outlineLevel="1" x14ac:dyDescent="0.25">
      <c r="A268" s="231"/>
      <c r="B268" s="232"/>
      <c r="C268" s="273" t="s">
        <v>321</v>
      </c>
      <c r="D268" s="238"/>
      <c r="E268" s="239">
        <v>0.91800000000000004</v>
      </c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145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ht="20" outlineLevel="1" x14ac:dyDescent="0.25">
      <c r="A269" s="231"/>
      <c r="B269" s="232"/>
      <c r="C269" s="273" t="s">
        <v>322</v>
      </c>
      <c r="D269" s="238"/>
      <c r="E269" s="239">
        <v>0.91800000000000004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145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ht="20" outlineLevel="1" x14ac:dyDescent="0.25">
      <c r="A270" s="231"/>
      <c r="B270" s="232"/>
      <c r="C270" s="273" t="s">
        <v>323</v>
      </c>
      <c r="D270" s="238"/>
      <c r="E270" s="239">
        <v>0.95799999999999996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145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ht="20" outlineLevel="1" x14ac:dyDescent="0.25">
      <c r="A271" s="231"/>
      <c r="B271" s="232"/>
      <c r="C271" s="273" t="s">
        <v>324</v>
      </c>
      <c r="D271" s="238"/>
      <c r="E271" s="239">
        <v>0.91800000000000004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145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ht="20" outlineLevel="1" x14ac:dyDescent="0.25">
      <c r="A272" s="231"/>
      <c r="B272" s="232"/>
      <c r="C272" s="273" t="s">
        <v>325</v>
      </c>
      <c r="D272" s="238"/>
      <c r="E272" s="239">
        <v>0.95799999999999996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145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4" t="s">
        <v>147</v>
      </c>
      <c r="D273" s="240"/>
      <c r="E273" s="241">
        <v>9.4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145</v>
      </c>
      <c r="AH273" s="214">
        <v>1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52">
        <v>46</v>
      </c>
      <c r="B274" s="253" t="s">
        <v>326</v>
      </c>
      <c r="C274" s="270" t="s">
        <v>327</v>
      </c>
      <c r="D274" s="254" t="s">
        <v>152</v>
      </c>
      <c r="E274" s="255">
        <v>29.4</v>
      </c>
      <c r="F274" s="256"/>
      <c r="G274" s="257">
        <f>ROUND(E274*F274,2)</f>
        <v>0</v>
      </c>
      <c r="H274" s="256"/>
      <c r="I274" s="257">
        <f>ROUND(E274*H274,2)</f>
        <v>0</v>
      </c>
      <c r="J274" s="256"/>
      <c r="K274" s="257">
        <f>ROUND(E274*J274,2)</f>
        <v>0</v>
      </c>
      <c r="L274" s="257">
        <v>15</v>
      </c>
      <c r="M274" s="257">
        <f>G274*(1+L274/100)</f>
        <v>0</v>
      </c>
      <c r="N274" s="255">
        <v>3.1E-4</v>
      </c>
      <c r="O274" s="255">
        <f>ROUND(E274*N274,2)</f>
        <v>0.01</v>
      </c>
      <c r="P274" s="255">
        <v>0</v>
      </c>
      <c r="Q274" s="255">
        <f>ROUND(E274*P274,2)</f>
        <v>0</v>
      </c>
      <c r="R274" s="257"/>
      <c r="S274" s="257" t="s">
        <v>153</v>
      </c>
      <c r="T274" s="258" t="s">
        <v>153</v>
      </c>
      <c r="U274" s="234">
        <v>0.4</v>
      </c>
      <c r="V274" s="234">
        <f>ROUND(E274*U274,2)</f>
        <v>11.76</v>
      </c>
      <c r="W274" s="234"/>
      <c r="X274" s="234" t="s">
        <v>139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140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31"/>
      <c r="B275" s="232"/>
      <c r="C275" s="271" t="s">
        <v>328</v>
      </c>
      <c r="D275" s="259"/>
      <c r="E275" s="259"/>
      <c r="F275" s="259"/>
      <c r="G275" s="259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142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31"/>
      <c r="B276" s="232"/>
      <c r="C276" s="273" t="s">
        <v>144</v>
      </c>
      <c r="D276" s="238"/>
      <c r="E276" s="239"/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145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3" t="s">
        <v>329</v>
      </c>
      <c r="D277" s="238"/>
      <c r="E277" s="239">
        <v>29.4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145</v>
      </c>
      <c r="AH277" s="214">
        <v>5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4" t="s">
        <v>147</v>
      </c>
      <c r="D278" s="240"/>
      <c r="E278" s="241">
        <v>29.4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145</v>
      </c>
      <c r="AH278" s="214">
        <v>1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52">
        <v>47</v>
      </c>
      <c r="B279" s="253" t="s">
        <v>330</v>
      </c>
      <c r="C279" s="270" t="s">
        <v>331</v>
      </c>
      <c r="D279" s="254" t="s">
        <v>152</v>
      </c>
      <c r="E279" s="255">
        <v>19.7</v>
      </c>
      <c r="F279" s="256"/>
      <c r="G279" s="257">
        <f>ROUND(E279*F279,2)</f>
        <v>0</v>
      </c>
      <c r="H279" s="256"/>
      <c r="I279" s="257">
        <f>ROUND(E279*H279,2)</f>
        <v>0</v>
      </c>
      <c r="J279" s="256"/>
      <c r="K279" s="257">
        <f>ROUND(E279*J279,2)</f>
        <v>0</v>
      </c>
      <c r="L279" s="257">
        <v>15</v>
      </c>
      <c r="M279" s="257">
        <f>G279*(1+L279/100)</f>
        <v>0</v>
      </c>
      <c r="N279" s="255">
        <v>1.0000000000000001E-5</v>
      </c>
      <c r="O279" s="255">
        <f>ROUND(E279*N279,2)</f>
        <v>0</v>
      </c>
      <c r="P279" s="255">
        <v>0</v>
      </c>
      <c r="Q279" s="255">
        <f>ROUND(E279*P279,2)</f>
        <v>0</v>
      </c>
      <c r="R279" s="257"/>
      <c r="S279" s="257" t="s">
        <v>153</v>
      </c>
      <c r="T279" s="258" t="s">
        <v>153</v>
      </c>
      <c r="U279" s="234">
        <v>0.107</v>
      </c>
      <c r="V279" s="234">
        <f>ROUND(E279*U279,2)</f>
        <v>2.11</v>
      </c>
      <c r="W279" s="234"/>
      <c r="X279" s="234" t="s">
        <v>139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140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31"/>
      <c r="B280" s="232"/>
      <c r="C280" s="273" t="s">
        <v>144</v>
      </c>
      <c r="D280" s="238"/>
      <c r="E280" s="239"/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145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31"/>
      <c r="B281" s="232"/>
      <c r="C281" s="273" t="s">
        <v>156</v>
      </c>
      <c r="D281" s="238"/>
      <c r="E281" s="239">
        <v>3.1520000000000001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145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31"/>
      <c r="B282" s="232"/>
      <c r="C282" s="273" t="s">
        <v>157</v>
      </c>
      <c r="D282" s="238"/>
      <c r="E282" s="239">
        <v>2.3639999999999999</v>
      </c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145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3" t="s">
        <v>159</v>
      </c>
      <c r="D283" s="238"/>
      <c r="E283" s="239">
        <v>3.1520000000000001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145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3" t="s">
        <v>160</v>
      </c>
      <c r="D284" s="238"/>
      <c r="E284" s="239">
        <v>2.3639999999999999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145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3" t="s">
        <v>161</v>
      </c>
      <c r="D285" s="238"/>
      <c r="E285" s="239">
        <v>2.3639999999999999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145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3" t="s">
        <v>162</v>
      </c>
      <c r="D286" s="238"/>
      <c r="E286" s="239">
        <v>3.1520000000000001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145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3" t="s">
        <v>164</v>
      </c>
      <c r="D287" s="238"/>
      <c r="E287" s="239">
        <v>3.1520000000000001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145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4" t="s">
        <v>147</v>
      </c>
      <c r="D288" s="240"/>
      <c r="E288" s="241">
        <v>19.7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145</v>
      </c>
      <c r="AH288" s="214">
        <v>1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ht="20" outlineLevel="1" x14ac:dyDescent="0.25">
      <c r="A289" s="252">
        <v>48</v>
      </c>
      <c r="B289" s="253" t="s">
        <v>332</v>
      </c>
      <c r="C289" s="270" t="s">
        <v>333</v>
      </c>
      <c r="D289" s="254" t="s">
        <v>152</v>
      </c>
      <c r="E289" s="255">
        <v>19.7</v>
      </c>
      <c r="F289" s="256"/>
      <c r="G289" s="257">
        <f>ROUND(E289*F289,2)</f>
        <v>0</v>
      </c>
      <c r="H289" s="256"/>
      <c r="I289" s="257">
        <f>ROUND(E289*H289,2)</f>
        <v>0</v>
      </c>
      <c r="J289" s="256"/>
      <c r="K289" s="257">
        <f>ROUND(E289*J289,2)</f>
        <v>0</v>
      </c>
      <c r="L289" s="257">
        <v>15</v>
      </c>
      <c r="M289" s="257">
        <f>G289*(1+L289/100)</f>
        <v>0</v>
      </c>
      <c r="N289" s="255">
        <v>4.6999999999999999E-4</v>
      </c>
      <c r="O289" s="255">
        <f>ROUND(E289*N289,2)</f>
        <v>0.01</v>
      </c>
      <c r="P289" s="255">
        <v>0</v>
      </c>
      <c r="Q289" s="255">
        <f>ROUND(E289*P289,2)</f>
        <v>0</v>
      </c>
      <c r="R289" s="257"/>
      <c r="S289" s="257" t="s">
        <v>153</v>
      </c>
      <c r="T289" s="258" t="s">
        <v>153</v>
      </c>
      <c r="U289" s="234">
        <v>0.66300000000000003</v>
      </c>
      <c r="V289" s="234">
        <f>ROUND(E289*U289,2)</f>
        <v>13.06</v>
      </c>
      <c r="W289" s="234"/>
      <c r="X289" s="234" t="s">
        <v>139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140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31"/>
      <c r="B290" s="232"/>
      <c r="C290" s="271" t="s">
        <v>334</v>
      </c>
      <c r="D290" s="259"/>
      <c r="E290" s="259"/>
      <c r="F290" s="259"/>
      <c r="G290" s="259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142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3" t="s">
        <v>144</v>
      </c>
      <c r="D291" s="238"/>
      <c r="E291" s="239"/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145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3" t="s">
        <v>156</v>
      </c>
      <c r="D292" s="238"/>
      <c r="E292" s="239">
        <v>3.1520000000000001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145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3" t="s">
        <v>157</v>
      </c>
      <c r="D293" s="238"/>
      <c r="E293" s="239">
        <v>2.3639999999999999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145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31"/>
      <c r="B294" s="232"/>
      <c r="C294" s="273" t="s">
        <v>159</v>
      </c>
      <c r="D294" s="238"/>
      <c r="E294" s="239">
        <v>3.1520000000000001</v>
      </c>
      <c r="F294" s="234"/>
      <c r="G294" s="234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145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3" t="s">
        <v>160</v>
      </c>
      <c r="D295" s="238"/>
      <c r="E295" s="239">
        <v>2.3639999999999999</v>
      </c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145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3" t="s">
        <v>161</v>
      </c>
      <c r="D296" s="238"/>
      <c r="E296" s="239">
        <v>2.3639999999999999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145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31"/>
      <c r="B297" s="232"/>
      <c r="C297" s="273" t="s">
        <v>162</v>
      </c>
      <c r="D297" s="238"/>
      <c r="E297" s="239">
        <v>3.1520000000000001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145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31"/>
      <c r="B298" s="232"/>
      <c r="C298" s="273" t="s">
        <v>164</v>
      </c>
      <c r="D298" s="238"/>
      <c r="E298" s="239">
        <v>3.1520000000000001</v>
      </c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145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4" t="s">
        <v>147</v>
      </c>
      <c r="D299" s="240"/>
      <c r="E299" s="241">
        <v>19.7</v>
      </c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145</v>
      </c>
      <c r="AH299" s="214">
        <v>1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ht="13" x14ac:dyDescent="0.25">
      <c r="A300" s="245" t="s">
        <v>132</v>
      </c>
      <c r="B300" s="246" t="s">
        <v>98</v>
      </c>
      <c r="C300" s="269" t="s">
        <v>99</v>
      </c>
      <c r="D300" s="247"/>
      <c r="E300" s="248"/>
      <c r="F300" s="249"/>
      <c r="G300" s="249">
        <f>SUMIF(AG301:AG409,"&lt;&gt;NOR",G301:G409)</f>
        <v>0</v>
      </c>
      <c r="H300" s="249"/>
      <c r="I300" s="249">
        <f>SUM(I301:I409)</f>
        <v>0</v>
      </c>
      <c r="J300" s="249"/>
      <c r="K300" s="249">
        <f>SUM(K301:K409)</f>
        <v>0</v>
      </c>
      <c r="L300" s="249"/>
      <c r="M300" s="249">
        <f>SUM(M301:M409)</f>
        <v>0</v>
      </c>
      <c r="N300" s="248"/>
      <c r="O300" s="248">
        <f>SUM(O301:O409)</f>
        <v>0.16</v>
      </c>
      <c r="P300" s="248"/>
      <c r="Q300" s="248">
        <f>SUM(Q301:Q409)</f>
        <v>0</v>
      </c>
      <c r="R300" s="249"/>
      <c r="S300" s="249"/>
      <c r="T300" s="250"/>
      <c r="U300" s="244"/>
      <c r="V300" s="244">
        <f>SUM(V301:V409)</f>
        <v>85.58</v>
      </c>
      <c r="W300" s="244"/>
      <c r="X300" s="244"/>
      <c r="AG300" t="s">
        <v>133</v>
      </c>
    </row>
    <row r="301" spans="1:60" outlineLevel="1" x14ac:dyDescent="0.25">
      <c r="A301" s="252">
        <v>49</v>
      </c>
      <c r="B301" s="253" t="s">
        <v>335</v>
      </c>
      <c r="C301" s="270" t="s">
        <v>336</v>
      </c>
      <c r="D301" s="254" t="s">
        <v>152</v>
      </c>
      <c r="E301" s="255">
        <v>72.7</v>
      </c>
      <c r="F301" s="256"/>
      <c r="G301" s="257">
        <f>ROUND(E301*F301,2)</f>
        <v>0</v>
      </c>
      <c r="H301" s="256"/>
      <c r="I301" s="257">
        <f>ROUND(E301*H301,2)</f>
        <v>0</v>
      </c>
      <c r="J301" s="256"/>
      <c r="K301" s="257">
        <f>ROUND(E301*J301,2)</f>
        <v>0</v>
      </c>
      <c r="L301" s="257">
        <v>15</v>
      </c>
      <c r="M301" s="257">
        <f>G301*(1+L301/100)</f>
        <v>0</v>
      </c>
      <c r="N301" s="255">
        <v>3.5E-4</v>
      </c>
      <c r="O301" s="255">
        <f>ROUND(E301*N301,2)</f>
        <v>0.03</v>
      </c>
      <c r="P301" s="255">
        <v>0</v>
      </c>
      <c r="Q301" s="255">
        <f>ROUND(E301*P301,2)</f>
        <v>0</v>
      </c>
      <c r="R301" s="257"/>
      <c r="S301" s="257" t="s">
        <v>153</v>
      </c>
      <c r="T301" s="258" t="s">
        <v>153</v>
      </c>
      <c r="U301" s="234">
        <v>1.35E-2</v>
      </c>
      <c r="V301" s="234">
        <f>ROUND(E301*U301,2)</f>
        <v>0.98</v>
      </c>
      <c r="W301" s="234"/>
      <c r="X301" s="234" t="s">
        <v>139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140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31"/>
      <c r="B302" s="232"/>
      <c r="C302" s="273" t="s">
        <v>144</v>
      </c>
      <c r="D302" s="238"/>
      <c r="E302" s="239"/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145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3" t="s">
        <v>211</v>
      </c>
      <c r="D303" s="238"/>
      <c r="E303" s="239">
        <v>7.8</v>
      </c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145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3" t="s">
        <v>212</v>
      </c>
      <c r="D304" s="238"/>
      <c r="E304" s="239">
        <v>10.7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145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3" t="s">
        <v>213</v>
      </c>
      <c r="D305" s="238"/>
      <c r="E305" s="239">
        <v>0.7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145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3" t="s">
        <v>214</v>
      </c>
      <c r="D306" s="238"/>
      <c r="E306" s="239">
        <v>21.1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145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3" t="s">
        <v>215</v>
      </c>
      <c r="D307" s="238"/>
      <c r="E307" s="239">
        <v>0.9</v>
      </c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145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31"/>
      <c r="B308" s="232"/>
      <c r="C308" s="273" t="s">
        <v>216</v>
      </c>
      <c r="D308" s="238"/>
      <c r="E308" s="239">
        <v>4.0999999999999996</v>
      </c>
      <c r="F308" s="234"/>
      <c r="G308" s="234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145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3" t="s">
        <v>217</v>
      </c>
      <c r="D309" s="238"/>
      <c r="E309" s="239">
        <v>23.2</v>
      </c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145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3" t="s">
        <v>219</v>
      </c>
      <c r="D310" s="238"/>
      <c r="E310" s="239">
        <v>4.2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145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4" t="s">
        <v>147</v>
      </c>
      <c r="D311" s="240"/>
      <c r="E311" s="241">
        <v>72.7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145</v>
      </c>
      <c r="AH311" s="214">
        <v>1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52">
        <v>50</v>
      </c>
      <c r="B312" s="253" t="s">
        <v>337</v>
      </c>
      <c r="C312" s="270" t="s">
        <v>338</v>
      </c>
      <c r="D312" s="254" t="s">
        <v>152</v>
      </c>
      <c r="E312" s="255">
        <v>292.29899999999998</v>
      </c>
      <c r="F312" s="256"/>
      <c r="G312" s="257">
        <f>ROUND(E312*F312,2)</f>
        <v>0</v>
      </c>
      <c r="H312" s="256"/>
      <c r="I312" s="257">
        <f>ROUND(E312*H312,2)</f>
        <v>0</v>
      </c>
      <c r="J312" s="256"/>
      <c r="K312" s="257">
        <f>ROUND(E312*J312,2)</f>
        <v>0</v>
      </c>
      <c r="L312" s="257">
        <v>15</v>
      </c>
      <c r="M312" s="257">
        <f>G312*(1+L312/100)</f>
        <v>0</v>
      </c>
      <c r="N312" s="255">
        <v>0</v>
      </c>
      <c r="O312" s="255">
        <f>ROUND(E312*N312,2)</f>
        <v>0</v>
      </c>
      <c r="P312" s="255">
        <v>0</v>
      </c>
      <c r="Q312" s="255">
        <f>ROUND(E312*P312,2)</f>
        <v>0</v>
      </c>
      <c r="R312" s="257"/>
      <c r="S312" s="257" t="s">
        <v>153</v>
      </c>
      <c r="T312" s="258" t="s">
        <v>153</v>
      </c>
      <c r="U312" s="234">
        <v>7.0000000000000001E-3</v>
      </c>
      <c r="V312" s="234">
        <f>ROUND(E312*U312,2)</f>
        <v>2.0499999999999998</v>
      </c>
      <c r="W312" s="234"/>
      <c r="X312" s="234" t="s">
        <v>139</v>
      </c>
      <c r="Y312" s="214"/>
      <c r="Z312" s="214"/>
      <c r="AA312" s="214"/>
      <c r="AB312" s="214"/>
      <c r="AC312" s="214"/>
      <c r="AD312" s="214"/>
      <c r="AE312" s="214"/>
      <c r="AF312" s="214"/>
      <c r="AG312" s="214" t="s">
        <v>140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31"/>
      <c r="B313" s="232"/>
      <c r="C313" s="273" t="s">
        <v>144</v>
      </c>
      <c r="D313" s="238"/>
      <c r="E313" s="239"/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145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3" t="s">
        <v>339</v>
      </c>
      <c r="D314" s="238"/>
      <c r="E314" s="239"/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145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3" t="s">
        <v>340</v>
      </c>
      <c r="D315" s="238"/>
      <c r="E315" s="239">
        <v>36.78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145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3" t="s">
        <v>341</v>
      </c>
      <c r="D316" s="238"/>
      <c r="E316" s="239">
        <v>43.2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145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31"/>
      <c r="B317" s="232"/>
      <c r="C317" s="273" t="s">
        <v>342</v>
      </c>
      <c r="D317" s="238"/>
      <c r="E317" s="239">
        <v>10.5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145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31"/>
      <c r="B318" s="232"/>
      <c r="C318" s="273" t="s">
        <v>343</v>
      </c>
      <c r="D318" s="238"/>
      <c r="E318" s="239">
        <v>56.1</v>
      </c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145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31"/>
      <c r="B319" s="232"/>
      <c r="C319" s="273" t="s">
        <v>344</v>
      </c>
      <c r="D319" s="238"/>
      <c r="E319" s="239">
        <v>11.52</v>
      </c>
      <c r="F319" s="234"/>
      <c r="G319" s="234"/>
      <c r="H319" s="234"/>
      <c r="I319" s="234"/>
      <c r="J319" s="234"/>
      <c r="K319" s="234"/>
      <c r="L319" s="234"/>
      <c r="M319" s="234"/>
      <c r="N319" s="233"/>
      <c r="O319" s="233"/>
      <c r="P319" s="233"/>
      <c r="Q319" s="233"/>
      <c r="R319" s="234"/>
      <c r="S319" s="234"/>
      <c r="T319" s="234"/>
      <c r="U319" s="234"/>
      <c r="V319" s="234"/>
      <c r="W319" s="234"/>
      <c r="X319" s="234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145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3" t="s">
        <v>345</v>
      </c>
      <c r="D320" s="238"/>
      <c r="E320" s="239">
        <v>28.92</v>
      </c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145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3" t="s">
        <v>346</v>
      </c>
      <c r="D321" s="238"/>
      <c r="E321" s="239">
        <v>62.7</v>
      </c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145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3" t="s">
        <v>347</v>
      </c>
      <c r="D322" s="238"/>
      <c r="E322" s="239">
        <v>24.9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145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31"/>
      <c r="B323" s="232"/>
      <c r="C323" s="274" t="s">
        <v>147</v>
      </c>
      <c r="D323" s="240"/>
      <c r="E323" s="241">
        <v>274.62</v>
      </c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145</v>
      </c>
      <c r="AH323" s="214">
        <v>1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3" t="s">
        <v>348</v>
      </c>
      <c r="D324" s="238"/>
      <c r="E324" s="239"/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145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73" t="s">
        <v>211</v>
      </c>
      <c r="D325" s="238"/>
      <c r="E325" s="239">
        <v>7.8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145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3" t="s">
        <v>212</v>
      </c>
      <c r="D326" s="238"/>
      <c r="E326" s="239">
        <v>10.7</v>
      </c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145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31"/>
      <c r="B327" s="232"/>
      <c r="C327" s="273" t="s">
        <v>213</v>
      </c>
      <c r="D327" s="238"/>
      <c r="E327" s="239">
        <v>0.7</v>
      </c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145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31"/>
      <c r="B328" s="232"/>
      <c r="C328" s="273" t="s">
        <v>214</v>
      </c>
      <c r="D328" s="238"/>
      <c r="E328" s="239">
        <v>21.1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145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31"/>
      <c r="B329" s="232"/>
      <c r="C329" s="273" t="s">
        <v>215</v>
      </c>
      <c r="D329" s="238"/>
      <c r="E329" s="239">
        <v>0.9</v>
      </c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145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3" t="s">
        <v>216</v>
      </c>
      <c r="D330" s="238"/>
      <c r="E330" s="239">
        <v>4.0999999999999996</v>
      </c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145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3" t="s">
        <v>217</v>
      </c>
      <c r="D331" s="238"/>
      <c r="E331" s="239">
        <v>23.2</v>
      </c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145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3" t="s">
        <v>219</v>
      </c>
      <c r="D332" s="238"/>
      <c r="E332" s="239">
        <v>4.2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145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4" t="s">
        <v>147</v>
      </c>
      <c r="D333" s="240"/>
      <c r="E333" s="241">
        <v>72.7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145</v>
      </c>
      <c r="AH333" s="214">
        <v>1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3" t="s">
        <v>349</v>
      </c>
      <c r="D334" s="238"/>
      <c r="E334" s="239"/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145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31"/>
      <c r="B335" s="232"/>
      <c r="C335" s="273" t="s">
        <v>350</v>
      </c>
      <c r="D335" s="238"/>
      <c r="E335" s="239">
        <v>0.15</v>
      </c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145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31"/>
      <c r="B336" s="232"/>
      <c r="C336" s="273" t="s">
        <v>351</v>
      </c>
      <c r="D336" s="238"/>
      <c r="E336" s="239">
        <v>0.28000000000000003</v>
      </c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145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3" t="s">
        <v>352</v>
      </c>
      <c r="D337" s="238"/>
      <c r="E337" s="239">
        <v>0.56999999999999995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145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31"/>
      <c r="B338" s="232"/>
      <c r="C338" s="274" t="s">
        <v>147</v>
      </c>
      <c r="D338" s="240"/>
      <c r="E338" s="241">
        <v>1</v>
      </c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145</v>
      </c>
      <c r="AH338" s="214">
        <v>1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31"/>
      <c r="B339" s="232"/>
      <c r="C339" s="273" t="s">
        <v>353</v>
      </c>
      <c r="D339" s="238"/>
      <c r="E339" s="239"/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145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3" t="s">
        <v>354</v>
      </c>
      <c r="D340" s="238"/>
      <c r="E340" s="239">
        <v>-1.5760000000000001</v>
      </c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145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3" t="s">
        <v>355</v>
      </c>
      <c r="D341" s="238"/>
      <c r="E341" s="239">
        <v>-3.1520000000000001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145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3" t="s">
        <v>356</v>
      </c>
      <c r="D342" s="238"/>
      <c r="E342" s="239">
        <v>-2.3639999999999999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145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3" t="s">
        <v>357</v>
      </c>
      <c r="D343" s="238"/>
      <c r="E343" s="239">
        <v>-1.379</v>
      </c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145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31"/>
      <c r="B344" s="232"/>
      <c r="C344" s="273" t="s">
        <v>358</v>
      </c>
      <c r="D344" s="238"/>
      <c r="E344" s="239">
        <v>-3.1520000000000001</v>
      </c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145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3" t="s">
        <v>359</v>
      </c>
      <c r="D345" s="238"/>
      <c r="E345" s="239">
        <v>-2.3639999999999999</v>
      </c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145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3" t="s">
        <v>360</v>
      </c>
      <c r="D346" s="238"/>
      <c r="E346" s="239">
        <v>-2.3639999999999999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145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3" t="s">
        <v>361</v>
      </c>
      <c r="D347" s="238"/>
      <c r="E347" s="239">
        <v>-3.1520000000000001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145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3" t="s">
        <v>362</v>
      </c>
      <c r="D348" s="238"/>
      <c r="E348" s="239">
        <v>-1.2</v>
      </c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145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31"/>
      <c r="B349" s="232"/>
      <c r="C349" s="273" t="s">
        <v>363</v>
      </c>
      <c r="D349" s="238"/>
      <c r="E349" s="239">
        <v>-3.1520000000000001</v>
      </c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145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4" t="s">
        <v>147</v>
      </c>
      <c r="D350" s="240"/>
      <c r="E350" s="241">
        <v>-23.855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145</v>
      </c>
      <c r="AH350" s="214">
        <v>1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3" t="s">
        <v>364</v>
      </c>
      <c r="D351" s="238"/>
      <c r="E351" s="239"/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145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3" t="s">
        <v>365</v>
      </c>
      <c r="D352" s="238"/>
      <c r="E352" s="239">
        <v>-1</v>
      </c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145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3" t="s">
        <v>366</v>
      </c>
      <c r="D353" s="238"/>
      <c r="E353" s="239">
        <v>-3.9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145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3" t="s">
        <v>367</v>
      </c>
      <c r="D354" s="238"/>
      <c r="E354" s="239">
        <v>-4.05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145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31"/>
      <c r="B355" s="232"/>
      <c r="C355" s="274" t="s">
        <v>147</v>
      </c>
      <c r="D355" s="240"/>
      <c r="E355" s="241">
        <v>-8.9499999999999993</v>
      </c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145</v>
      </c>
      <c r="AH355" s="214">
        <v>1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3" t="s">
        <v>368</v>
      </c>
      <c r="D356" s="238"/>
      <c r="E356" s="239"/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145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31"/>
      <c r="B357" s="232"/>
      <c r="C357" s="273" t="s">
        <v>369</v>
      </c>
      <c r="D357" s="238"/>
      <c r="E357" s="239">
        <v>-7.7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145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31"/>
      <c r="B358" s="232"/>
      <c r="C358" s="273" t="s">
        <v>370</v>
      </c>
      <c r="D358" s="238"/>
      <c r="E358" s="239">
        <v>-4.32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145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3" t="s">
        <v>371</v>
      </c>
      <c r="D359" s="238"/>
      <c r="E359" s="239">
        <v>-11.196</v>
      </c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145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4" t="s">
        <v>147</v>
      </c>
      <c r="D360" s="240"/>
      <c r="E360" s="241">
        <v>-23.216000000000001</v>
      </c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145</v>
      </c>
      <c r="AH360" s="214">
        <v>1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52">
        <v>51</v>
      </c>
      <c r="B361" s="253" t="s">
        <v>372</v>
      </c>
      <c r="C361" s="270" t="s">
        <v>373</v>
      </c>
      <c r="D361" s="254" t="s">
        <v>152</v>
      </c>
      <c r="E361" s="255">
        <v>0.25</v>
      </c>
      <c r="F361" s="256"/>
      <c r="G361" s="257">
        <f>ROUND(E361*F361,2)</f>
        <v>0</v>
      </c>
      <c r="H361" s="256"/>
      <c r="I361" s="257">
        <f>ROUND(E361*H361,2)</f>
        <v>0</v>
      </c>
      <c r="J361" s="256"/>
      <c r="K361" s="257">
        <f>ROUND(E361*J361,2)</f>
        <v>0</v>
      </c>
      <c r="L361" s="257">
        <v>15</v>
      </c>
      <c r="M361" s="257">
        <f>G361*(1+L361/100)</f>
        <v>0</v>
      </c>
      <c r="N361" s="255">
        <v>0</v>
      </c>
      <c r="O361" s="255">
        <f>ROUND(E361*N361,2)</f>
        <v>0</v>
      </c>
      <c r="P361" s="255">
        <v>0</v>
      </c>
      <c r="Q361" s="255">
        <f>ROUND(E361*P361,2)</f>
        <v>0</v>
      </c>
      <c r="R361" s="257"/>
      <c r="S361" s="257" t="s">
        <v>153</v>
      </c>
      <c r="T361" s="258" t="s">
        <v>153</v>
      </c>
      <c r="U361" s="234">
        <v>2.1000000000000001E-2</v>
      </c>
      <c r="V361" s="234">
        <f>ROUND(E361*U361,2)</f>
        <v>0.01</v>
      </c>
      <c r="W361" s="234"/>
      <c r="X361" s="234" t="s">
        <v>139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140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3" t="s">
        <v>144</v>
      </c>
      <c r="D362" s="238"/>
      <c r="E362" s="239"/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145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31"/>
      <c r="B363" s="232"/>
      <c r="C363" s="273" t="s">
        <v>183</v>
      </c>
      <c r="D363" s="238"/>
      <c r="E363" s="239"/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145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3" t="s">
        <v>184</v>
      </c>
      <c r="D364" s="238"/>
      <c r="E364" s="239">
        <v>0.25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145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4" t="s">
        <v>147</v>
      </c>
      <c r="D365" s="240"/>
      <c r="E365" s="241">
        <v>0.25</v>
      </c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145</v>
      </c>
      <c r="AH365" s="214">
        <v>1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52">
        <v>52</v>
      </c>
      <c r="B366" s="253" t="s">
        <v>374</v>
      </c>
      <c r="C366" s="270" t="s">
        <v>375</v>
      </c>
      <c r="D366" s="254" t="s">
        <v>152</v>
      </c>
      <c r="E366" s="255">
        <v>292.29899999999998</v>
      </c>
      <c r="F366" s="256"/>
      <c r="G366" s="257">
        <f>ROUND(E366*F366,2)</f>
        <v>0</v>
      </c>
      <c r="H366" s="256"/>
      <c r="I366" s="257">
        <f>ROUND(E366*H366,2)</f>
        <v>0</v>
      </c>
      <c r="J366" s="256"/>
      <c r="K366" s="257">
        <f>ROUND(E366*J366,2)</f>
        <v>0</v>
      </c>
      <c r="L366" s="257">
        <v>15</v>
      </c>
      <c r="M366" s="257">
        <f>G366*(1+L366/100)</f>
        <v>0</v>
      </c>
      <c r="N366" s="255">
        <v>6.9999999999999994E-5</v>
      </c>
      <c r="O366" s="255">
        <f>ROUND(E366*N366,2)</f>
        <v>0.02</v>
      </c>
      <c r="P366" s="255">
        <v>0</v>
      </c>
      <c r="Q366" s="255">
        <f>ROUND(E366*P366,2)</f>
        <v>0</v>
      </c>
      <c r="R366" s="257"/>
      <c r="S366" s="257" t="s">
        <v>153</v>
      </c>
      <c r="T366" s="258" t="s">
        <v>153</v>
      </c>
      <c r="U366" s="234">
        <v>0.03</v>
      </c>
      <c r="V366" s="234">
        <f>ROUND(E366*U366,2)</f>
        <v>8.77</v>
      </c>
      <c r="W366" s="234"/>
      <c r="X366" s="234" t="s">
        <v>139</v>
      </c>
      <c r="Y366" s="214"/>
      <c r="Z366" s="214"/>
      <c r="AA366" s="214"/>
      <c r="AB366" s="214"/>
      <c r="AC366" s="214"/>
      <c r="AD366" s="214"/>
      <c r="AE366" s="214"/>
      <c r="AF366" s="214"/>
      <c r="AG366" s="214" t="s">
        <v>140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31"/>
      <c r="B367" s="232"/>
      <c r="C367" s="271" t="s">
        <v>376</v>
      </c>
      <c r="D367" s="259"/>
      <c r="E367" s="259"/>
      <c r="F367" s="259"/>
      <c r="G367" s="259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142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3" t="s">
        <v>144</v>
      </c>
      <c r="D368" s="238"/>
      <c r="E368" s="239"/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145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3" t="s">
        <v>377</v>
      </c>
      <c r="D369" s="238"/>
      <c r="E369" s="239">
        <v>292.29899999999998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145</v>
      </c>
      <c r="AH369" s="214">
        <v>5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4" t="s">
        <v>147</v>
      </c>
      <c r="D370" s="240"/>
      <c r="E370" s="241">
        <v>292.29899999999998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145</v>
      </c>
      <c r="AH370" s="214">
        <v>1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52">
        <v>53</v>
      </c>
      <c r="B371" s="253" t="s">
        <v>378</v>
      </c>
      <c r="C371" s="270" t="s">
        <v>379</v>
      </c>
      <c r="D371" s="254" t="s">
        <v>152</v>
      </c>
      <c r="E371" s="255">
        <v>292.29899999999998</v>
      </c>
      <c r="F371" s="256"/>
      <c r="G371" s="257">
        <f>ROUND(E371*F371,2)</f>
        <v>0</v>
      </c>
      <c r="H371" s="256"/>
      <c r="I371" s="257">
        <f>ROUND(E371*H371,2)</f>
        <v>0</v>
      </c>
      <c r="J371" s="256"/>
      <c r="K371" s="257">
        <f>ROUND(E371*J371,2)</f>
        <v>0</v>
      </c>
      <c r="L371" s="257">
        <v>15</v>
      </c>
      <c r="M371" s="257">
        <f>G371*(1+L371/100)</f>
        <v>0</v>
      </c>
      <c r="N371" s="255">
        <v>3.6000000000000002E-4</v>
      </c>
      <c r="O371" s="255">
        <f>ROUND(E371*N371,2)</f>
        <v>0.11</v>
      </c>
      <c r="P371" s="255">
        <v>0</v>
      </c>
      <c r="Q371" s="255">
        <f>ROUND(E371*P371,2)</f>
        <v>0</v>
      </c>
      <c r="R371" s="257"/>
      <c r="S371" s="257" t="s">
        <v>153</v>
      </c>
      <c r="T371" s="258" t="s">
        <v>153</v>
      </c>
      <c r="U371" s="234">
        <v>0.19503999999999999</v>
      </c>
      <c r="V371" s="234">
        <f>ROUND(E371*U371,2)</f>
        <v>57.01</v>
      </c>
      <c r="W371" s="234"/>
      <c r="X371" s="234" t="s">
        <v>139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140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1" t="s">
        <v>380</v>
      </c>
      <c r="D372" s="259"/>
      <c r="E372" s="259"/>
      <c r="F372" s="259"/>
      <c r="G372" s="259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142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3" t="s">
        <v>144</v>
      </c>
      <c r="D373" s="238"/>
      <c r="E373" s="239"/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145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3" t="s">
        <v>377</v>
      </c>
      <c r="D374" s="238"/>
      <c r="E374" s="239">
        <v>292.29899999999998</v>
      </c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145</v>
      </c>
      <c r="AH374" s="214">
        <v>5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4" t="s">
        <v>147</v>
      </c>
      <c r="D375" s="240"/>
      <c r="E375" s="241">
        <v>292.29899999999998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145</v>
      </c>
      <c r="AH375" s="214">
        <v>1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52">
        <v>54</v>
      </c>
      <c r="B376" s="253" t="s">
        <v>381</v>
      </c>
      <c r="C376" s="270" t="s">
        <v>382</v>
      </c>
      <c r="D376" s="254" t="s">
        <v>152</v>
      </c>
      <c r="E376" s="255">
        <v>218.59899999999999</v>
      </c>
      <c r="F376" s="256"/>
      <c r="G376" s="257">
        <f>ROUND(E376*F376,2)</f>
        <v>0</v>
      </c>
      <c r="H376" s="256"/>
      <c r="I376" s="257">
        <f>ROUND(E376*H376,2)</f>
        <v>0</v>
      </c>
      <c r="J376" s="256"/>
      <c r="K376" s="257">
        <f>ROUND(E376*J376,2)</f>
        <v>0</v>
      </c>
      <c r="L376" s="257">
        <v>15</v>
      </c>
      <c r="M376" s="257">
        <f>G376*(1+L376/100)</f>
        <v>0</v>
      </c>
      <c r="N376" s="255">
        <v>0</v>
      </c>
      <c r="O376" s="255">
        <f>ROUND(E376*N376,2)</f>
        <v>0</v>
      </c>
      <c r="P376" s="255">
        <v>0</v>
      </c>
      <c r="Q376" s="255">
        <f>ROUND(E376*P376,2)</f>
        <v>0</v>
      </c>
      <c r="R376" s="257"/>
      <c r="S376" s="257" t="s">
        <v>153</v>
      </c>
      <c r="T376" s="258" t="s">
        <v>153</v>
      </c>
      <c r="U376" s="234">
        <v>7.6679999999999998E-2</v>
      </c>
      <c r="V376" s="234">
        <f>ROUND(E376*U376,2)</f>
        <v>16.760000000000002</v>
      </c>
      <c r="W376" s="234"/>
      <c r="X376" s="234" t="s">
        <v>139</v>
      </c>
      <c r="Y376" s="214"/>
      <c r="Z376" s="214"/>
      <c r="AA376" s="214"/>
      <c r="AB376" s="214"/>
      <c r="AC376" s="214"/>
      <c r="AD376" s="214"/>
      <c r="AE376" s="214"/>
      <c r="AF376" s="214"/>
      <c r="AG376" s="214" t="s">
        <v>140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3" t="s">
        <v>144</v>
      </c>
      <c r="D377" s="238"/>
      <c r="E377" s="239"/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145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3" t="s">
        <v>339</v>
      </c>
      <c r="D378" s="238"/>
      <c r="E378" s="239"/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145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3" t="s">
        <v>340</v>
      </c>
      <c r="D379" s="238"/>
      <c r="E379" s="239">
        <v>36.78</v>
      </c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145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3" t="s">
        <v>341</v>
      </c>
      <c r="D380" s="238"/>
      <c r="E380" s="239">
        <v>43.2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145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3" t="s">
        <v>342</v>
      </c>
      <c r="D381" s="238"/>
      <c r="E381" s="239">
        <v>10.5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145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3" t="s">
        <v>343</v>
      </c>
      <c r="D382" s="238"/>
      <c r="E382" s="239">
        <v>56.1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145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3" t="s">
        <v>344</v>
      </c>
      <c r="D383" s="238"/>
      <c r="E383" s="239">
        <v>11.52</v>
      </c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145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31"/>
      <c r="B384" s="232"/>
      <c r="C384" s="273" t="s">
        <v>345</v>
      </c>
      <c r="D384" s="238"/>
      <c r="E384" s="239">
        <v>28.92</v>
      </c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145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3" t="s">
        <v>346</v>
      </c>
      <c r="D385" s="238"/>
      <c r="E385" s="239">
        <v>62.7</v>
      </c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145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3" t="s">
        <v>347</v>
      </c>
      <c r="D386" s="238"/>
      <c r="E386" s="239">
        <v>24.9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145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4" t="s">
        <v>147</v>
      </c>
      <c r="D387" s="240"/>
      <c r="E387" s="241">
        <v>274.62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145</v>
      </c>
      <c r="AH387" s="214">
        <v>1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3" t="s">
        <v>353</v>
      </c>
      <c r="D388" s="238"/>
      <c r="E388" s="239"/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145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3" t="s">
        <v>354</v>
      </c>
      <c r="D389" s="238"/>
      <c r="E389" s="239">
        <v>-1.5760000000000001</v>
      </c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145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3" t="s">
        <v>355</v>
      </c>
      <c r="D390" s="238"/>
      <c r="E390" s="239">
        <v>-3.1520000000000001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145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3" t="s">
        <v>356</v>
      </c>
      <c r="D391" s="238"/>
      <c r="E391" s="239">
        <v>-2.3639999999999999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145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3" t="s">
        <v>357</v>
      </c>
      <c r="D392" s="238"/>
      <c r="E392" s="239">
        <v>-1.379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145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3" t="s">
        <v>358</v>
      </c>
      <c r="D393" s="238"/>
      <c r="E393" s="239">
        <v>-3.1520000000000001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145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31"/>
      <c r="B394" s="232"/>
      <c r="C394" s="273" t="s">
        <v>359</v>
      </c>
      <c r="D394" s="238"/>
      <c r="E394" s="239">
        <v>-2.3639999999999999</v>
      </c>
      <c r="F394" s="234"/>
      <c r="G394" s="234"/>
      <c r="H394" s="234"/>
      <c r="I394" s="234"/>
      <c r="J394" s="234"/>
      <c r="K394" s="234"/>
      <c r="L394" s="234"/>
      <c r="M394" s="234"/>
      <c r="N394" s="233"/>
      <c r="O394" s="233"/>
      <c r="P394" s="233"/>
      <c r="Q394" s="233"/>
      <c r="R394" s="234"/>
      <c r="S394" s="234"/>
      <c r="T394" s="234"/>
      <c r="U394" s="234"/>
      <c r="V394" s="234"/>
      <c r="W394" s="234"/>
      <c r="X394" s="234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145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3" t="s">
        <v>360</v>
      </c>
      <c r="D395" s="238"/>
      <c r="E395" s="239">
        <v>-2.3639999999999999</v>
      </c>
      <c r="F395" s="234"/>
      <c r="G395" s="23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145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3" t="s">
        <v>361</v>
      </c>
      <c r="D396" s="238"/>
      <c r="E396" s="239">
        <v>-3.1520000000000001</v>
      </c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145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3" t="s">
        <v>362</v>
      </c>
      <c r="D397" s="238"/>
      <c r="E397" s="239">
        <v>-1.2</v>
      </c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145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3" t="s">
        <v>363</v>
      </c>
      <c r="D398" s="238"/>
      <c r="E398" s="239">
        <v>-3.1520000000000001</v>
      </c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145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31"/>
      <c r="B399" s="232"/>
      <c r="C399" s="274" t="s">
        <v>147</v>
      </c>
      <c r="D399" s="240"/>
      <c r="E399" s="241">
        <v>-23.855</v>
      </c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145</v>
      </c>
      <c r="AH399" s="214">
        <v>1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3" t="s">
        <v>364</v>
      </c>
      <c r="D400" s="238"/>
      <c r="E400" s="239"/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145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31"/>
      <c r="B401" s="232"/>
      <c r="C401" s="273" t="s">
        <v>365</v>
      </c>
      <c r="D401" s="238"/>
      <c r="E401" s="239">
        <v>-1</v>
      </c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145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3" t="s">
        <v>366</v>
      </c>
      <c r="D402" s="238"/>
      <c r="E402" s="239">
        <v>-3.9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145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3" t="s">
        <v>367</v>
      </c>
      <c r="D403" s="238"/>
      <c r="E403" s="239">
        <v>-4.05</v>
      </c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145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31"/>
      <c r="B404" s="232"/>
      <c r="C404" s="274" t="s">
        <v>147</v>
      </c>
      <c r="D404" s="240"/>
      <c r="E404" s="241">
        <v>-8.9499999999999993</v>
      </c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145</v>
      </c>
      <c r="AH404" s="214">
        <v>1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3" t="s">
        <v>368</v>
      </c>
      <c r="D405" s="238"/>
      <c r="E405" s="239"/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145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3" t="s">
        <v>369</v>
      </c>
      <c r="D406" s="238"/>
      <c r="E406" s="239">
        <v>-7.7</v>
      </c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145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3" t="s">
        <v>370</v>
      </c>
      <c r="D407" s="238"/>
      <c r="E407" s="239">
        <v>-4.32</v>
      </c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145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31"/>
      <c r="B408" s="232"/>
      <c r="C408" s="273" t="s">
        <v>371</v>
      </c>
      <c r="D408" s="238"/>
      <c r="E408" s="239">
        <v>-11.196</v>
      </c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145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31"/>
      <c r="B409" s="232"/>
      <c r="C409" s="274" t="s">
        <v>147</v>
      </c>
      <c r="D409" s="240"/>
      <c r="E409" s="241">
        <v>-23.216000000000001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145</v>
      </c>
      <c r="AH409" s="214">
        <v>1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ht="13" x14ac:dyDescent="0.25">
      <c r="A410" s="245" t="s">
        <v>132</v>
      </c>
      <c r="B410" s="246" t="s">
        <v>100</v>
      </c>
      <c r="C410" s="269" t="s">
        <v>101</v>
      </c>
      <c r="D410" s="247"/>
      <c r="E410" s="248"/>
      <c r="F410" s="249"/>
      <c r="G410" s="249">
        <f>SUMIF(AG411:AG457,"&lt;&gt;NOR",G411:G457)</f>
        <v>0</v>
      </c>
      <c r="H410" s="249"/>
      <c r="I410" s="249">
        <f>SUM(I411:I457)</f>
        <v>0</v>
      </c>
      <c r="J410" s="249"/>
      <c r="K410" s="249">
        <f>SUM(K411:K457)</f>
        <v>0</v>
      </c>
      <c r="L410" s="249"/>
      <c r="M410" s="249">
        <f>SUM(M411:M457)</f>
        <v>0</v>
      </c>
      <c r="N410" s="248"/>
      <c r="O410" s="248">
        <f>SUM(O411:O457)</f>
        <v>0</v>
      </c>
      <c r="P410" s="248"/>
      <c r="Q410" s="248">
        <f>SUM(Q411:Q457)</f>
        <v>0</v>
      </c>
      <c r="R410" s="249"/>
      <c r="S410" s="249"/>
      <c r="T410" s="250"/>
      <c r="U410" s="244"/>
      <c r="V410" s="244">
        <f>SUM(V411:V457)</f>
        <v>0.1</v>
      </c>
      <c r="W410" s="244"/>
      <c r="X410" s="244"/>
      <c r="AG410" t="s">
        <v>133</v>
      </c>
    </row>
    <row r="411" spans="1:60" ht="20" outlineLevel="1" x14ac:dyDescent="0.25">
      <c r="A411" s="252">
        <v>55</v>
      </c>
      <c r="B411" s="253" t="s">
        <v>383</v>
      </c>
      <c r="C411" s="270" t="s">
        <v>384</v>
      </c>
      <c r="D411" s="254" t="s">
        <v>136</v>
      </c>
      <c r="E411" s="255">
        <v>1</v>
      </c>
      <c r="F411" s="256"/>
      <c r="G411" s="257">
        <f>ROUND(E411*F411,2)</f>
        <v>0</v>
      </c>
      <c r="H411" s="256"/>
      <c r="I411" s="257">
        <f>ROUND(E411*H411,2)</f>
        <v>0</v>
      </c>
      <c r="J411" s="256"/>
      <c r="K411" s="257">
        <f>ROUND(E411*J411,2)</f>
        <v>0</v>
      </c>
      <c r="L411" s="257">
        <v>15</v>
      </c>
      <c r="M411" s="257">
        <f>G411*(1+L411/100)</f>
        <v>0</v>
      </c>
      <c r="N411" s="255">
        <v>1.6000000000000001E-4</v>
      </c>
      <c r="O411" s="255">
        <f>ROUND(E411*N411,2)</f>
        <v>0</v>
      </c>
      <c r="P411" s="255">
        <v>0</v>
      </c>
      <c r="Q411" s="255">
        <f>ROUND(E411*P411,2)</f>
        <v>0</v>
      </c>
      <c r="R411" s="257"/>
      <c r="S411" s="257" t="s">
        <v>137</v>
      </c>
      <c r="T411" s="258" t="s">
        <v>138</v>
      </c>
      <c r="U411" s="234">
        <v>9.955E-2</v>
      </c>
      <c r="V411" s="234">
        <f>ROUND(E411*U411,2)</f>
        <v>0.1</v>
      </c>
      <c r="W411" s="234"/>
      <c r="X411" s="234" t="s">
        <v>139</v>
      </c>
      <c r="Y411" s="214"/>
      <c r="Z411" s="214"/>
      <c r="AA411" s="214"/>
      <c r="AB411" s="214"/>
      <c r="AC411" s="214"/>
      <c r="AD411" s="214"/>
      <c r="AE411" s="214"/>
      <c r="AF411" s="214"/>
      <c r="AG411" s="214" t="s">
        <v>385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ht="20.5" outlineLevel="1" x14ac:dyDescent="0.25">
      <c r="A412" s="231"/>
      <c r="B412" s="232"/>
      <c r="C412" s="271" t="s">
        <v>386</v>
      </c>
      <c r="D412" s="259"/>
      <c r="E412" s="259"/>
      <c r="F412" s="259"/>
      <c r="G412" s="259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142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61" t="str">
        <f>C412</f>
        <v>Kompletní dodávka a montáž včetně uvedení do provozu, prostupů, zaškolení, seřízení, zkoušek dle příslušných ČSN a dalších pomocných prací a zednických přípomocí.</v>
      </c>
      <c r="BB412" s="214"/>
      <c r="BC412" s="214"/>
      <c r="BD412" s="214"/>
      <c r="BE412" s="214"/>
      <c r="BF412" s="214"/>
      <c r="BG412" s="214"/>
      <c r="BH412" s="214"/>
    </row>
    <row r="413" spans="1:60" ht="20.5" outlineLevel="1" x14ac:dyDescent="0.25">
      <c r="A413" s="231"/>
      <c r="B413" s="232"/>
      <c r="C413" s="272" t="s">
        <v>426</v>
      </c>
      <c r="D413" s="260"/>
      <c r="E413" s="260"/>
      <c r="F413" s="260"/>
      <c r="G413" s="260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142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61" t="str">
        <f>C413</f>
        <v>Odstranění stávajících světel, vypínačů, zásuvek. Nové nové zásuvky, vypínače, příprava pro přisazená stropní svítidla.</v>
      </c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2" t="s">
        <v>387</v>
      </c>
      <c r="D414" s="260"/>
      <c r="E414" s="260"/>
      <c r="F414" s="260"/>
      <c r="G414" s="260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142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31"/>
      <c r="B415" s="232"/>
      <c r="C415" s="272" t="s">
        <v>388</v>
      </c>
      <c r="D415" s="260"/>
      <c r="E415" s="260"/>
      <c r="F415" s="260"/>
      <c r="G415" s="260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142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ht="20.5" outlineLevel="1" x14ac:dyDescent="0.25">
      <c r="A416" s="231"/>
      <c r="B416" s="232"/>
      <c r="C416" s="272" t="s">
        <v>389</v>
      </c>
      <c r="D416" s="260"/>
      <c r="E416" s="260"/>
      <c r="F416" s="260"/>
      <c r="G416" s="260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142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61" t="str">
        <f>C416</f>
        <v>Nový rozvadeč včetně vystrojení a oživení. Rozvaděč obsahuje hlavní vypínač, přepěťovou ochranu, proudový chránič a jističe dle počtu okruhů.</v>
      </c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31"/>
      <c r="B417" s="232"/>
      <c r="C417" s="277" t="s">
        <v>390</v>
      </c>
      <c r="D417" s="235"/>
      <c r="E417" s="236"/>
      <c r="F417" s="237"/>
      <c r="G417" s="237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142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31"/>
      <c r="B418" s="232"/>
      <c r="C418" s="272" t="s">
        <v>391</v>
      </c>
      <c r="D418" s="260"/>
      <c r="E418" s="260"/>
      <c r="F418" s="260"/>
      <c r="G418" s="260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142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31"/>
      <c r="B419" s="232"/>
      <c r="C419" s="272" t="s">
        <v>392</v>
      </c>
      <c r="D419" s="260"/>
      <c r="E419" s="260"/>
      <c r="F419" s="260"/>
      <c r="G419" s="260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142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31"/>
      <c r="B420" s="232"/>
      <c r="C420" s="277" t="s">
        <v>390</v>
      </c>
      <c r="D420" s="235"/>
      <c r="E420" s="236"/>
      <c r="F420" s="237"/>
      <c r="G420" s="237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142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31"/>
      <c r="B421" s="232"/>
      <c r="C421" s="272" t="s">
        <v>427</v>
      </c>
      <c r="D421" s="260"/>
      <c r="E421" s="260"/>
      <c r="F421" s="260"/>
      <c r="G421" s="260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142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2" t="s">
        <v>428</v>
      </c>
      <c r="D422" s="260"/>
      <c r="E422" s="260"/>
      <c r="F422" s="260"/>
      <c r="G422" s="260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142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2" t="s">
        <v>429</v>
      </c>
      <c r="D423" s="260"/>
      <c r="E423" s="260"/>
      <c r="F423" s="260"/>
      <c r="G423" s="260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142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2" t="s">
        <v>430</v>
      </c>
      <c r="D424" s="260"/>
      <c r="E424" s="260"/>
      <c r="F424" s="260"/>
      <c r="G424" s="260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142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31"/>
      <c r="B425" s="232"/>
      <c r="C425" s="272" t="s">
        <v>431</v>
      </c>
      <c r="D425" s="260"/>
      <c r="E425" s="260"/>
      <c r="F425" s="260"/>
      <c r="G425" s="260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142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31"/>
      <c r="B426" s="232"/>
      <c r="C426" s="272" t="s">
        <v>432</v>
      </c>
      <c r="D426" s="260"/>
      <c r="E426" s="260"/>
      <c r="F426" s="260"/>
      <c r="G426" s="260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142</v>
      </c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31"/>
      <c r="B427" s="232"/>
      <c r="C427" s="272" t="s">
        <v>433</v>
      </c>
      <c r="D427" s="260"/>
      <c r="E427" s="260"/>
      <c r="F427" s="260"/>
      <c r="G427" s="260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142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2" t="s">
        <v>434</v>
      </c>
      <c r="D428" s="260"/>
      <c r="E428" s="260"/>
      <c r="F428" s="260"/>
      <c r="G428" s="260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142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2" t="s">
        <v>435</v>
      </c>
      <c r="D429" s="260"/>
      <c r="E429" s="260"/>
      <c r="F429" s="260"/>
      <c r="G429" s="260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142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7" t="s">
        <v>393</v>
      </c>
      <c r="D430" s="235"/>
      <c r="E430" s="236"/>
      <c r="F430" s="237"/>
      <c r="G430" s="237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142</v>
      </c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2" t="s">
        <v>436</v>
      </c>
      <c r="D431" s="260"/>
      <c r="E431" s="260"/>
      <c r="F431" s="260"/>
      <c r="G431" s="260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142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31"/>
      <c r="B432" s="232"/>
      <c r="C432" s="272" t="s">
        <v>437</v>
      </c>
      <c r="D432" s="260"/>
      <c r="E432" s="260"/>
      <c r="F432" s="260"/>
      <c r="G432" s="260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142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31"/>
      <c r="B433" s="232"/>
      <c r="C433" s="272" t="s">
        <v>438</v>
      </c>
      <c r="D433" s="260"/>
      <c r="E433" s="260"/>
      <c r="F433" s="260"/>
      <c r="G433" s="260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142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2" t="s">
        <v>439</v>
      </c>
      <c r="D434" s="260"/>
      <c r="E434" s="260"/>
      <c r="F434" s="260"/>
      <c r="G434" s="260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142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31"/>
      <c r="B435" s="232"/>
      <c r="C435" s="272" t="s">
        <v>440</v>
      </c>
      <c r="D435" s="260"/>
      <c r="E435" s="260"/>
      <c r="F435" s="260"/>
      <c r="G435" s="260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142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31"/>
      <c r="B436" s="232"/>
      <c r="C436" s="272" t="s">
        <v>441</v>
      </c>
      <c r="D436" s="260"/>
      <c r="E436" s="260"/>
      <c r="F436" s="260"/>
      <c r="G436" s="260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142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31"/>
      <c r="B437" s="232"/>
      <c r="C437" s="272" t="s">
        <v>442</v>
      </c>
      <c r="D437" s="260"/>
      <c r="E437" s="260"/>
      <c r="F437" s="260"/>
      <c r="G437" s="260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142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2" t="s">
        <v>443</v>
      </c>
      <c r="D438" s="260"/>
      <c r="E438" s="260"/>
      <c r="F438" s="260"/>
      <c r="G438" s="260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142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2" t="s">
        <v>444</v>
      </c>
      <c r="D439" s="260"/>
      <c r="E439" s="260"/>
      <c r="F439" s="260"/>
      <c r="G439" s="260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142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31"/>
      <c r="B440" s="232"/>
      <c r="C440" s="272" t="s">
        <v>445</v>
      </c>
      <c r="D440" s="260"/>
      <c r="E440" s="260"/>
      <c r="F440" s="260"/>
      <c r="G440" s="260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142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2" t="s">
        <v>446</v>
      </c>
      <c r="D441" s="260"/>
      <c r="E441" s="260"/>
      <c r="F441" s="260"/>
      <c r="G441" s="260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142</v>
      </c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31"/>
      <c r="B442" s="232"/>
      <c r="C442" s="272" t="s">
        <v>447</v>
      </c>
      <c r="D442" s="260"/>
      <c r="E442" s="260"/>
      <c r="F442" s="260"/>
      <c r="G442" s="260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142</v>
      </c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31"/>
      <c r="B443" s="232"/>
      <c r="C443" s="272" t="s">
        <v>448</v>
      </c>
      <c r="D443" s="260"/>
      <c r="E443" s="260"/>
      <c r="F443" s="260"/>
      <c r="G443" s="260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142</v>
      </c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31"/>
      <c r="B444" s="232"/>
      <c r="C444" s="272" t="s">
        <v>449</v>
      </c>
      <c r="D444" s="260"/>
      <c r="E444" s="260"/>
      <c r="F444" s="260"/>
      <c r="G444" s="260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142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2" t="s">
        <v>450</v>
      </c>
      <c r="D445" s="260"/>
      <c r="E445" s="260"/>
      <c r="F445" s="260"/>
      <c r="G445" s="260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142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31"/>
      <c r="B446" s="232"/>
      <c r="C446" s="272" t="s">
        <v>451</v>
      </c>
      <c r="D446" s="260"/>
      <c r="E446" s="260"/>
      <c r="F446" s="260"/>
      <c r="G446" s="260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142</v>
      </c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2" t="s">
        <v>452</v>
      </c>
      <c r="D447" s="260"/>
      <c r="E447" s="260"/>
      <c r="F447" s="260"/>
      <c r="G447" s="260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142</v>
      </c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7" t="s">
        <v>393</v>
      </c>
      <c r="D448" s="235"/>
      <c r="E448" s="236"/>
      <c r="F448" s="237"/>
      <c r="G448" s="237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142</v>
      </c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31"/>
      <c r="B449" s="232"/>
      <c r="C449" s="272" t="s">
        <v>453</v>
      </c>
      <c r="D449" s="260"/>
      <c r="E449" s="260"/>
      <c r="F449" s="260"/>
      <c r="G449" s="260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142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2" t="s">
        <v>437</v>
      </c>
      <c r="D450" s="260"/>
      <c r="E450" s="260"/>
      <c r="F450" s="260"/>
      <c r="G450" s="260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142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31"/>
      <c r="B451" s="232"/>
      <c r="C451" s="272" t="s">
        <v>438</v>
      </c>
      <c r="D451" s="260"/>
      <c r="E451" s="260"/>
      <c r="F451" s="260"/>
      <c r="G451" s="260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142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31"/>
      <c r="B452" s="232"/>
      <c r="C452" s="272" t="s">
        <v>440</v>
      </c>
      <c r="D452" s="260"/>
      <c r="E452" s="260"/>
      <c r="F452" s="260"/>
      <c r="G452" s="260"/>
      <c r="H452" s="234"/>
      <c r="I452" s="234"/>
      <c r="J452" s="234"/>
      <c r="K452" s="234"/>
      <c r="L452" s="234"/>
      <c r="M452" s="234"/>
      <c r="N452" s="233"/>
      <c r="O452" s="233"/>
      <c r="P452" s="233"/>
      <c r="Q452" s="233"/>
      <c r="R452" s="234"/>
      <c r="S452" s="234"/>
      <c r="T452" s="234"/>
      <c r="U452" s="234"/>
      <c r="V452" s="234"/>
      <c r="W452" s="234"/>
      <c r="X452" s="234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142</v>
      </c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31"/>
      <c r="B453" s="232"/>
      <c r="C453" s="272" t="s">
        <v>441</v>
      </c>
      <c r="D453" s="260"/>
      <c r="E453" s="260"/>
      <c r="F453" s="260"/>
      <c r="G453" s="260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142</v>
      </c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31"/>
      <c r="B454" s="232"/>
      <c r="C454" s="272" t="s">
        <v>442</v>
      </c>
      <c r="D454" s="260"/>
      <c r="E454" s="260"/>
      <c r="F454" s="260"/>
      <c r="G454" s="260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142</v>
      </c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31"/>
      <c r="B455" s="232"/>
      <c r="C455" s="272" t="s">
        <v>443</v>
      </c>
      <c r="D455" s="260"/>
      <c r="E455" s="260"/>
      <c r="F455" s="260"/>
      <c r="G455" s="260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142</v>
      </c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31"/>
      <c r="B456" s="232"/>
      <c r="C456" s="272" t="s">
        <v>454</v>
      </c>
      <c r="D456" s="260"/>
      <c r="E456" s="260"/>
      <c r="F456" s="260"/>
      <c r="G456" s="260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142</v>
      </c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31"/>
      <c r="B457" s="232"/>
      <c r="C457" s="272" t="s">
        <v>394</v>
      </c>
      <c r="D457" s="260"/>
      <c r="E457" s="260"/>
      <c r="F457" s="260"/>
      <c r="G457" s="260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142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ht="13" x14ac:dyDescent="0.25">
      <c r="A458" s="245" t="s">
        <v>132</v>
      </c>
      <c r="B458" s="246" t="s">
        <v>102</v>
      </c>
      <c r="C458" s="269" t="s">
        <v>103</v>
      </c>
      <c r="D458" s="247"/>
      <c r="E458" s="248"/>
      <c r="F458" s="249"/>
      <c r="G458" s="249">
        <f>SUMIF(AG459:AG467,"&lt;&gt;NOR",G459:G467)</f>
        <v>0</v>
      </c>
      <c r="H458" s="249"/>
      <c r="I458" s="249">
        <f>SUM(I459:I467)</f>
        <v>0</v>
      </c>
      <c r="J458" s="249"/>
      <c r="K458" s="249">
        <f>SUM(K459:K467)</f>
        <v>0</v>
      </c>
      <c r="L458" s="249"/>
      <c r="M458" s="249">
        <f>SUM(M459:M467)</f>
        <v>0</v>
      </c>
      <c r="N458" s="248"/>
      <c r="O458" s="248">
        <f>SUM(O459:O467)</f>
        <v>0</v>
      </c>
      <c r="P458" s="248"/>
      <c r="Q458" s="248">
        <f>SUM(Q459:Q467)</f>
        <v>0</v>
      </c>
      <c r="R458" s="249"/>
      <c r="S458" s="249"/>
      <c r="T458" s="250"/>
      <c r="U458" s="244"/>
      <c r="V458" s="244">
        <f>SUM(V459:V467)</f>
        <v>2.06</v>
      </c>
      <c r="W458" s="244"/>
      <c r="X458" s="244"/>
      <c r="AG458" t="s">
        <v>133</v>
      </c>
    </row>
    <row r="459" spans="1:60" outlineLevel="1" x14ac:dyDescent="0.25">
      <c r="A459" s="262">
        <v>56</v>
      </c>
      <c r="B459" s="263" t="s">
        <v>395</v>
      </c>
      <c r="C459" s="275" t="s">
        <v>396</v>
      </c>
      <c r="D459" s="264" t="s">
        <v>232</v>
      </c>
      <c r="E459" s="265">
        <v>0.31240000000000001</v>
      </c>
      <c r="F459" s="266"/>
      <c r="G459" s="267">
        <f>ROUND(E459*F459,2)</f>
        <v>0</v>
      </c>
      <c r="H459" s="266"/>
      <c r="I459" s="267">
        <f>ROUND(E459*H459,2)</f>
        <v>0</v>
      </c>
      <c r="J459" s="266"/>
      <c r="K459" s="267">
        <f>ROUND(E459*J459,2)</f>
        <v>0</v>
      </c>
      <c r="L459" s="267">
        <v>15</v>
      </c>
      <c r="M459" s="267">
        <f>G459*(1+L459/100)</f>
        <v>0</v>
      </c>
      <c r="N459" s="265">
        <v>0</v>
      </c>
      <c r="O459" s="265">
        <f>ROUND(E459*N459,2)</f>
        <v>0</v>
      </c>
      <c r="P459" s="265">
        <v>0</v>
      </c>
      <c r="Q459" s="265">
        <f>ROUND(E459*P459,2)</f>
        <v>0</v>
      </c>
      <c r="R459" s="267"/>
      <c r="S459" s="267" t="s">
        <v>153</v>
      </c>
      <c r="T459" s="268" t="s">
        <v>153</v>
      </c>
      <c r="U459" s="234">
        <v>2.0089999999999999</v>
      </c>
      <c r="V459" s="234">
        <f>ROUND(E459*U459,2)</f>
        <v>0.63</v>
      </c>
      <c r="W459" s="234"/>
      <c r="X459" s="234" t="s">
        <v>397</v>
      </c>
      <c r="Y459" s="214"/>
      <c r="Z459" s="214"/>
      <c r="AA459" s="214"/>
      <c r="AB459" s="214"/>
      <c r="AC459" s="214"/>
      <c r="AD459" s="214"/>
      <c r="AE459" s="214"/>
      <c r="AF459" s="214"/>
      <c r="AG459" s="214" t="s">
        <v>398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62">
        <v>57</v>
      </c>
      <c r="B460" s="263" t="s">
        <v>399</v>
      </c>
      <c r="C460" s="275" t="s">
        <v>400</v>
      </c>
      <c r="D460" s="264" t="s">
        <v>232</v>
      </c>
      <c r="E460" s="265">
        <v>0.62480000000000002</v>
      </c>
      <c r="F460" s="266"/>
      <c r="G460" s="267">
        <f>ROUND(E460*F460,2)</f>
        <v>0</v>
      </c>
      <c r="H460" s="266"/>
      <c r="I460" s="267">
        <f>ROUND(E460*H460,2)</f>
        <v>0</v>
      </c>
      <c r="J460" s="266"/>
      <c r="K460" s="267">
        <f>ROUND(E460*J460,2)</f>
        <v>0</v>
      </c>
      <c r="L460" s="267">
        <v>15</v>
      </c>
      <c r="M460" s="267">
        <f>G460*(1+L460/100)</f>
        <v>0</v>
      </c>
      <c r="N460" s="265">
        <v>0</v>
      </c>
      <c r="O460" s="265">
        <f>ROUND(E460*N460,2)</f>
        <v>0</v>
      </c>
      <c r="P460" s="265">
        <v>0</v>
      </c>
      <c r="Q460" s="265">
        <f>ROUND(E460*P460,2)</f>
        <v>0</v>
      </c>
      <c r="R460" s="267"/>
      <c r="S460" s="267" t="s">
        <v>153</v>
      </c>
      <c r="T460" s="268" t="s">
        <v>153</v>
      </c>
      <c r="U460" s="234">
        <v>0.95899999999999996</v>
      </c>
      <c r="V460" s="234">
        <f>ROUND(E460*U460,2)</f>
        <v>0.6</v>
      </c>
      <c r="W460" s="234"/>
      <c r="X460" s="234" t="s">
        <v>397</v>
      </c>
      <c r="Y460" s="214"/>
      <c r="Z460" s="214"/>
      <c r="AA460" s="214"/>
      <c r="AB460" s="214"/>
      <c r="AC460" s="214"/>
      <c r="AD460" s="214"/>
      <c r="AE460" s="214"/>
      <c r="AF460" s="214"/>
      <c r="AG460" s="214" t="s">
        <v>398</v>
      </c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52">
        <v>58</v>
      </c>
      <c r="B461" s="253" t="s">
        <v>401</v>
      </c>
      <c r="C461" s="270" t="s">
        <v>402</v>
      </c>
      <c r="D461" s="254" t="s">
        <v>232</v>
      </c>
      <c r="E461" s="255">
        <v>0.31240000000000001</v>
      </c>
      <c r="F461" s="256"/>
      <c r="G461" s="257">
        <f>ROUND(E461*F461,2)</f>
        <v>0</v>
      </c>
      <c r="H461" s="256"/>
      <c r="I461" s="257">
        <f>ROUND(E461*H461,2)</f>
        <v>0</v>
      </c>
      <c r="J461" s="256"/>
      <c r="K461" s="257">
        <f>ROUND(E461*J461,2)</f>
        <v>0</v>
      </c>
      <c r="L461" s="257">
        <v>15</v>
      </c>
      <c r="M461" s="257">
        <f>G461*(1+L461/100)</f>
        <v>0</v>
      </c>
      <c r="N461" s="255">
        <v>0</v>
      </c>
      <c r="O461" s="255">
        <f>ROUND(E461*N461,2)</f>
        <v>0</v>
      </c>
      <c r="P461" s="255">
        <v>0</v>
      </c>
      <c r="Q461" s="255">
        <f>ROUND(E461*P461,2)</f>
        <v>0</v>
      </c>
      <c r="R461" s="257"/>
      <c r="S461" s="257" t="s">
        <v>153</v>
      </c>
      <c r="T461" s="258" t="s">
        <v>153</v>
      </c>
      <c r="U461" s="234">
        <v>0.49</v>
      </c>
      <c r="V461" s="234">
        <f>ROUND(E461*U461,2)</f>
        <v>0.15</v>
      </c>
      <c r="W461" s="234"/>
      <c r="X461" s="234" t="s">
        <v>397</v>
      </c>
      <c r="Y461" s="214"/>
      <c r="Z461" s="214"/>
      <c r="AA461" s="214"/>
      <c r="AB461" s="214"/>
      <c r="AC461" s="214"/>
      <c r="AD461" s="214"/>
      <c r="AE461" s="214"/>
      <c r="AF461" s="214"/>
      <c r="AG461" s="214" t="s">
        <v>398</v>
      </c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1" t="s">
        <v>403</v>
      </c>
      <c r="D462" s="259"/>
      <c r="E462" s="259"/>
      <c r="F462" s="259"/>
      <c r="G462" s="259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142</v>
      </c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62">
        <v>59</v>
      </c>
      <c r="B463" s="263" t="s">
        <v>404</v>
      </c>
      <c r="C463" s="275" t="s">
        <v>405</v>
      </c>
      <c r="D463" s="264" t="s">
        <v>232</v>
      </c>
      <c r="E463" s="265">
        <v>5.9356</v>
      </c>
      <c r="F463" s="266"/>
      <c r="G463" s="267">
        <f>ROUND(E463*F463,2)</f>
        <v>0</v>
      </c>
      <c r="H463" s="266"/>
      <c r="I463" s="267">
        <f>ROUND(E463*H463,2)</f>
        <v>0</v>
      </c>
      <c r="J463" s="266"/>
      <c r="K463" s="267">
        <f>ROUND(E463*J463,2)</f>
        <v>0</v>
      </c>
      <c r="L463" s="267">
        <v>15</v>
      </c>
      <c r="M463" s="267">
        <f>G463*(1+L463/100)</f>
        <v>0</v>
      </c>
      <c r="N463" s="265">
        <v>0</v>
      </c>
      <c r="O463" s="265">
        <f>ROUND(E463*N463,2)</f>
        <v>0</v>
      </c>
      <c r="P463" s="265">
        <v>0</v>
      </c>
      <c r="Q463" s="265">
        <f>ROUND(E463*P463,2)</f>
        <v>0</v>
      </c>
      <c r="R463" s="267"/>
      <c r="S463" s="267" t="s">
        <v>153</v>
      </c>
      <c r="T463" s="268" t="s">
        <v>153</v>
      </c>
      <c r="U463" s="234">
        <v>0</v>
      </c>
      <c r="V463" s="234">
        <f>ROUND(E463*U463,2)</f>
        <v>0</v>
      </c>
      <c r="W463" s="234"/>
      <c r="X463" s="234" t="s">
        <v>397</v>
      </c>
      <c r="Y463" s="214"/>
      <c r="Z463" s="214"/>
      <c r="AA463" s="214"/>
      <c r="AB463" s="214"/>
      <c r="AC463" s="214"/>
      <c r="AD463" s="214"/>
      <c r="AE463" s="214"/>
      <c r="AF463" s="214"/>
      <c r="AG463" s="214" t="s">
        <v>398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52">
        <v>60</v>
      </c>
      <c r="B464" s="253" t="s">
        <v>406</v>
      </c>
      <c r="C464" s="270" t="s">
        <v>407</v>
      </c>
      <c r="D464" s="254" t="s">
        <v>232</v>
      </c>
      <c r="E464" s="255">
        <v>0.31240000000000001</v>
      </c>
      <c r="F464" s="256"/>
      <c r="G464" s="257">
        <f>ROUND(E464*F464,2)</f>
        <v>0</v>
      </c>
      <c r="H464" s="256"/>
      <c r="I464" s="257">
        <f>ROUND(E464*H464,2)</f>
        <v>0</v>
      </c>
      <c r="J464" s="256"/>
      <c r="K464" s="257">
        <f>ROUND(E464*J464,2)</f>
        <v>0</v>
      </c>
      <c r="L464" s="257">
        <v>15</v>
      </c>
      <c r="M464" s="257">
        <f>G464*(1+L464/100)</f>
        <v>0</v>
      </c>
      <c r="N464" s="255">
        <v>0</v>
      </c>
      <c r="O464" s="255">
        <f>ROUND(E464*N464,2)</f>
        <v>0</v>
      </c>
      <c r="P464" s="255">
        <v>0</v>
      </c>
      <c r="Q464" s="255">
        <f>ROUND(E464*P464,2)</f>
        <v>0</v>
      </c>
      <c r="R464" s="257"/>
      <c r="S464" s="257" t="s">
        <v>153</v>
      </c>
      <c r="T464" s="258" t="s">
        <v>153</v>
      </c>
      <c r="U464" s="234">
        <v>0.752</v>
      </c>
      <c r="V464" s="234">
        <f>ROUND(E464*U464,2)</f>
        <v>0.23</v>
      </c>
      <c r="W464" s="234"/>
      <c r="X464" s="234" t="s">
        <v>397</v>
      </c>
      <c r="Y464" s="214"/>
      <c r="Z464" s="214"/>
      <c r="AA464" s="214"/>
      <c r="AB464" s="214"/>
      <c r="AC464" s="214"/>
      <c r="AD464" s="214"/>
      <c r="AE464" s="214"/>
      <c r="AF464" s="214"/>
      <c r="AG464" s="214" t="s">
        <v>398</v>
      </c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ht="20.5" outlineLevel="1" x14ac:dyDescent="0.25">
      <c r="A465" s="231"/>
      <c r="B465" s="232"/>
      <c r="C465" s="271" t="s">
        <v>408</v>
      </c>
      <c r="D465" s="259"/>
      <c r="E465" s="259"/>
      <c r="F465" s="259"/>
      <c r="G465" s="259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142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61" t="str">
        <f>C465</f>
        <v>S naložením suti nebo vybouraných hmot do dopravního prostředku a na jejich vyložením, popřípadě přeložením na normální dopravní prostředek.</v>
      </c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62">
        <v>61</v>
      </c>
      <c r="B466" s="263" t="s">
        <v>409</v>
      </c>
      <c r="C466" s="275" t="s">
        <v>410</v>
      </c>
      <c r="D466" s="264" t="s">
        <v>232</v>
      </c>
      <c r="E466" s="265">
        <v>1.2496</v>
      </c>
      <c r="F466" s="266"/>
      <c r="G466" s="267">
        <f>ROUND(E466*F466,2)</f>
        <v>0</v>
      </c>
      <c r="H466" s="266"/>
      <c r="I466" s="267">
        <f>ROUND(E466*H466,2)</f>
        <v>0</v>
      </c>
      <c r="J466" s="266"/>
      <c r="K466" s="267">
        <f>ROUND(E466*J466,2)</f>
        <v>0</v>
      </c>
      <c r="L466" s="267">
        <v>15</v>
      </c>
      <c r="M466" s="267">
        <f>G466*(1+L466/100)</f>
        <v>0</v>
      </c>
      <c r="N466" s="265">
        <v>0</v>
      </c>
      <c r="O466" s="265">
        <f>ROUND(E466*N466,2)</f>
        <v>0</v>
      </c>
      <c r="P466" s="265">
        <v>0</v>
      </c>
      <c r="Q466" s="265">
        <f>ROUND(E466*P466,2)</f>
        <v>0</v>
      </c>
      <c r="R466" s="267"/>
      <c r="S466" s="267" t="s">
        <v>153</v>
      </c>
      <c r="T466" s="268" t="s">
        <v>153</v>
      </c>
      <c r="U466" s="234">
        <v>0.36</v>
      </c>
      <c r="V466" s="234">
        <f>ROUND(E466*U466,2)</f>
        <v>0.45</v>
      </c>
      <c r="W466" s="234"/>
      <c r="X466" s="234" t="s">
        <v>397</v>
      </c>
      <c r="Y466" s="214"/>
      <c r="Z466" s="214"/>
      <c r="AA466" s="214"/>
      <c r="AB466" s="214"/>
      <c r="AC466" s="214"/>
      <c r="AD466" s="214"/>
      <c r="AE466" s="214"/>
      <c r="AF466" s="214"/>
      <c r="AG466" s="214" t="s">
        <v>398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ht="20" outlineLevel="1" x14ac:dyDescent="0.25">
      <c r="A467" s="262">
        <v>62</v>
      </c>
      <c r="B467" s="263" t="s">
        <v>411</v>
      </c>
      <c r="C467" s="275" t="s">
        <v>412</v>
      </c>
      <c r="D467" s="264" t="s">
        <v>232</v>
      </c>
      <c r="E467" s="265">
        <v>0.31240000000000001</v>
      </c>
      <c r="F467" s="266"/>
      <c r="G467" s="267">
        <f>ROUND(E467*F467,2)</f>
        <v>0</v>
      </c>
      <c r="H467" s="266"/>
      <c r="I467" s="267">
        <f>ROUND(E467*H467,2)</f>
        <v>0</v>
      </c>
      <c r="J467" s="266"/>
      <c r="K467" s="267">
        <f>ROUND(E467*J467,2)</f>
        <v>0</v>
      </c>
      <c r="L467" s="267">
        <v>15</v>
      </c>
      <c r="M467" s="267">
        <f>G467*(1+L467/100)</f>
        <v>0</v>
      </c>
      <c r="N467" s="265">
        <v>0</v>
      </c>
      <c r="O467" s="265">
        <f>ROUND(E467*N467,2)</f>
        <v>0</v>
      </c>
      <c r="P467" s="265">
        <v>0</v>
      </c>
      <c r="Q467" s="265">
        <f>ROUND(E467*P467,2)</f>
        <v>0</v>
      </c>
      <c r="R467" s="267"/>
      <c r="S467" s="267" t="s">
        <v>153</v>
      </c>
      <c r="T467" s="268" t="s">
        <v>153</v>
      </c>
      <c r="U467" s="234">
        <v>0</v>
      </c>
      <c r="V467" s="234">
        <f>ROUND(E467*U467,2)</f>
        <v>0</v>
      </c>
      <c r="W467" s="234"/>
      <c r="X467" s="234" t="s">
        <v>397</v>
      </c>
      <c r="Y467" s="214"/>
      <c r="Z467" s="214"/>
      <c r="AA467" s="214"/>
      <c r="AB467" s="214"/>
      <c r="AC467" s="214"/>
      <c r="AD467" s="214"/>
      <c r="AE467" s="214"/>
      <c r="AF467" s="214"/>
      <c r="AG467" s="214" t="s">
        <v>398</v>
      </c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ht="13" x14ac:dyDescent="0.25">
      <c r="A468" s="245" t="s">
        <v>132</v>
      </c>
      <c r="B468" s="246" t="s">
        <v>105</v>
      </c>
      <c r="C468" s="269" t="s">
        <v>30</v>
      </c>
      <c r="D468" s="247"/>
      <c r="E468" s="248"/>
      <c r="F468" s="249"/>
      <c r="G468" s="249">
        <f>SUMIF(AG469:AG474,"&lt;&gt;NOR",G469:G474)</f>
        <v>0</v>
      </c>
      <c r="H468" s="249"/>
      <c r="I468" s="249">
        <f>SUM(I469:I474)</f>
        <v>0</v>
      </c>
      <c r="J468" s="249"/>
      <c r="K468" s="249">
        <f>SUM(K469:K474)</f>
        <v>0</v>
      </c>
      <c r="L468" s="249"/>
      <c r="M468" s="249">
        <f>SUM(M469:M474)</f>
        <v>0</v>
      </c>
      <c r="N468" s="248"/>
      <c r="O468" s="248">
        <f>SUM(O469:O474)</f>
        <v>0</v>
      </c>
      <c r="P468" s="248"/>
      <c r="Q468" s="248">
        <f>SUM(Q469:Q474)</f>
        <v>0</v>
      </c>
      <c r="R468" s="249"/>
      <c r="S468" s="249"/>
      <c r="T468" s="250"/>
      <c r="U468" s="244"/>
      <c r="V468" s="244">
        <f>SUM(V469:V474)</f>
        <v>0</v>
      </c>
      <c r="W468" s="244"/>
      <c r="X468" s="244"/>
      <c r="AG468" t="s">
        <v>133</v>
      </c>
    </row>
    <row r="469" spans="1:60" outlineLevel="1" x14ac:dyDescent="0.25">
      <c r="A469" s="252">
        <v>63</v>
      </c>
      <c r="B469" s="253" t="s">
        <v>413</v>
      </c>
      <c r="C469" s="270" t="s">
        <v>414</v>
      </c>
      <c r="D469" s="254" t="s">
        <v>415</v>
      </c>
      <c r="E469" s="255">
        <v>1</v>
      </c>
      <c r="F469" s="256"/>
      <c r="G469" s="257">
        <f>ROUND(E469*F469,2)</f>
        <v>0</v>
      </c>
      <c r="H469" s="256"/>
      <c r="I469" s="257">
        <f>ROUND(E469*H469,2)</f>
        <v>0</v>
      </c>
      <c r="J469" s="256"/>
      <c r="K469" s="257">
        <f>ROUND(E469*J469,2)</f>
        <v>0</v>
      </c>
      <c r="L469" s="257">
        <v>15</v>
      </c>
      <c r="M469" s="257">
        <f>G469*(1+L469/100)</f>
        <v>0</v>
      </c>
      <c r="N469" s="255">
        <v>0</v>
      </c>
      <c r="O469" s="255">
        <f>ROUND(E469*N469,2)</f>
        <v>0</v>
      </c>
      <c r="P469" s="255">
        <v>0</v>
      </c>
      <c r="Q469" s="255">
        <f>ROUND(E469*P469,2)</f>
        <v>0</v>
      </c>
      <c r="R469" s="257"/>
      <c r="S469" s="257" t="s">
        <v>153</v>
      </c>
      <c r="T469" s="258" t="s">
        <v>138</v>
      </c>
      <c r="U469" s="234">
        <v>0</v>
      </c>
      <c r="V469" s="234">
        <f>ROUND(E469*U469,2)</f>
        <v>0</v>
      </c>
      <c r="W469" s="234"/>
      <c r="X469" s="234" t="s">
        <v>416</v>
      </c>
      <c r="Y469" s="214"/>
      <c r="Z469" s="214"/>
      <c r="AA469" s="214"/>
      <c r="AB469" s="214"/>
      <c r="AC469" s="214"/>
      <c r="AD469" s="214"/>
      <c r="AE469" s="214"/>
      <c r="AF469" s="214"/>
      <c r="AG469" s="214" t="s">
        <v>417</v>
      </c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ht="20.5" outlineLevel="1" x14ac:dyDescent="0.25">
      <c r="A470" s="231"/>
      <c r="B470" s="232"/>
      <c r="C470" s="271" t="s">
        <v>418</v>
      </c>
      <c r="D470" s="259"/>
      <c r="E470" s="259"/>
      <c r="F470" s="259"/>
      <c r="G470" s="259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142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61" t="str">
        <f>C470</f>
        <v>Náklady zhotovitele, související s prováděním zkoušek a revizí předepsaných technickými normami nebo objednatelem a které jsou pro provedení díla nezbytné.</v>
      </c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31"/>
      <c r="B471" s="232"/>
      <c r="C471" s="277" t="s">
        <v>390</v>
      </c>
      <c r="D471" s="235"/>
      <c r="E471" s="236"/>
      <c r="F471" s="237"/>
      <c r="G471" s="237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142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31"/>
      <c r="B472" s="232"/>
      <c r="C472" s="272" t="s">
        <v>419</v>
      </c>
      <c r="D472" s="260"/>
      <c r="E472" s="260"/>
      <c r="F472" s="260"/>
      <c r="G472" s="260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142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ht="20" outlineLevel="1" x14ac:dyDescent="0.25">
      <c r="A473" s="252">
        <v>64</v>
      </c>
      <c r="B473" s="253" t="s">
        <v>420</v>
      </c>
      <c r="C473" s="270" t="s">
        <v>421</v>
      </c>
      <c r="D473" s="254" t="s">
        <v>415</v>
      </c>
      <c r="E473" s="255">
        <v>1</v>
      </c>
      <c r="F473" s="256"/>
      <c r="G473" s="257">
        <f>ROUND(E473*F473,2)</f>
        <v>0</v>
      </c>
      <c r="H473" s="256"/>
      <c r="I473" s="257">
        <f>ROUND(E473*H473,2)</f>
        <v>0</v>
      </c>
      <c r="J473" s="256"/>
      <c r="K473" s="257">
        <f>ROUND(E473*J473,2)</f>
        <v>0</v>
      </c>
      <c r="L473" s="257">
        <v>15</v>
      </c>
      <c r="M473" s="257">
        <f>G473*(1+L473/100)</f>
        <v>0</v>
      </c>
      <c r="N473" s="255">
        <v>0</v>
      </c>
      <c r="O473" s="255">
        <f>ROUND(E473*N473,2)</f>
        <v>0</v>
      </c>
      <c r="P473" s="255">
        <v>0</v>
      </c>
      <c r="Q473" s="255">
        <f>ROUND(E473*P473,2)</f>
        <v>0</v>
      </c>
      <c r="R473" s="257"/>
      <c r="S473" s="257" t="s">
        <v>153</v>
      </c>
      <c r="T473" s="258" t="s">
        <v>138</v>
      </c>
      <c r="U473" s="234">
        <v>0</v>
      </c>
      <c r="V473" s="234">
        <f>ROUND(E473*U473,2)</f>
        <v>0</v>
      </c>
      <c r="W473" s="234"/>
      <c r="X473" s="234" t="s">
        <v>416</v>
      </c>
      <c r="Y473" s="214"/>
      <c r="Z473" s="214"/>
      <c r="AA473" s="214"/>
      <c r="AB473" s="214"/>
      <c r="AC473" s="214"/>
      <c r="AD473" s="214"/>
      <c r="AE473" s="214"/>
      <c r="AF473" s="214"/>
      <c r="AG473" s="214" t="s">
        <v>417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ht="20.5" outlineLevel="1" x14ac:dyDescent="0.25">
      <c r="A474" s="231"/>
      <c r="B474" s="232"/>
      <c r="C474" s="271" t="s">
        <v>422</v>
      </c>
      <c r="D474" s="259"/>
      <c r="E474" s="259"/>
      <c r="F474" s="259"/>
      <c r="G474" s="259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142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61" t="str">
        <f>C474</f>
        <v>Náklady na vyhotovení dokumentace skutečného provedení stavby a její předání objednateli v požadované formě a požadovaném počtu.</v>
      </c>
      <c r="BB474" s="214"/>
      <c r="BC474" s="214"/>
      <c r="BD474" s="214"/>
      <c r="BE474" s="214"/>
      <c r="BF474" s="214"/>
      <c r="BG474" s="214"/>
      <c r="BH474" s="214"/>
    </row>
    <row r="475" spans="1:60" x14ac:dyDescent="0.25">
      <c r="A475" s="3"/>
      <c r="B475" s="4"/>
      <c r="C475" s="278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AE475">
        <v>15</v>
      </c>
      <c r="AF475">
        <v>21</v>
      </c>
      <c r="AG475" t="s">
        <v>119</v>
      </c>
    </row>
    <row r="476" spans="1:60" ht="13" x14ac:dyDescent="0.25">
      <c r="A476" s="217"/>
      <c r="B476" s="218" t="s">
        <v>31</v>
      </c>
      <c r="C476" s="279"/>
      <c r="D476" s="219"/>
      <c r="E476" s="220"/>
      <c r="F476" s="220"/>
      <c r="G476" s="251">
        <f>G8+G21+G63+G72+G81+G88+G120+G138+G140+G143+G161+G185+G196+G231+G236+G251+G300+G410+G458+G468</f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AE476">
        <f>SUMIF(L7:L474,AE475,G7:G474)</f>
        <v>0</v>
      </c>
      <c r="AF476">
        <f>SUMIF(L7:L474,AF475,G7:G474)</f>
        <v>0</v>
      </c>
      <c r="AG476" t="s">
        <v>423</v>
      </c>
    </row>
    <row r="477" spans="1:60" x14ac:dyDescent="0.25">
      <c r="A477" s="3"/>
      <c r="B477" s="4"/>
      <c r="C477" s="278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60" x14ac:dyDescent="0.25">
      <c r="A478" s="3"/>
      <c r="B478" s="4"/>
      <c r="C478" s="278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60" x14ac:dyDescent="0.25">
      <c r="A479" s="221" t="s">
        <v>424</v>
      </c>
      <c r="B479" s="221"/>
      <c r="C479" s="280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60" x14ac:dyDescent="0.25">
      <c r="A480" s="222"/>
      <c r="B480" s="223"/>
      <c r="C480" s="281"/>
      <c r="D480" s="223"/>
      <c r="E480" s="223"/>
      <c r="F480" s="223"/>
      <c r="G480" s="22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AG480" t="s">
        <v>425</v>
      </c>
    </row>
    <row r="481" spans="1:33" x14ac:dyDescent="0.25">
      <c r="A481" s="225"/>
      <c r="B481" s="226"/>
      <c r="C481" s="282"/>
      <c r="D481" s="226"/>
      <c r="E481" s="226"/>
      <c r="F481" s="226"/>
      <c r="G481" s="22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33" x14ac:dyDescent="0.25">
      <c r="A482" s="225"/>
      <c r="B482" s="226"/>
      <c r="C482" s="282"/>
      <c r="D482" s="226"/>
      <c r="E482" s="226"/>
      <c r="F482" s="226"/>
      <c r="G482" s="22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33" x14ac:dyDescent="0.25">
      <c r="A483" s="225"/>
      <c r="B483" s="226"/>
      <c r="C483" s="282"/>
      <c r="D483" s="226"/>
      <c r="E483" s="226"/>
      <c r="F483" s="226"/>
      <c r="G483" s="22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33" x14ac:dyDescent="0.25">
      <c r="A484" s="228"/>
      <c r="B484" s="229"/>
      <c r="C484" s="283"/>
      <c r="D484" s="229"/>
      <c r="E484" s="229"/>
      <c r="F484" s="229"/>
      <c r="G484" s="23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33" x14ac:dyDescent="0.25">
      <c r="A485" s="3"/>
      <c r="B485" s="4"/>
      <c r="C485" s="278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33" x14ac:dyDescent="0.25">
      <c r="C486" s="284"/>
      <c r="D486" s="10"/>
      <c r="AG486" t="s">
        <v>455</v>
      </c>
    </row>
    <row r="487" spans="1:33" x14ac:dyDescent="0.25">
      <c r="D487" s="10"/>
    </row>
    <row r="488" spans="1:33" x14ac:dyDescent="0.25">
      <c r="D488" s="10"/>
    </row>
    <row r="489" spans="1:33" x14ac:dyDescent="0.25">
      <c r="D489" s="10"/>
    </row>
    <row r="490" spans="1:33" x14ac:dyDescent="0.25">
      <c r="D490" s="10"/>
    </row>
    <row r="491" spans="1:33" x14ac:dyDescent="0.25">
      <c r="D491" s="10"/>
    </row>
    <row r="492" spans="1:33" x14ac:dyDescent="0.25">
      <c r="D492" s="10"/>
    </row>
    <row r="493" spans="1:33" x14ac:dyDescent="0.25">
      <c r="D493" s="10"/>
    </row>
    <row r="494" spans="1:33" x14ac:dyDescent="0.25">
      <c r="D494" s="10"/>
    </row>
    <row r="495" spans="1:33" x14ac:dyDescent="0.25">
      <c r="D495" s="10"/>
    </row>
    <row r="496" spans="1:33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2">
    <mergeCell ref="C472:G472"/>
    <mergeCell ref="C474:G474"/>
    <mergeCell ref="C455:G455"/>
    <mergeCell ref="C456:G456"/>
    <mergeCell ref="C457:G457"/>
    <mergeCell ref="C462:G462"/>
    <mergeCell ref="C465:G465"/>
    <mergeCell ref="C470:G470"/>
    <mergeCell ref="C449:G449"/>
    <mergeCell ref="C450:G450"/>
    <mergeCell ref="C451:G451"/>
    <mergeCell ref="C452:G452"/>
    <mergeCell ref="C453:G453"/>
    <mergeCell ref="C454:G454"/>
    <mergeCell ref="C442:G442"/>
    <mergeCell ref="C443:G443"/>
    <mergeCell ref="C444:G444"/>
    <mergeCell ref="C445:G445"/>
    <mergeCell ref="C446:G446"/>
    <mergeCell ref="C447:G447"/>
    <mergeCell ref="C436:G436"/>
    <mergeCell ref="C437:G437"/>
    <mergeCell ref="C438:G438"/>
    <mergeCell ref="C439:G439"/>
    <mergeCell ref="C440:G440"/>
    <mergeCell ref="C441:G441"/>
    <mergeCell ref="C429:G429"/>
    <mergeCell ref="C431:G431"/>
    <mergeCell ref="C432:G432"/>
    <mergeCell ref="C433:G433"/>
    <mergeCell ref="C434:G434"/>
    <mergeCell ref="C435:G435"/>
    <mergeCell ref="C423:G423"/>
    <mergeCell ref="C424:G424"/>
    <mergeCell ref="C425:G425"/>
    <mergeCell ref="C426:G426"/>
    <mergeCell ref="C427:G427"/>
    <mergeCell ref="C428:G428"/>
    <mergeCell ref="C415:G415"/>
    <mergeCell ref="C416:G416"/>
    <mergeCell ref="C418:G418"/>
    <mergeCell ref="C419:G419"/>
    <mergeCell ref="C421:G421"/>
    <mergeCell ref="C422:G422"/>
    <mergeCell ref="C290:G290"/>
    <mergeCell ref="C367:G367"/>
    <mergeCell ref="C372:G372"/>
    <mergeCell ref="C412:G412"/>
    <mergeCell ref="C413:G413"/>
    <mergeCell ref="C414:G414"/>
    <mergeCell ref="C171:G171"/>
    <mergeCell ref="C172:G172"/>
    <mergeCell ref="C191:G191"/>
    <mergeCell ref="C220:G220"/>
    <mergeCell ref="C242:G242"/>
    <mergeCell ref="C275:G275"/>
    <mergeCell ref="C23:G23"/>
    <mergeCell ref="C41:G41"/>
    <mergeCell ref="C53:G53"/>
    <mergeCell ref="C83:G83"/>
    <mergeCell ref="C107:G107"/>
    <mergeCell ref="C142:G142"/>
    <mergeCell ref="A1:G1"/>
    <mergeCell ref="C2:G2"/>
    <mergeCell ref="C3:G3"/>
    <mergeCell ref="C4:G4"/>
    <mergeCell ref="A479:C479"/>
    <mergeCell ref="A480:G484"/>
    <mergeCell ref="C10:G10"/>
    <mergeCell ref="C11:G11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22.37 22.37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'22.37 22.37 Pol'!Názvy_tisku</vt:lpstr>
      <vt:lpstr>oadresa</vt:lpstr>
      <vt:lpstr>Stavba!Objednatel</vt:lpstr>
      <vt:lpstr>Stavba!Objekt</vt:lpstr>
      <vt:lpstr>'22.37 22.37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2022-06-26T18:28:32Z</dcterms:modified>
</cp:coreProperties>
</file>