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78 Oprava parteru Kobližná 9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1 1 Pol" sheetId="13" r:id="rId5"/>
    <sheet name="1 2 Pol" sheetId="14" r:id="rId6"/>
    <sheet name="1 3 Pol" sheetId="15" r:id="rId7"/>
    <sheet name="1 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'1 1 Pol'!$1:$7</definedName>
    <definedName name="_xlnm.Print_Titles" localSheetId="5">'1 2 Pol'!$1:$7</definedName>
    <definedName name="_xlnm.Print_Titles" localSheetId="6">'1 3 Pol'!$1:$7</definedName>
    <definedName name="_xlnm.Print_Titles" localSheetId="7">'1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Naklady'!$A$1:$Y$42</definedName>
    <definedName name="_xlnm.Print_Area" localSheetId="4">'1 1 Pol'!$A$1:$Y$120</definedName>
    <definedName name="_xlnm.Print_Area" localSheetId="5">'1 2 Pol'!$A$1:$Y$626</definedName>
    <definedName name="_xlnm.Print_Area" localSheetId="6">'1 3 Pol'!$A$1:$Y$48</definedName>
    <definedName name="_xlnm.Print_Area" localSheetId="7">'1 4 Pol'!$A$1:$Y$71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0" i="16"/>
  <c r="BA67" i="16"/>
  <c r="BA43" i="16"/>
  <c r="BA38" i="16"/>
  <c r="BA16" i="16"/>
  <c r="BA15" i="16"/>
  <c r="G8" i="16"/>
  <c r="V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K13" i="16"/>
  <c r="O13" i="16"/>
  <c r="G14" i="16"/>
  <c r="I14" i="16"/>
  <c r="I13" i="16" s="1"/>
  <c r="K14" i="16"/>
  <c r="M14" i="16"/>
  <c r="O14" i="16"/>
  <c r="Q14" i="16"/>
  <c r="Q13" i="16" s="1"/>
  <c r="V14" i="16"/>
  <c r="V13" i="16" s="1"/>
  <c r="G17" i="16"/>
  <c r="M17" i="16" s="1"/>
  <c r="I17" i="16"/>
  <c r="K17" i="16"/>
  <c r="O17" i="16"/>
  <c r="Q17" i="16"/>
  <c r="V17" i="16"/>
  <c r="G18" i="16"/>
  <c r="AE70" i="16" s="1"/>
  <c r="I18" i="16"/>
  <c r="K18" i="16"/>
  <c r="O18" i="16"/>
  <c r="Q18" i="16"/>
  <c r="V18" i="16"/>
  <c r="G20" i="16"/>
  <c r="M20" i="16" s="1"/>
  <c r="I20" i="16"/>
  <c r="K20" i="16"/>
  <c r="O20" i="16"/>
  <c r="Q20" i="16"/>
  <c r="V20" i="16"/>
  <c r="G22" i="16"/>
  <c r="M22" i="16" s="1"/>
  <c r="I22" i="16"/>
  <c r="K22" i="16"/>
  <c r="K21" i="16" s="1"/>
  <c r="O22" i="16"/>
  <c r="Q22" i="16"/>
  <c r="V22" i="16"/>
  <c r="V21" i="16" s="1"/>
  <c r="G23" i="16"/>
  <c r="I23" i="16"/>
  <c r="K23" i="16"/>
  <c r="M23" i="16"/>
  <c r="O23" i="16"/>
  <c r="O21" i="16" s="1"/>
  <c r="Q23" i="16"/>
  <c r="V23" i="16"/>
  <c r="G24" i="16"/>
  <c r="I24" i="16"/>
  <c r="K24" i="16"/>
  <c r="M24" i="16"/>
  <c r="O24" i="16"/>
  <c r="Q24" i="16"/>
  <c r="Q21" i="16" s="1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I21" i="16" s="1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8" i="16"/>
  <c r="I68" i="16"/>
  <c r="K68" i="16"/>
  <c r="M68" i="16"/>
  <c r="O68" i="16"/>
  <c r="Q68" i="16"/>
  <c r="V68" i="16"/>
  <c r="AF70" i="16"/>
  <c r="G47" i="15"/>
  <c r="K8" i="15"/>
  <c r="V8" i="15"/>
  <c r="G9" i="15"/>
  <c r="G8" i="15" s="1"/>
  <c r="I9" i="15"/>
  <c r="I8" i="15" s="1"/>
  <c r="K9" i="15"/>
  <c r="O9" i="15"/>
  <c r="Q9" i="15"/>
  <c r="Q8" i="15" s="1"/>
  <c r="V9" i="15"/>
  <c r="G12" i="15"/>
  <c r="M12" i="15" s="1"/>
  <c r="I12" i="15"/>
  <c r="K12" i="15"/>
  <c r="O12" i="15"/>
  <c r="O8" i="15" s="1"/>
  <c r="Q12" i="15"/>
  <c r="V12" i="15"/>
  <c r="G13" i="15"/>
  <c r="I13" i="15"/>
  <c r="K13" i="15"/>
  <c r="Q13" i="15"/>
  <c r="G14" i="15"/>
  <c r="I14" i="15"/>
  <c r="K14" i="15"/>
  <c r="M14" i="15"/>
  <c r="M13" i="15" s="1"/>
  <c r="O14" i="15"/>
  <c r="O13" i="15" s="1"/>
  <c r="Q14" i="15"/>
  <c r="V14" i="15"/>
  <c r="V13" i="15" s="1"/>
  <c r="G15" i="15"/>
  <c r="I15" i="15"/>
  <c r="K15" i="15"/>
  <c r="M15" i="15"/>
  <c r="O15" i="15"/>
  <c r="Q15" i="15"/>
  <c r="V15" i="15"/>
  <c r="O16" i="15"/>
  <c r="Q16" i="15"/>
  <c r="G17" i="15"/>
  <c r="I17" i="15"/>
  <c r="I16" i="15" s="1"/>
  <c r="K17" i="15"/>
  <c r="M17" i="15"/>
  <c r="O17" i="15"/>
  <c r="Q17" i="15"/>
  <c r="V17" i="15"/>
  <c r="V16" i="15" s="1"/>
  <c r="G18" i="15"/>
  <c r="M18" i="15" s="1"/>
  <c r="I18" i="15"/>
  <c r="K18" i="15"/>
  <c r="K16" i="15" s="1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O20" i="15"/>
  <c r="G21" i="15"/>
  <c r="I21" i="15"/>
  <c r="K21" i="15"/>
  <c r="K20" i="15" s="1"/>
  <c r="M21" i="15"/>
  <c r="M20" i="15" s="1"/>
  <c r="O21" i="15"/>
  <c r="Q21" i="15"/>
  <c r="Q20" i="15" s="1"/>
  <c r="V21" i="15"/>
  <c r="V20" i="15" s="1"/>
  <c r="I27" i="15"/>
  <c r="K27" i="15"/>
  <c r="V27" i="15"/>
  <c r="G28" i="15"/>
  <c r="G27" i="15" s="1"/>
  <c r="I28" i="15"/>
  <c r="K28" i="15"/>
  <c r="O28" i="15"/>
  <c r="O27" i="15" s="1"/>
  <c r="Q28" i="15"/>
  <c r="Q27" i="15" s="1"/>
  <c r="V28" i="15"/>
  <c r="G34" i="15"/>
  <c r="I34" i="15"/>
  <c r="M34" i="15"/>
  <c r="O34" i="15"/>
  <c r="Q34" i="15"/>
  <c r="G35" i="15"/>
  <c r="I35" i="15"/>
  <c r="K35" i="15"/>
  <c r="K34" i="15" s="1"/>
  <c r="M35" i="15"/>
  <c r="O35" i="15"/>
  <c r="Q35" i="15"/>
  <c r="V35" i="15"/>
  <c r="V34" i="15" s="1"/>
  <c r="K36" i="15"/>
  <c r="Q36" i="15"/>
  <c r="V36" i="15"/>
  <c r="G37" i="15"/>
  <c r="G36" i="15" s="1"/>
  <c r="I37" i="15"/>
  <c r="I36" i="15" s="1"/>
  <c r="K37" i="15"/>
  <c r="O37" i="15"/>
  <c r="O36" i="15" s="1"/>
  <c r="Q37" i="15"/>
  <c r="V37" i="15"/>
  <c r="I38" i="15"/>
  <c r="G39" i="15"/>
  <c r="I39" i="15"/>
  <c r="K39" i="15"/>
  <c r="K38" i="15" s="1"/>
  <c r="M39" i="15"/>
  <c r="O39" i="15"/>
  <c r="Q39" i="15"/>
  <c r="V39" i="15"/>
  <c r="V38" i="15" s="1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O38" i="15" s="1"/>
  <c r="Q41" i="15"/>
  <c r="V41" i="15"/>
  <c r="G42" i="15"/>
  <c r="M42" i="15" s="1"/>
  <c r="I42" i="15"/>
  <c r="K42" i="15"/>
  <c r="O42" i="15"/>
  <c r="Q42" i="15"/>
  <c r="Q38" i="15" s="1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AF47" i="15"/>
  <c r="G625" i="14"/>
  <c r="BA622" i="14"/>
  <c r="BA620" i="14"/>
  <c r="BA618" i="14"/>
  <c r="BA615" i="14"/>
  <c r="BA613" i="14"/>
  <c r="BA611" i="14"/>
  <c r="BA608" i="14"/>
  <c r="BA606" i="14"/>
  <c r="BA604" i="14"/>
  <c r="BA601" i="14"/>
  <c r="BA599" i="14"/>
  <c r="BA597" i="14"/>
  <c r="BA594" i="14"/>
  <c r="BA592" i="14"/>
  <c r="BA590" i="14"/>
  <c r="BA587" i="14"/>
  <c r="BA585" i="14"/>
  <c r="BA583" i="14"/>
  <c r="BA580" i="14"/>
  <c r="BA578" i="14"/>
  <c r="BA576" i="14"/>
  <c r="BA573" i="14"/>
  <c r="BA571" i="14"/>
  <c r="BA569" i="14"/>
  <c r="BA566" i="14"/>
  <c r="BA564" i="14"/>
  <c r="BA562" i="14"/>
  <c r="BA559" i="14"/>
  <c r="BA557" i="14"/>
  <c r="BA555" i="14"/>
  <c r="BA552" i="14"/>
  <c r="BA550" i="14"/>
  <c r="BA548" i="14"/>
  <c r="BA545" i="14"/>
  <c r="BA543" i="14"/>
  <c r="BA541" i="14"/>
  <c r="BA538" i="14"/>
  <c r="BA536" i="14"/>
  <c r="BA534" i="14"/>
  <c r="BA531" i="14"/>
  <c r="BA529" i="14"/>
  <c r="BA527" i="14"/>
  <c r="BA524" i="14"/>
  <c r="BA522" i="14"/>
  <c r="BA520" i="14"/>
  <c r="BA517" i="14"/>
  <c r="BA515" i="14"/>
  <c r="BA513" i="14"/>
  <c r="BA510" i="14"/>
  <c r="BA508" i="14"/>
  <c r="BA506" i="14"/>
  <c r="BA491" i="14"/>
  <c r="BA483" i="14"/>
  <c r="BA481" i="14"/>
  <c r="BA474" i="14"/>
  <c r="BA473" i="14"/>
  <c r="BA471" i="14"/>
  <c r="BA463" i="14"/>
  <c r="BA459" i="14"/>
  <c r="BA401" i="14"/>
  <c r="BA386" i="14"/>
  <c r="BA385" i="14"/>
  <c r="BA384" i="14"/>
  <c r="BA373" i="14"/>
  <c r="BA365" i="14"/>
  <c r="BA362" i="14"/>
  <c r="BA340" i="14"/>
  <c r="BA332" i="14"/>
  <c r="BA328" i="14"/>
  <c r="BA327" i="14"/>
  <c r="BA326" i="14"/>
  <c r="BA317" i="14"/>
  <c r="BA308" i="14"/>
  <c r="BA302" i="14"/>
  <c r="BA297" i="14"/>
  <c r="BA296" i="14"/>
  <c r="BA294" i="14"/>
  <c r="BA290" i="14"/>
  <c r="BA289" i="14"/>
  <c r="BA285" i="14"/>
  <c r="BA284" i="14"/>
  <c r="BA278" i="14"/>
  <c r="BA259" i="14"/>
  <c r="BA258" i="14"/>
  <c r="BA257" i="14"/>
  <c r="BA252" i="14"/>
  <c r="BA249" i="14"/>
  <c r="BA247" i="14"/>
  <c r="BA246" i="14"/>
  <c r="BA244" i="14"/>
  <c r="BA236" i="14"/>
  <c r="BA184" i="14"/>
  <c r="BA147" i="14"/>
  <c r="BA145" i="14"/>
  <c r="BA141" i="14"/>
  <c r="BA131" i="14"/>
  <c r="BA22" i="14"/>
  <c r="G8" i="14"/>
  <c r="K8" i="14"/>
  <c r="M8" i="14"/>
  <c r="O8" i="14"/>
  <c r="V8" i="14"/>
  <c r="G9" i="14"/>
  <c r="I9" i="14"/>
  <c r="I8" i="14" s="1"/>
  <c r="K9" i="14"/>
  <c r="M9" i="14"/>
  <c r="O9" i="14"/>
  <c r="Q9" i="14"/>
  <c r="Q8" i="14" s="1"/>
  <c r="V9" i="14"/>
  <c r="G15" i="14"/>
  <c r="K15" i="14"/>
  <c r="O15" i="14"/>
  <c r="Q15" i="14"/>
  <c r="V15" i="14"/>
  <c r="G16" i="14"/>
  <c r="I16" i="14"/>
  <c r="I15" i="14" s="1"/>
  <c r="K16" i="14"/>
  <c r="M16" i="14"/>
  <c r="M15" i="14" s="1"/>
  <c r="O16" i="14"/>
  <c r="Q16" i="14"/>
  <c r="V16" i="14"/>
  <c r="G20" i="14"/>
  <c r="G21" i="14"/>
  <c r="AE625" i="14" s="1"/>
  <c r="I21" i="14"/>
  <c r="I20" i="14" s="1"/>
  <c r="K21" i="14"/>
  <c r="O21" i="14"/>
  <c r="Q21" i="14"/>
  <c r="Q20" i="14" s="1"/>
  <c r="V21" i="14"/>
  <c r="G25" i="14"/>
  <c r="M25" i="14" s="1"/>
  <c r="I25" i="14"/>
  <c r="K25" i="14"/>
  <c r="K20" i="14" s="1"/>
  <c r="O25" i="14"/>
  <c r="O20" i="14" s="1"/>
  <c r="Q25" i="14"/>
  <c r="V25" i="14"/>
  <c r="V20" i="14" s="1"/>
  <c r="K29" i="14"/>
  <c r="G30" i="14"/>
  <c r="G29" i="14" s="1"/>
  <c r="I30" i="14"/>
  <c r="I29" i="14" s="1"/>
  <c r="K30" i="14"/>
  <c r="M30" i="14"/>
  <c r="O30" i="14"/>
  <c r="O29" i="14" s="1"/>
  <c r="Q30" i="14"/>
  <c r="V30" i="14"/>
  <c r="V29" i="14" s="1"/>
  <c r="G38" i="14"/>
  <c r="I38" i="14"/>
  <c r="K38" i="14"/>
  <c r="M38" i="14"/>
  <c r="O38" i="14"/>
  <c r="Q38" i="14"/>
  <c r="Q29" i="14" s="1"/>
  <c r="V38" i="14"/>
  <c r="G50" i="14"/>
  <c r="M50" i="14" s="1"/>
  <c r="M29" i="14" s="1"/>
  <c r="I50" i="14"/>
  <c r="K50" i="14"/>
  <c r="O50" i="14"/>
  <c r="Q50" i="14"/>
  <c r="V50" i="14"/>
  <c r="V62" i="14"/>
  <c r="G63" i="14"/>
  <c r="M63" i="14" s="1"/>
  <c r="M62" i="14" s="1"/>
  <c r="I63" i="14"/>
  <c r="K63" i="14"/>
  <c r="K62" i="14" s="1"/>
  <c r="O63" i="14"/>
  <c r="O62" i="14" s="1"/>
  <c r="Q63" i="14"/>
  <c r="Q62" i="14" s="1"/>
  <c r="V63" i="14"/>
  <c r="G78" i="14"/>
  <c r="M78" i="14" s="1"/>
  <c r="I78" i="14"/>
  <c r="I62" i="14" s="1"/>
  <c r="K78" i="14"/>
  <c r="O78" i="14"/>
  <c r="Q78" i="14"/>
  <c r="V78" i="14"/>
  <c r="G84" i="14"/>
  <c r="M84" i="14" s="1"/>
  <c r="I84" i="14"/>
  <c r="K84" i="14"/>
  <c r="O84" i="14"/>
  <c r="Q84" i="14"/>
  <c r="V84" i="14"/>
  <c r="G91" i="14"/>
  <c r="I91" i="14"/>
  <c r="K91" i="14"/>
  <c r="M91" i="14"/>
  <c r="O91" i="14"/>
  <c r="Q91" i="14"/>
  <c r="V91" i="14"/>
  <c r="O94" i="14"/>
  <c r="G95" i="14"/>
  <c r="I95" i="14"/>
  <c r="I94" i="14" s="1"/>
  <c r="K95" i="14"/>
  <c r="K94" i="14" s="1"/>
  <c r="M95" i="14"/>
  <c r="O95" i="14"/>
  <c r="Q95" i="14"/>
  <c r="Q94" i="14" s="1"/>
  <c r="V95" i="14"/>
  <c r="G101" i="14"/>
  <c r="G94" i="14" s="1"/>
  <c r="I101" i="14"/>
  <c r="K101" i="14"/>
  <c r="O101" i="14"/>
  <c r="Q101" i="14"/>
  <c r="V101" i="14"/>
  <c r="V94" i="14" s="1"/>
  <c r="G109" i="14"/>
  <c r="I109" i="14"/>
  <c r="K109" i="14"/>
  <c r="M109" i="14"/>
  <c r="O109" i="14"/>
  <c r="Q109" i="14"/>
  <c r="V109" i="14"/>
  <c r="G112" i="14"/>
  <c r="M112" i="14" s="1"/>
  <c r="I112" i="14"/>
  <c r="K112" i="14"/>
  <c r="O112" i="14"/>
  <c r="Q112" i="14"/>
  <c r="V112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O124" i="14"/>
  <c r="G126" i="14"/>
  <c r="I126" i="14"/>
  <c r="I124" i="14" s="1"/>
  <c r="K126" i="14"/>
  <c r="K124" i="14" s="1"/>
  <c r="M126" i="14"/>
  <c r="O126" i="14"/>
  <c r="Q126" i="14"/>
  <c r="Q124" i="14" s="1"/>
  <c r="V126" i="14"/>
  <c r="G137" i="14"/>
  <c r="G124" i="14" s="1"/>
  <c r="I137" i="14"/>
  <c r="K137" i="14"/>
  <c r="O137" i="14"/>
  <c r="Q137" i="14"/>
  <c r="V137" i="14"/>
  <c r="V124" i="14" s="1"/>
  <c r="G144" i="14"/>
  <c r="I144" i="14"/>
  <c r="K144" i="14"/>
  <c r="M144" i="14"/>
  <c r="O144" i="14"/>
  <c r="Q144" i="14"/>
  <c r="V144" i="14"/>
  <c r="G151" i="14"/>
  <c r="M151" i="14" s="1"/>
  <c r="I151" i="14"/>
  <c r="K151" i="14"/>
  <c r="O151" i="14"/>
  <c r="Q151" i="14"/>
  <c r="V151" i="14"/>
  <c r="G155" i="14"/>
  <c r="M155" i="14" s="1"/>
  <c r="I155" i="14"/>
  <c r="K155" i="14"/>
  <c r="K154" i="14" s="1"/>
  <c r="O155" i="14"/>
  <c r="O154" i="14" s="1"/>
  <c r="Q155" i="14"/>
  <c r="V155" i="14"/>
  <c r="V154" i="14" s="1"/>
  <c r="G159" i="14"/>
  <c r="I159" i="14"/>
  <c r="K159" i="14"/>
  <c r="M159" i="14"/>
  <c r="O159" i="14"/>
  <c r="Q159" i="14"/>
  <c r="Q154" i="14" s="1"/>
  <c r="V159" i="14"/>
  <c r="G163" i="14"/>
  <c r="I163" i="14"/>
  <c r="K163" i="14"/>
  <c r="M163" i="14"/>
  <c r="O163" i="14"/>
  <c r="Q163" i="14"/>
  <c r="V163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I154" i="14" s="1"/>
  <c r="K171" i="14"/>
  <c r="O171" i="14"/>
  <c r="Q171" i="14"/>
  <c r="V171" i="14"/>
  <c r="G172" i="14"/>
  <c r="M172" i="14" s="1"/>
  <c r="I172" i="14"/>
  <c r="K172" i="14"/>
  <c r="O172" i="14"/>
  <c r="Q172" i="14"/>
  <c r="V172" i="14"/>
  <c r="K173" i="14"/>
  <c r="G174" i="14"/>
  <c r="G173" i="14" s="1"/>
  <c r="I174" i="14"/>
  <c r="I173" i="14" s="1"/>
  <c r="K174" i="14"/>
  <c r="M174" i="14"/>
  <c r="O174" i="14"/>
  <c r="O173" i="14" s="1"/>
  <c r="Q174" i="14"/>
  <c r="V174" i="14"/>
  <c r="V173" i="14" s="1"/>
  <c r="G175" i="14"/>
  <c r="I175" i="14"/>
  <c r="K175" i="14"/>
  <c r="M175" i="14"/>
  <c r="O175" i="14"/>
  <c r="Q175" i="14"/>
  <c r="Q173" i="14" s="1"/>
  <c r="V175" i="14"/>
  <c r="G178" i="14"/>
  <c r="M178" i="14" s="1"/>
  <c r="M173" i="14" s="1"/>
  <c r="I178" i="14"/>
  <c r="K178" i="14"/>
  <c r="O178" i="14"/>
  <c r="Q178" i="14"/>
  <c r="V178" i="14"/>
  <c r="G181" i="14"/>
  <c r="I181" i="14"/>
  <c r="K181" i="14"/>
  <c r="M181" i="14"/>
  <c r="O181" i="14"/>
  <c r="Q181" i="14"/>
  <c r="V181" i="14"/>
  <c r="G182" i="14"/>
  <c r="K182" i="14"/>
  <c r="O182" i="14"/>
  <c r="G183" i="14"/>
  <c r="M183" i="14" s="1"/>
  <c r="M182" i="14" s="1"/>
  <c r="I183" i="14"/>
  <c r="I182" i="14" s="1"/>
  <c r="K183" i="14"/>
  <c r="O183" i="14"/>
  <c r="Q183" i="14"/>
  <c r="Q182" i="14" s="1"/>
  <c r="V183" i="14"/>
  <c r="V182" i="14" s="1"/>
  <c r="I185" i="14"/>
  <c r="K185" i="14"/>
  <c r="G186" i="14"/>
  <c r="I186" i="14"/>
  <c r="K186" i="14"/>
  <c r="M186" i="14"/>
  <c r="M185" i="14" s="1"/>
  <c r="O186" i="14"/>
  <c r="Q186" i="14"/>
  <c r="Q185" i="14" s="1"/>
  <c r="V186" i="14"/>
  <c r="G189" i="14"/>
  <c r="G185" i="14" s="1"/>
  <c r="I189" i="14"/>
  <c r="K189" i="14"/>
  <c r="M189" i="14"/>
  <c r="O189" i="14"/>
  <c r="O185" i="14" s="1"/>
  <c r="Q189" i="14"/>
  <c r="V189" i="14"/>
  <c r="V185" i="14" s="1"/>
  <c r="I192" i="14"/>
  <c r="O192" i="14"/>
  <c r="Q192" i="14"/>
  <c r="G193" i="14"/>
  <c r="G192" i="14" s="1"/>
  <c r="I193" i="14"/>
  <c r="K193" i="14"/>
  <c r="K192" i="14" s="1"/>
  <c r="O193" i="14"/>
  <c r="Q193" i="14"/>
  <c r="V193" i="14"/>
  <c r="V192" i="14" s="1"/>
  <c r="V195" i="14"/>
  <c r="G196" i="14"/>
  <c r="M196" i="14" s="1"/>
  <c r="I196" i="14"/>
  <c r="K196" i="14"/>
  <c r="K195" i="14" s="1"/>
  <c r="O196" i="14"/>
  <c r="O195" i="14" s="1"/>
  <c r="Q196" i="14"/>
  <c r="V196" i="14"/>
  <c r="G199" i="14"/>
  <c r="M199" i="14" s="1"/>
  <c r="I199" i="14"/>
  <c r="I195" i="14" s="1"/>
  <c r="K199" i="14"/>
  <c r="O199" i="14"/>
  <c r="Q199" i="14"/>
  <c r="Q195" i="14" s="1"/>
  <c r="V199" i="14"/>
  <c r="G202" i="14"/>
  <c r="M202" i="14" s="1"/>
  <c r="I202" i="14"/>
  <c r="K202" i="14"/>
  <c r="O202" i="14"/>
  <c r="Q202" i="14"/>
  <c r="V202" i="14"/>
  <c r="G207" i="14"/>
  <c r="G204" i="14" s="1"/>
  <c r="I207" i="14"/>
  <c r="K207" i="14"/>
  <c r="M207" i="14"/>
  <c r="O207" i="14"/>
  <c r="O204" i="14" s="1"/>
  <c r="Q207" i="14"/>
  <c r="V207" i="14"/>
  <c r="V204" i="14" s="1"/>
  <c r="G208" i="14"/>
  <c r="I208" i="14"/>
  <c r="I204" i="14" s="1"/>
  <c r="K208" i="14"/>
  <c r="M208" i="14"/>
  <c r="O208" i="14"/>
  <c r="Q208" i="14"/>
  <c r="Q204" i="14" s="1"/>
  <c r="V208" i="14"/>
  <c r="G209" i="14"/>
  <c r="M209" i="14" s="1"/>
  <c r="I209" i="14"/>
  <c r="K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K204" i="14" s="1"/>
  <c r="O213" i="14"/>
  <c r="Q213" i="14"/>
  <c r="V213" i="14"/>
  <c r="G214" i="14"/>
  <c r="I214" i="14"/>
  <c r="K214" i="14"/>
  <c r="M214" i="14"/>
  <c r="O214" i="14"/>
  <c r="Q214" i="14"/>
  <c r="V214" i="14"/>
  <c r="G215" i="14"/>
  <c r="I215" i="14"/>
  <c r="K215" i="14"/>
  <c r="M215" i="14"/>
  <c r="O215" i="14"/>
  <c r="Q215" i="14"/>
  <c r="V215" i="14"/>
  <c r="G216" i="14"/>
  <c r="I216" i="14"/>
  <c r="K216" i="14"/>
  <c r="M216" i="14"/>
  <c r="O216" i="14"/>
  <c r="Q216" i="14"/>
  <c r="V216" i="14"/>
  <c r="Q217" i="14"/>
  <c r="V217" i="14"/>
  <c r="G220" i="14"/>
  <c r="I220" i="14"/>
  <c r="I217" i="14" s="1"/>
  <c r="K220" i="14"/>
  <c r="M220" i="14"/>
  <c r="O220" i="14"/>
  <c r="Q220" i="14"/>
  <c r="V220" i="14"/>
  <c r="G227" i="14"/>
  <c r="M227" i="14" s="1"/>
  <c r="I227" i="14"/>
  <c r="K227" i="14"/>
  <c r="K217" i="14" s="1"/>
  <c r="O227" i="14"/>
  <c r="O217" i="14" s="1"/>
  <c r="Q227" i="14"/>
  <c r="V227" i="14"/>
  <c r="G232" i="14"/>
  <c r="M232" i="14" s="1"/>
  <c r="I232" i="14"/>
  <c r="K232" i="14"/>
  <c r="O232" i="14"/>
  <c r="Q232" i="14"/>
  <c r="V232" i="14"/>
  <c r="I239" i="14"/>
  <c r="K239" i="14"/>
  <c r="G242" i="14"/>
  <c r="I242" i="14"/>
  <c r="K242" i="14"/>
  <c r="M242" i="14"/>
  <c r="M239" i="14" s="1"/>
  <c r="O242" i="14"/>
  <c r="Q242" i="14"/>
  <c r="Q239" i="14" s="1"/>
  <c r="V242" i="14"/>
  <c r="G255" i="14"/>
  <c r="G239" i="14" s="1"/>
  <c r="I255" i="14"/>
  <c r="K255" i="14"/>
  <c r="M255" i="14"/>
  <c r="O255" i="14"/>
  <c r="O239" i="14" s="1"/>
  <c r="Q255" i="14"/>
  <c r="V255" i="14"/>
  <c r="V239" i="14" s="1"/>
  <c r="G269" i="14"/>
  <c r="G266" i="14" s="1"/>
  <c r="I269" i="14"/>
  <c r="K269" i="14"/>
  <c r="K266" i="14" s="1"/>
  <c r="O269" i="14"/>
  <c r="Q269" i="14"/>
  <c r="V269" i="14"/>
  <c r="V266" i="14" s="1"/>
  <c r="G277" i="14"/>
  <c r="I277" i="14"/>
  <c r="I266" i="14" s="1"/>
  <c r="K277" i="14"/>
  <c r="M277" i="14"/>
  <c r="O277" i="14"/>
  <c r="Q277" i="14"/>
  <c r="V277" i="14"/>
  <c r="G283" i="14"/>
  <c r="M283" i="14" s="1"/>
  <c r="I283" i="14"/>
  <c r="K283" i="14"/>
  <c r="O283" i="14"/>
  <c r="Q283" i="14"/>
  <c r="V283" i="14"/>
  <c r="G288" i="14"/>
  <c r="M288" i="14" s="1"/>
  <c r="I288" i="14"/>
  <c r="K288" i="14"/>
  <c r="O288" i="14"/>
  <c r="Q288" i="14"/>
  <c r="V288" i="14"/>
  <c r="G293" i="14"/>
  <c r="M293" i="14" s="1"/>
  <c r="I293" i="14"/>
  <c r="K293" i="14"/>
  <c r="O293" i="14"/>
  <c r="Q293" i="14"/>
  <c r="V293" i="14"/>
  <c r="G301" i="14"/>
  <c r="I301" i="14"/>
  <c r="K301" i="14"/>
  <c r="M301" i="14"/>
  <c r="O301" i="14"/>
  <c r="Q301" i="14"/>
  <c r="V301" i="14"/>
  <c r="G307" i="14"/>
  <c r="I307" i="14"/>
  <c r="K307" i="14"/>
  <c r="M307" i="14"/>
  <c r="O307" i="14"/>
  <c r="O266" i="14" s="1"/>
  <c r="Q307" i="14"/>
  <c r="V307" i="14"/>
  <c r="G316" i="14"/>
  <c r="I316" i="14"/>
  <c r="K316" i="14"/>
  <c r="M316" i="14"/>
  <c r="O316" i="14"/>
  <c r="Q316" i="14"/>
  <c r="Q266" i="14" s="1"/>
  <c r="V316" i="14"/>
  <c r="G325" i="14"/>
  <c r="M325" i="14" s="1"/>
  <c r="I325" i="14"/>
  <c r="K325" i="14"/>
  <c r="O325" i="14"/>
  <c r="Q325" i="14"/>
  <c r="V325" i="14"/>
  <c r="G331" i="14"/>
  <c r="I331" i="14"/>
  <c r="K331" i="14"/>
  <c r="M331" i="14"/>
  <c r="O331" i="14"/>
  <c r="Q331" i="14"/>
  <c r="V331" i="14"/>
  <c r="G339" i="14"/>
  <c r="M339" i="14" s="1"/>
  <c r="I339" i="14"/>
  <c r="K339" i="14"/>
  <c r="O339" i="14"/>
  <c r="Q339" i="14"/>
  <c r="V339" i="14"/>
  <c r="G344" i="14"/>
  <c r="M344" i="14" s="1"/>
  <c r="I344" i="14"/>
  <c r="K344" i="14"/>
  <c r="O344" i="14"/>
  <c r="Q344" i="14"/>
  <c r="V344" i="14"/>
  <c r="G348" i="14"/>
  <c r="M348" i="14" s="1"/>
  <c r="I348" i="14"/>
  <c r="K348" i="14"/>
  <c r="O348" i="14"/>
  <c r="Q348" i="14"/>
  <c r="V348" i="14"/>
  <c r="G357" i="14"/>
  <c r="I357" i="14"/>
  <c r="K357" i="14"/>
  <c r="M357" i="14"/>
  <c r="O357" i="14"/>
  <c r="Q357" i="14"/>
  <c r="V357" i="14"/>
  <c r="G361" i="14"/>
  <c r="I361" i="14"/>
  <c r="K361" i="14"/>
  <c r="M361" i="14"/>
  <c r="O361" i="14"/>
  <c r="Q361" i="14"/>
  <c r="V361" i="14"/>
  <c r="G364" i="14"/>
  <c r="I364" i="14"/>
  <c r="K364" i="14"/>
  <c r="M364" i="14"/>
  <c r="O364" i="14"/>
  <c r="Q364" i="14"/>
  <c r="V364" i="14"/>
  <c r="G372" i="14"/>
  <c r="M372" i="14" s="1"/>
  <c r="I372" i="14"/>
  <c r="K372" i="14"/>
  <c r="O372" i="14"/>
  <c r="Q372" i="14"/>
  <c r="V372" i="14"/>
  <c r="G377" i="14"/>
  <c r="I377" i="14"/>
  <c r="K377" i="14"/>
  <c r="M377" i="14"/>
  <c r="O377" i="14"/>
  <c r="Q377" i="14"/>
  <c r="V377" i="14"/>
  <c r="G383" i="14"/>
  <c r="M383" i="14" s="1"/>
  <c r="I383" i="14"/>
  <c r="K383" i="14"/>
  <c r="O383" i="14"/>
  <c r="Q383" i="14"/>
  <c r="V383" i="14"/>
  <c r="G389" i="14"/>
  <c r="M389" i="14" s="1"/>
  <c r="I389" i="14"/>
  <c r="K389" i="14"/>
  <c r="O389" i="14"/>
  <c r="Q389" i="14"/>
  <c r="V389" i="14"/>
  <c r="G400" i="14"/>
  <c r="M400" i="14" s="1"/>
  <c r="I400" i="14"/>
  <c r="K400" i="14"/>
  <c r="O400" i="14"/>
  <c r="Q400" i="14"/>
  <c r="V400" i="14"/>
  <c r="G405" i="14"/>
  <c r="I405" i="14"/>
  <c r="K405" i="14"/>
  <c r="M405" i="14"/>
  <c r="O405" i="14"/>
  <c r="Q405" i="14"/>
  <c r="V405" i="14"/>
  <c r="K406" i="14"/>
  <c r="O406" i="14"/>
  <c r="G407" i="14"/>
  <c r="I407" i="14"/>
  <c r="I406" i="14" s="1"/>
  <c r="K407" i="14"/>
  <c r="M407" i="14"/>
  <c r="O407" i="14"/>
  <c r="Q407" i="14"/>
  <c r="Q406" i="14" s="1"/>
  <c r="V407" i="14"/>
  <c r="G414" i="14"/>
  <c r="G406" i="14" s="1"/>
  <c r="I414" i="14"/>
  <c r="K414" i="14"/>
  <c r="O414" i="14"/>
  <c r="Q414" i="14"/>
  <c r="V414" i="14"/>
  <c r="V406" i="14" s="1"/>
  <c r="G425" i="14"/>
  <c r="I425" i="14"/>
  <c r="K425" i="14"/>
  <c r="M425" i="14"/>
  <c r="O425" i="14"/>
  <c r="Q425" i="14"/>
  <c r="V425" i="14"/>
  <c r="G427" i="14"/>
  <c r="V427" i="14"/>
  <c r="G428" i="14"/>
  <c r="M428" i="14" s="1"/>
  <c r="I428" i="14"/>
  <c r="I427" i="14" s="1"/>
  <c r="K428" i="14"/>
  <c r="O428" i="14"/>
  <c r="Q428" i="14"/>
  <c r="Q427" i="14" s="1"/>
  <c r="V428" i="14"/>
  <c r="G433" i="14"/>
  <c r="M433" i="14" s="1"/>
  <c r="I433" i="14"/>
  <c r="K433" i="14"/>
  <c r="K427" i="14" s="1"/>
  <c r="O433" i="14"/>
  <c r="O427" i="14" s="1"/>
  <c r="Q433" i="14"/>
  <c r="V433" i="14"/>
  <c r="G437" i="14"/>
  <c r="I437" i="14"/>
  <c r="K437" i="14"/>
  <c r="M437" i="14"/>
  <c r="O437" i="14"/>
  <c r="Q437" i="14"/>
  <c r="V437" i="14"/>
  <c r="K439" i="14"/>
  <c r="O439" i="14"/>
  <c r="G440" i="14"/>
  <c r="I440" i="14"/>
  <c r="I439" i="14" s="1"/>
  <c r="K440" i="14"/>
  <c r="M440" i="14"/>
  <c r="O440" i="14"/>
  <c r="Q440" i="14"/>
  <c r="Q439" i="14" s="1"/>
  <c r="V440" i="14"/>
  <c r="G451" i="14"/>
  <c r="G439" i="14" s="1"/>
  <c r="I451" i="14"/>
  <c r="K451" i="14"/>
  <c r="O451" i="14"/>
  <c r="Q451" i="14"/>
  <c r="V451" i="14"/>
  <c r="V439" i="14" s="1"/>
  <c r="G455" i="14"/>
  <c r="M455" i="14" s="1"/>
  <c r="I455" i="14"/>
  <c r="K455" i="14"/>
  <c r="K452" i="14" s="1"/>
  <c r="O455" i="14"/>
  <c r="O452" i="14" s="1"/>
  <c r="Q455" i="14"/>
  <c r="V455" i="14"/>
  <c r="G461" i="14"/>
  <c r="M461" i="14" s="1"/>
  <c r="I461" i="14"/>
  <c r="I452" i="14" s="1"/>
  <c r="K461" i="14"/>
  <c r="O461" i="14"/>
  <c r="Q461" i="14"/>
  <c r="V461" i="14"/>
  <c r="G469" i="14"/>
  <c r="M469" i="14" s="1"/>
  <c r="I469" i="14"/>
  <c r="K469" i="14"/>
  <c r="O469" i="14"/>
  <c r="Q469" i="14"/>
  <c r="V469" i="14"/>
  <c r="G476" i="14"/>
  <c r="I476" i="14"/>
  <c r="K476" i="14"/>
  <c r="M476" i="14"/>
  <c r="O476" i="14"/>
  <c r="Q476" i="14"/>
  <c r="Q452" i="14" s="1"/>
  <c r="V476" i="14"/>
  <c r="G489" i="14"/>
  <c r="I489" i="14"/>
  <c r="K489" i="14"/>
  <c r="M489" i="14"/>
  <c r="O489" i="14"/>
  <c r="Q489" i="14"/>
  <c r="V489" i="14"/>
  <c r="G497" i="14"/>
  <c r="I497" i="14"/>
  <c r="K497" i="14"/>
  <c r="M497" i="14"/>
  <c r="O497" i="14"/>
  <c r="Q497" i="14"/>
  <c r="V497" i="14"/>
  <c r="G505" i="14"/>
  <c r="M505" i="14" s="1"/>
  <c r="I505" i="14"/>
  <c r="K505" i="14"/>
  <c r="O505" i="14"/>
  <c r="Q505" i="14"/>
  <c r="V505" i="14"/>
  <c r="V452" i="14" s="1"/>
  <c r="G512" i="14"/>
  <c r="I512" i="14"/>
  <c r="K512" i="14"/>
  <c r="M512" i="14"/>
  <c r="O512" i="14"/>
  <c r="Q512" i="14"/>
  <c r="V512" i="14"/>
  <c r="G519" i="14"/>
  <c r="M519" i="14" s="1"/>
  <c r="I519" i="14"/>
  <c r="K519" i="14"/>
  <c r="O519" i="14"/>
  <c r="Q519" i="14"/>
  <c r="V519" i="14"/>
  <c r="G526" i="14"/>
  <c r="M526" i="14" s="1"/>
  <c r="I526" i="14"/>
  <c r="K526" i="14"/>
  <c r="O526" i="14"/>
  <c r="Q526" i="14"/>
  <c r="V526" i="14"/>
  <c r="G533" i="14"/>
  <c r="M533" i="14" s="1"/>
  <c r="I533" i="14"/>
  <c r="K533" i="14"/>
  <c r="O533" i="14"/>
  <c r="Q533" i="14"/>
  <c r="V533" i="14"/>
  <c r="G540" i="14"/>
  <c r="I540" i="14"/>
  <c r="K540" i="14"/>
  <c r="M540" i="14"/>
  <c r="O540" i="14"/>
  <c r="Q540" i="14"/>
  <c r="V540" i="14"/>
  <c r="G547" i="14"/>
  <c r="I547" i="14"/>
  <c r="K547" i="14"/>
  <c r="M547" i="14"/>
  <c r="O547" i="14"/>
  <c r="Q547" i="14"/>
  <c r="V547" i="14"/>
  <c r="G554" i="14"/>
  <c r="I554" i="14"/>
  <c r="K554" i="14"/>
  <c r="M554" i="14"/>
  <c r="O554" i="14"/>
  <c r="Q554" i="14"/>
  <c r="V554" i="14"/>
  <c r="G561" i="14"/>
  <c r="M561" i="14" s="1"/>
  <c r="I561" i="14"/>
  <c r="K561" i="14"/>
  <c r="O561" i="14"/>
  <c r="Q561" i="14"/>
  <c r="V561" i="14"/>
  <c r="G568" i="14"/>
  <c r="I568" i="14"/>
  <c r="K568" i="14"/>
  <c r="M568" i="14"/>
  <c r="O568" i="14"/>
  <c r="Q568" i="14"/>
  <c r="V568" i="14"/>
  <c r="G575" i="14"/>
  <c r="M575" i="14" s="1"/>
  <c r="I575" i="14"/>
  <c r="K575" i="14"/>
  <c r="O575" i="14"/>
  <c r="Q575" i="14"/>
  <c r="V575" i="14"/>
  <c r="G582" i="14"/>
  <c r="M582" i="14" s="1"/>
  <c r="I582" i="14"/>
  <c r="K582" i="14"/>
  <c r="O582" i="14"/>
  <c r="Q582" i="14"/>
  <c r="V582" i="14"/>
  <c r="G589" i="14"/>
  <c r="M589" i="14" s="1"/>
  <c r="I589" i="14"/>
  <c r="K589" i="14"/>
  <c r="O589" i="14"/>
  <c r="Q589" i="14"/>
  <c r="V589" i="14"/>
  <c r="G596" i="14"/>
  <c r="I596" i="14"/>
  <c r="K596" i="14"/>
  <c r="M596" i="14"/>
  <c r="O596" i="14"/>
  <c r="Q596" i="14"/>
  <c r="V596" i="14"/>
  <c r="G603" i="14"/>
  <c r="I603" i="14"/>
  <c r="K603" i="14"/>
  <c r="M603" i="14"/>
  <c r="O603" i="14"/>
  <c r="Q603" i="14"/>
  <c r="V603" i="14"/>
  <c r="G610" i="14"/>
  <c r="I610" i="14"/>
  <c r="K610" i="14"/>
  <c r="M610" i="14"/>
  <c r="O610" i="14"/>
  <c r="Q610" i="14"/>
  <c r="V610" i="14"/>
  <c r="G617" i="14"/>
  <c r="M617" i="14" s="1"/>
  <c r="I617" i="14"/>
  <c r="K617" i="14"/>
  <c r="O617" i="14"/>
  <c r="Q617" i="14"/>
  <c r="V617" i="14"/>
  <c r="AF625" i="14"/>
  <c r="G119" i="13"/>
  <c r="BA113" i="13"/>
  <c r="BA112" i="13"/>
  <c r="BA25" i="13"/>
  <c r="BA17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4" i="13"/>
  <c r="I14" i="13"/>
  <c r="I13" i="13" s="1"/>
  <c r="K14" i="13"/>
  <c r="M14" i="13"/>
  <c r="O14" i="13"/>
  <c r="O13" i="13" s="1"/>
  <c r="Q14" i="13"/>
  <c r="V14" i="13"/>
  <c r="V13" i="13" s="1"/>
  <c r="G15" i="13"/>
  <c r="G13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20" i="13"/>
  <c r="M20" i="13" s="1"/>
  <c r="I20" i="13"/>
  <c r="K20" i="13"/>
  <c r="O20" i="13"/>
  <c r="Q20" i="13"/>
  <c r="V20" i="13"/>
  <c r="G24" i="13"/>
  <c r="I24" i="13"/>
  <c r="K24" i="13"/>
  <c r="K13" i="13" s="1"/>
  <c r="M24" i="13"/>
  <c r="O24" i="13"/>
  <c r="Q24" i="13"/>
  <c r="V24" i="13"/>
  <c r="G29" i="13"/>
  <c r="I29" i="13"/>
  <c r="K29" i="13"/>
  <c r="M29" i="13"/>
  <c r="O29" i="13"/>
  <c r="Q29" i="13"/>
  <c r="V29" i="13"/>
  <c r="G33" i="13"/>
  <c r="M33" i="13" s="1"/>
  <c r="I33" i="13"/>
  <c r="K33" i="13"/>
  <c r="O33" i="13"/>
  <c r="Q33" i="13"/>
  <c r="V33" i="13"/>
  <c r="G37" i="13"/>
  <c r="M37" i="13" s="1"/>
  <c r="I37" i="13"/>
  <c r="K37" i="13"/>
  <c r="O37" i="13"/>
  <c r="Q37" i="13"/>
  <c r="Q13" i="13" s="1"/>
  <c r="V37" i="13"/>
  <c r="G41" i="13"/>
  <c r="I41" i="13"/>
  <c r="K41" i="13"/>
  <c r="M41" i="13"/>
  <c r="O41" i="13"/>
  <c r="Q41" i="13"/>
  <c r="V41" i="13"/>
  <c r="G46" i="13"/>
  <c r="M46" i="13" s="1"/>
  <c r="I46" i="13"/>
  <c r="K46" i="13"/>
  <c r="O46" i="13"/>
  <c r="Q46" i="13"/>
  <c r="V46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4" i="13"/>
  <c r="I64" i="13"/>
  <c r="K64" i="13"/>
  <c r="M64" i="13"/>
  <c r="O64" i="13"/>
  <c r="Q64" i="13"/>
  <c r="V64" i="13"/>
  <c r="G68" i="13"/>
  <c r="M68" i="13" s="1"/>
  <c r="I68" i="13"/>
  <c r="K68" i="13"/>
  <c r="O68" i="13"/>
  <c r="Q68" i="13"/>
  <c r="V68" i="13"/>
  <c r="G73" i="13"/>
  <c r="Q73" i="13"/>
  <c r="G74" i="13"/>
  <c r="M74" i="13" s="1"/>
  <c r="M73" i="13" s="1"/>
  <c r="I74" i="13"/>
  <c r="I73" i="13" s="1"/>
  <c r="K74" i="13"/>
  <c r="K73" i="13" s="1"/>
  <c r="O74" i="13"/>
  <c r="O73" i="13" s="1"/>
  <c r="Q74" i="13"/>
  <c r="V74" i="13"/>
  <c r="V73" i="13" s="1"/>
  <c r="K76" i="13"/>
  <c r="Q76" i="13"/>
  <c r="G77" i="13"/>
  <c r="G76" i="13" s="1"/>
  <c r="I77" i="13"/>
  <c r="I76" i="13" s="1"/>
  <c r="K77" i="13"/>
  <c r="M77" i="13"/>
  <c r="M76" i="13" s="1"/>
  <c r="O77" i="13"/>
  <c r="O76" i="13" s="1"/>
  <c r="Q77" i="13"/>
  <c r="V77" i="13"/>
  <c r="V76" i="13" s="1"/>
  <c r="G80" i="13"/>
  <c r="I80" i="13"/>
  <c r="O80" i="13"/>
  <c r="G81" i="13"/>
  <c r="I81" i="13"/>
  <c r="K81" i="13"/>
  <c r="K80" i="13" s="1"/>
  <c r="M81" i="13"/>
  <c r="M80" i="13" s="1"/>
  <c r="O81" i="13"/>
  <c r="Q81" i="13"/>
  <c r="Q80" i="13" s="1"/>
  <c r="V81" i="13"/>
  <c r="V80" i="13" s="1"/>
  <c r="V87" i="13"/>
  <c r="G88" i="13"/>
  <c r="G87" i="13" s="1"/>
  <c r="I88" i="13"/>
  <c r="K88" i="13"/>
  <c r="M88" i="13"/>
  <c r="O88" i="13"/>
  <c r="O87" i="13" s="1"/>
  <c r="Q88" i="13"/>
  <c r="Q87" i="13" s="1"/>
  <c r="V88" i="13"/>
  <c r="G91" i="13"/>
  <c r="M91" i="13" s="1"/>
  <c r="I91" i="13"/>
  <c r="I87" i="13" s="1"/>
  <c r="K91" i="13"/>
  <c r="O91" i="13"/>
  <c r="Q91" i="13"/>
  <c r="V91" i="13"/>
  <c r="G95" i="13"/>
  <c r="I95" i="13"/>
  <c r="K95" i="13"/>
  <c r="M95" i="13"/>
  <c r="O95" i="13"/>
  <c r="Q95" i="13"/>
  <c r="V95" i="13"/>
  <c r="G98" i="13"/>
  <c r="M98" i="13" s="1"/>
  <c r="I98" i="13"/>
  <c r="K98" i="13"/>
  <c r="K87" i="13" s="1"/>
  <c r="O98" i="13"/>
  <c r="Q98" i="13"/>
  <c r="V98" i="13"/>
  <c r="G101" i="13"/>
  <c r="I101" i="13"/>
  <c r="K101" i="13"/>
  <c r="M101" i="13"/>
  <c r="O101" i="13"/>
  <c r="Q101" i="13"/>
  <c r="V101" i="13"/>
  <c r="G104" i="13"/>
  <c r="I104" i="13"/>
  <c r="O104" i="13"/>
  <c r="G105" i="13"/>
  <c r="I105" i="13"/>
  <c r="K105" i="13"/>
  <c r="K104" i="13" s="1"/>
  <c r="M105" i="13"/>
  <c r="M104" i="13" s="1"/>
  <c r="O105" i="13"/>
  <c r="Q105" i="13"/>
  <c r="Q104" i="13" s="1"/>
  <c r="V105" i="13"/>
  <c r="V104" i="13" s="1"/>
  <c r="K108" i="13"/>
  <c r="M108" i="13"/>
  <c r="V108" i="13"/>
  <c r="G109" i="13"/>
  <c r="G108" i="13" s="1"/>
  <c r="I109" i="13"/>
  <c r="I108" i="13" s="1"/>
  <c r="K109" i="13"/>
  <c r="M109" i="13"/>
  <c r="O109" i="13"/>
  <c r="O108" i="13" s="1"/>
  <c r="Q109" i="13"/>
  <c r="Q108" i="13" s="1"/>
  <c r="V109" i="13"/>
  <c r="G110" i="13"/>
  <c r="Q110" i="13"/>
  <c r="G111" i="13"/>
  <c r="I111" i="13"/>
  <c r="I110" i="13" s="1"/>
  <c r="K111" i="13"/>
  <c r="M111" i="13"/>
  <c r="O111" i="13"/>
  <c r="Q111" i="13"/>
  <c r="V111" i="13"/>
  <c r="V110" i="13" s="1"/>
  <c r="G114" i="13"/>
  <c r="M114" i="13" s="1"/>
  <c r="I114" i="13"/>
  <c r="K114" i="13"/>
  <c r="K110" i="13" s="1"/>
  <c r="O114" i="13"/>
  <c r="Q114" i="13"/>
  <c r="V114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O110" i="13" s="1"/>
  <c r="Q117" i="13"/>
  <c r="V117" i="13"/>
  <c r="AF119" i="13"/>
  <c r="G41" i="12"/>
  <c r="BA24" i="12"/>
  <c r="BA22" i="12"/>
  <c r="BA16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2" i="12"/>
  <c r="K12" i="12"/>
  <c r="M12" i="12"/>
  <c r="V12" i="12"/>
  <c r="G13" i="12"/>
  <c r="I13" i="12"/>
  <c r="I12" i="12" s="1"/>
  <c r="K13" i="12"/>
  <c r="M13" i="12"/>
  <c r="O13" i="12"/>
  <c r="O12" i="12" s="1"/>
  <c r="Q13" i="12"/>
  <c r="Q12" i="12" s="1"/>
  <c r="V13" i="12"/>
  <c r="G14" i="12"/>
  <c r="Q14" i="12"/>
  <c r="G15" i="12"/>
  <c r="I15" i="12"/>
  <c r="I14" i="12" s="1"/>
  <c r="K15" i="12"/>
  <c r="M15" i="12"/>
  <c r="M14" i="12" s="1"/>
  <c r="O15" i="12"/>
  <c r="Q15" i="12"/>
  <c r="V15" i="12"/>
  <c r="V14" i="12" s="1"/>
  <c r="G18" i="12"/>
  <c r="M18" i="12" s="1"/>
  <c r="I18" i="12"/>
  <c r="K18" i="12"/>
  <c r="K14" i="12" s="1"/>
  <c r="O18" i="12"/>
  <c r="O14" i="12" s="1"/>
  <c r="Q18" i="12"/>
  <c r="V18" i="12"/>
  <c r="G20" i="12"/>
  <c r="G21" i="12"/>
  <c r="M21" i="12" s="1"/>
  <c r="M20" i="12" s="1"/>
  <c r="I21" i="12"/>
  <c r="I20" i="12" s="1"/>
  <c r="K21" i="12"/>
  <c r="K20" i="12" s="1"/>
  <c r="O21" i="12"/>
  <c r="O20" i="12" s="1"/>
  <c r="Q21" i="12"/>
  <c r="V21" i="12"/>
  <c r="V20" i="12" s="1"/>
  <c r="G23" i="12"/>
  <c r="I23" i="12"/>
  <c r="K23" i="12"/>
  <c r="M23" i="12"/>
  <c r="O23" i="12"/>
  <c r="Q23" i="12"/>
  <c r="Q20" i="12" s="1"/>
  <c r="V23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AF41" i="12"/>
  <c r="I20" i="1"/>
  <c r="I19" i="1"/>
  <c r="I18" i="1"/>
  <c r="I17" i="1"/>
  <c r="I16" i="1"/>
  <c r="I105" i="1"/>
  <c r="J104" i="1" s="1"/>
  <c r="AZ62" i="1"/>
  <c r="AZ60" i="1"/>
  <c r="AZ58" i="1"/>
  <c r="AZ55" i="1"/>
  <c r="AZ52" i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8" i="1" s="1"/>
  <c r="J73" i="1" l="1"/>
  <c r="J69" i="1"/>
  <c r="J78" i="1"/>
  <c r="J89" i="1"/>
  <c r="J94" i="1"/>
  <c r="J70" i="1"/>
  <c r="J85" i="1"/>
  <c r="J90" i="1"/>
  <c r="J101" i="1"/>
  <c r="J75" i="1"/>
  <c r="J74" i="1"/>
  <c r="J71" i="1"/>
  <c r="J81" i="1"/>
  <c r="J86" i="1"/>
  <c r="J97" i="1"/>
  <c r="J102" i="1"/>
  <c r="J77" i="1"/>
  <c r="J82" i="1"/>
  <c r="J93" i="1"/>
  <c r="J98" i="1"/>
  <c r="G28" i="1"/>
  <c r="A26" i="1"/>
  <c r="G26" i="1"/>
  <c r="A23" i="1"/>
  <c r="M8" i="16"/>
  <c r="M21" i="16"/>
  <c r="G21" i="16"/>
  <c r="M18" i="16"/>
  <c r="M13" i="16" s="1"/>
  <c r="G13" i="16"/>
  <c r="M38" i="15"/>
  <c r="M16" i="15"/>
  <c r="G38" i="15"/>
  <c r="M28" i="15"/>
  <c r="M27" i="15" s="1"/>
  <c r="AE47" i="15"/>
  <c r="G16" i="15"/>
  <c r="M37" i="15"/>
  <c r="M36" i="15" s="1"/>
  <c r="M9" i="15"/>
  <c r="M8" i="15" s="1"/>
  <c r="M204" i="14"/>
  <c r="M195" i="14"/>
  <c r="M427" i="14"/>
  <c r="M154" i="14"/>
  <c r="M452" i="14"/>
  <c r="M217" i="14"/>
  <c r="G217" i="14"/>
  <c r="M21" i="14"/>
  <c r="M20" i="14" s="1"/>
  <c r="G452" i="14"/>
  <c r="G195" i="14"/>
  <c r="G62" i="14"/>
  <c r="G154" i="14"/>
  <c r="M451" i="14"/>
  <c r="M439" i="14" s="1"/>
  <c r="M414" i="14"/>
  <c r="M406" i="14" s="1"/>
  <c r="M269" i="14"/>
  <c r="M266" i="14" s="1"/>
  <c r="M193" i="14"/>
  <c r="M192" i="14" s="1"/>
  <c r="M137" i="14"/>
  <c r="M124" i="14" s="1"/>
  <c r="M101" i="14"/>
  <c r="M94" i="14" s="1"/>
  <c r="M110" i="13"/>
  <c r="M87" i="13"/>
  <c r="M15" i="13"/>
  <c r="M13" i="13" s="1"/>
  <c r="AE119" i="13"/>
  <c r="AE41" i="12"/>
  <c r="J103" i="1"/>
  <c r="J100" i="1"/>
  <c r="J79" i="1"/>
  <c r="J83" i="1"/>
  <c r="J87" i="1"/>
  <c r="J91" i="1"/>
  <c r="J95" i="1"/>
  <c r="J99" i="1"/>
  <c r="J68" i="1"/>
  <c r="J72" i="1"/>
  <c r="J76" i="1"/>
  <c r="J80" i="1"/>
  <c r="J84" i="1"/>
  <c r="J88" i="1"/>
  <c r="J92" i="1"/>
  <c r="J96" i="1"/>
  <c r="I39" i="1"/>
  <c r="I48" i="1" s="1"/>
  <c r="I21" i="1"/>
  <c r="J28" i="1"/>
  <c r="J26" i="1"/>
  <c r="G38" i="1"/>
  <c r="F38" i="1"/>
  <c r="J23" i="1"/>
  <c r="J24" i="1"/>
  <c r="J25" i="1"/>
  <c r="J27" i="1"/>
  <c r="E24" i="1"/>
  <c r="E26" i="1"/>
  <c r="G24" i="1" l="1"/>
  <c r="A27" i="1" s="1"/>
  <c r="A24" i="1"/>
  <c r="J105" i="1"/>
  <c r="J44" i="1"/>
  <c r="J39" i="1"/>
  <c r="J48" i="1" s="1"/>
  <c r="J45" i="1"/>
  <c r="J47" i="1"/>
  <c r="J41" i="1"/>
  <c r="J46" i="1"/>
  <c r="J40" i="1"/>
  <c r="J43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<sst xmlns="http://schemas.openxmlformats.org/spreadsheetml/2006/main" count="3652" uniqueCount="1021">
  <si>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</si>
  <si>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</si>
  <si>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</si>
  <si>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</si>
  <si>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</si>
  <si>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</si>
  <si>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</si>
  <si>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</si>
  <si>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</si>
  <si>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</si>
  <si>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</si>
  <si>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</si>
  <si>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</si>
  <si>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</si>
  <si>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</si>
  <si>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</si>
  <si>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</si>
  <si>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</si>
  <si>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</si>
  <si>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</si>
  <si>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</si>
  <si>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</si>
  <si>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</si>
  <si>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</si>
  <si>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</si>
  <si>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</si>
  <si>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</si>
  <si>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</si>
  <si>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</si>
  <si>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</si>
  <si>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</si>
  <si>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</si>
  <si>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</si>
  <si>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</si>
  <si>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</si>
  <si>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</si>
  <si>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</si>
  <si>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</si>
  <si>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</si>
  <si>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</si>
  <si>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</si>
  <si>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</si>
  <si>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</si>
  <si>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078</t>
  </si>
  <si>
    <t>Oprava parteru Kobližná 9, Brno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</si>
  <si>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</si>
  <si>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</si>
  <si>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</si>
  <si>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</si>
  <si>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</si>
  <si>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</si>
  <si>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</si>
  <si>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</si>
  <si>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</si>
  <si>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</si>
  <si>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</si>
  <si>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1</t>
  </si>
  <si>
    <t>Rekonstrukce parteru domu Kobližná 9</t>
  </si>
  <si>
    <t>Bourací práce</t>
  </si>
  <si>
    <t>2</t>
  </si>
  <si>
    <t>Nové konstrukce</t>
  </si>
  <si>
    <t>3</t>
  </si>
  <si>
    <t>Ústřední topení</t>
  </si>
  <si>
    <t>4</t>
  </si>
  <si>
    <t>Elektroinstalace</t>
  </si>
  <si>
    <t>Celkem za stavbu</t>
  </si>
  <si>
    <t>CZK</t>
  </si>
  <si>
    <t>#POPS</t>
  </si>
  <si>
    <t>Popis stavby: 078 - Oprava parteru Kobližná 9, Brno</t>
  </si>
  <si>
    <t>#POPO</t>
  </si>
  <si>
    <t>Popis objektu: 00 - Vedlejší a ostatní náklady</t>
  </si>
  <si>
    <t>Popis rozpočtu: 00 - Vedlejší a ostatní náklady</t>
  </si>
  <si>
    <t>#POPR</t>
  </si>
  <si>
    <t>Popis objektu: 1 - Rekonstrukce parteru domu Kobližná 9</t>
  </si>
  <si>
    <t>Popis rozpočtu: 1 - Bourací práce</t>
  </si>
  <si>
    <t>Popis rozpočtu: 2 - Nové konstrukce</t>
  </si>
  <si>
    <t>VEŠKERÉ VÝROBKY BUDOU DODÁNY JAKO KOMPLETNÍ FUNKČNÍ CELEK, VČ. SPOJOVACÍHO MATERIÁLU, MONTÁŽE, KOORDINACE S OSTATNÍMI PROFESEMI A PO DOHODĚ S GP RESP. AD (ARCHITEKTEM NÁVRHU) A INVESTOREM STAVBY</t>
  </si>
  <si>
    <t>Popis rozpočtu: 3 - Ústřední topení</t>
  </si>
  <si>
    <t>Popis rozpočtu: 4 - Elektroinstalace</t>
  </si>
  <si>
    <t>Rekapitulace dílů</t>
  </si>
  <si>
    <t>Typ dílu</t>
  </si>
  <si>
    <t>_1</t>
  </si>
  <si>
    <t>Dveřní clona:</t>
  </si>
  <si>
    <t>_2</t>
  </si>
  <si>
    <t>Demontáže a ekologická likvidace</t>
  </si>
  <si>
    <t>_4</t>
  </si>
  <si>
    <t>Vypouštěcí kulový uzávěr vnější závit</t>
  </si>
  <si>
    <t>_5</t>
  </si>
  <si>
    <t>Potrubí</t>
  </si>
  <si>
    <t>_6</t>
  </si>
  <si>
    <t>Tepelná izolace</t>
  </si>
  <si>
    <t>Zemní práce</t>
  </si>
  <si>
    <t>Svislé a kompletní konstrukce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</si>
  <si>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</si>
  <si>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</si>
  <si>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</si>
  <si>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</si>
  <si>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</si>
  <si>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</si>
  <si>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</si>
  <si>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</si>
  <si>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</si>
  <si>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</si>
  <si>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</si>
  <si>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</si>
  <si>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</si>
  <si>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</si>
  <si>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</si>
  <si>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</si>
  <si>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</si>
  <si>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</si>
  <si>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</si>
  <si>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</si>
  <si>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</si>
  <si>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</si>
  <si>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</si>
  <si>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</si>
  <si>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</si>
  <si>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</si>
  <si>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</si>
  <si>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</si>
  <si>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</si>
  <si>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</si>
  <si>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</si>
  <si>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</si>
  <si>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</si>
  <si>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</si>
  <si>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</si>
  <si>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</si>
  <si>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</si>
  <si>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772</t>
  </si>
  <si>
    <t>Kamenné  dlažby</t>
  </si>
  <si>
    <t>782</t>
  </si>
  <si>
    <t>Konstrukce z přírodního kamene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</si>
  <si>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</si>
  <si>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</si>
  <si>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</si>
  <si>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</si>
  <si>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</si>
  <si>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</si>
  <si>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</si>
  <si>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</si>
  <si>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</si>
  <si>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</si>
  <si>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</si>
  <si>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</si>
  <si>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</si>
  <si>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</si>
  <si>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</si>
  <si>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</si>
  <si>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</si>
  <si>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</si>
  <si>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</si>
  <si>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</si>
  <si>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</si>
  <si>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</si>
  <si>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</si>
  <si>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</si>
  <si>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</si>
  <si>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</si>
  <si>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</si>
  <si>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</si>
  <si>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</si>
  <si>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</si>
  <si>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</si>
  <si>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</si>
  <si>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</si>
  <si>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</si>
  <si>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</si>
  <si>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</si>
  <si>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</si>
  <si>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</si>
  <si>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</si>
  <si>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</si>
  <si>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</si>
  <si>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</si>
  <si>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</si>
  <si>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</si>
  <si>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</si>
  <si>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</si>
  <si>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</si>
  <si>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</si>
  <si>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</si>
  <si>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</si>
  <si>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</si>
  <si>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</si>
  <si>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</si>
  <si>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</si>
  <si>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</si>
  <si>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</si>
  <si>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</si>
  <si>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Položka obsahuje i oplocení staveniště.</t>
  </si>
  <si>
    <t>005211040R</t>
  </si>
  <si>
    <t xml:space="preserve">Užívání veřejných ploch a prostranství  </t>
  </si>
  <si>
    <t>POL99_8</t>
  </si>
  <si>
    <t>005122010R</t>
  </si>
  <si>
    <t xml:space="preserve">Provoz objednatele </t>
  </si>
  <si>
    <t>RTS 23/ I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</si>
  <si>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</si>
  <si>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</si>
  <si>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Oprava parteru bude prováděna za plného provozu obchodu drogerie a provozu obyvatel domu. : 1</t>
  </si>
  <si>
    <t>VV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</si>
  <si>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</si>
  <si>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</si>
  <si>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</si>
  <si>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</si>
  <si>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</si>
  <si>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</si>
  <si>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</si>
  <si>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</si>
  <si>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</si>
  <si>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 xml:space="preserve">Položka obsahuje : : </t>
  </si>
  <si>
    <t>Zabezpečení prodejen a vchodu do bytového domu pomocí provizorních stěn umístěných cca 2m od stávajících pilířů do vnitřku prodejny a hlavního vchodu. Do těchto provizorních stěn budou osazeny dveře se zámky - 3kusy. : 1</t>
  </si>
  <si>
    <t xml:space="preserve">Provizorní stěny budou např. z OSB desek. : </t>
  </si>
  <si>
    <t>Začátek provozního součtu</t>
  </si>
  <si>
    <t xml:space="preserve">  obchodní jednotka drogerie : 7,94*3,2</t>
  </si>
  <si>
    <t xml:space="preserve">  bytový dům domovní chodba : 1,845*3,31</t>
  </si>
  <si>
    <t xml:space="preserve">  východní obchodní jednotka-rekonstrukce : 10,485*3,7</t>
  </si>
  <si>
    <t>Konec provozního součtu</t>
  </si>
  <si>
    <t xml:space="preserve">celková plocha cca 71,0m2 : </t>
  </si>
  <si>
    <t>052 R03</t>
  </si>
  <si>
    <t>Ostraha objektu po dobu výstavby</t>
  </si>
  <si>
    <t>hod</t>
  </si>
  <si>
    <t>Fyzická ostraha objektu - strážný:  12 hodin/den na dobu cca 9 měsíců =4320,0 hodin : 4320</t>
  </si>
  <si>
    <t>052 R01</t>
  </si>
  <si>
    <t>Reklamní banner (plachta) "DROGERIE V PROVOZU" - D+ M na oplocení staveniště</t>
  </si>
  <si>
    <t>kus</t>
  </si>
  <si>
    <t>052 R02</t>
  </si>
  <si>
    <t>Bezpečnostní solární kamery D+ M v rámci provádění stavby</t>
  </si>
  <si>
    <t>sada</t>
  </si>
  <si>
    <t>kamery budou po dokončení parteru demontovány</t>
  </si>
  <si>
    <t>D+M bezpečnostních kamer na solární pohon - 3kusy : 1</t>
  </si>
  <si>
    <t>SUM</t>
  </si>
  <si>
    <t>END</t>
  </si>
  <si>
    <t>Položkový soupis prací a dodávek</t>
  </si>
  <si>
    <t>113106222R00</t>
  </si>
  <si>
    <t>Rozebrání vozovek a ploch s jakoukoliv výplní spár   v ploše jednotlivě do 200 m2, z drobných kostek nebo odseků, kladených do lože ze živice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</si>
  <si>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</si>
  <si>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</si>
  <si>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</si>
  <si>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</si>
  <si>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</si>
  <si>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</si>
  <si>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 xml:space="preserve">D1.3.2 : </t>
  </si>
  <si>
    <t>D18 : 21,78*0,15</t>
  </si>
  <si>
    <t>96X0ST01</t>
  </si>
  <si>
    <t>Odbourání přečnělku obvodové stěny cihelné dle PD</t>
  </si>
  <si>
    <t>kpl</t>
  </si>
  <si>
    <t>96X0ST02</t>
  </si>
  <si>
    <t>Odbourání předpokládaného obezdění sloupu, odkrytí na nosné jádro (předpoklad ocel) předpokládaná plocha 0,56 m2 v tloušťce 3,073m</t>
  </si>
  <si>
    <t>962032231R00</t>
  </si>
  <si>
    <t>Bourání zdiva nadzákladového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</si>
  <si>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</si>
  <si>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</si>
  <si>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</si>
  <si>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D01 : 2,71*0,47</t>
  </si>
  <si>
    <t>962036D20</t>
  </si>
  <si>
    <t>Demontáž příček sádrokartonových</t>
  </si>
  <si>
    <t>soubor</t>
  </si>
  <si>
    <t>D20 : 1</t>
  </si>
  <si>
    <t xml:space="preserve">demontáž dle projektové dokumentace : 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</si>
  <si>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</si>
  <si>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</si>
  <si>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</si>
  <si>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 xml:space="preserve">D20 : </t>
  </si>
  <si>
    <t>částečné ubourání beton. soklíků pod výkladci východní jednotky (vyima patek pilířů) : 0,14</t>
  </si>
  <si>
    <t>965042121R00</t>
  </si>
  <si>
    <t>Bourání podkladů pod dlažby nebo litých celistvých dlažeb a mazanin  betonových nebo z litého asfaltu, tloušťky do 100 mm, plochy do 1 m2</t>
  </si>
  <si>
    <t>D19 : 1,02*0,02</t>
  </si>
  <si>
    <t xml:space="preserve">odstranění podkladní vrstvy vstup. zálivu : </t>
  </si>
  <si>
    <t>965042141R00</t>
  </si>
  <si>
    <t>Bourání podkladů pod dlažby nebo litých celistvých dlažeb a mazanin  betonových nebo z litého asfaltu, tloušťky do 100 mm, plochy přes 4 m2</t>
  </si>
  <si>
    <t>D16 : 12,22*0,05</t>
  </si>
  <si>
    <t xml:space="preserve">vybourání betonové podlahy na úroveň -0,05 : </t>
  </si>
  <si>
    <t>965049111R00</t>
  </si>
  <si>
    <t>Bourání podkladů pod dlažby nebo litých celistvých dlažeb a mazanin  příplatek za bourání mazanin vyztužených svařovanou sítí, tloušťky do 100 mm</t>
  </si>
  <si>
    <t>965081713R00</t>
  </si>
  <si>
    <t>Bourání podlah z keramických dlaždic, tloušťky do 10 mm, plochy přes 1 m2</t>
  </si>
  <si>
    <t>bez podkladního lože, s jakoukoliv výplní spár</t>
  </si>
  <si>
    <t>D16 : 12,22</t>
  </si>
  <si>
    <t xml:space="preserve">vybourání keramické dlažby : </t>
  </si>
  <si>
    <t>965081812RT2</t>
  </si>
  <si>
    <t>Bourání podlah z dlažby kamenné, tloušťky do 30 mm, plochy do 1 m2</t>
  </si>
  <si>
    <t>D19 : 1,02</t>
  </si>
  <si>
    <t xml:space="preserve">odstranění nášlapné vrstvy vstup. zálivu : </t>
  </si>
  <si>
    <t>96597410RD19</t>
  </si>
  <si>
    <t>Odstranění škrabáku 1000x40 cm ocelový</t>
  </si>
  <si>
    <t>96807274RD04</t>
  </si>
  <si>
    <t>Vybourání výkladce drogerie včetně vnitřního prosklení s nadsvětlíkem vč. vstupních dveří (2,44m2) vč. podhledu na kovové konstrukci (5,73m2)</t>
  </si>
  <si>
    <t>96808301RD05</t>
  </si>
  <si>
    <t>Vybourání vstupních dveří prosklených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</si>
  <si>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</si>
  <si>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</si>
  <si>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D07 : 34,3</t>
  </si>
  <si>
    <t>96807274RD08</t>
  </si>
  <si>
    <t>Vybourání konstrukce a zasklení firemního štítu, vč. zasklívacích lišt a oplechování</t>
  </si>
  <si>
    <t>D08 : 31,5</t>
  </si>
  <si>
    <t>97805923RD02</t>
  </si>
  <si>
    <t xml:space="preserve">Opatrné sejmutí obkladů stěn z travertinu tl. 30mm </t>
  </si>
  <si>
    <t>D02 : 19,33</t>
  </si>
  <si>
    <t xml:space="preserve">zachovat pro repasi : 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</si>
  <si>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</si>
  <si>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</si>
  <si>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</si>
  <si>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D02b : 1,43</t>
  </si>
  <si>
    <t>978059531R00</t>
  </si>
  <si>
    <t>Odsekání a odebrání obkladů stěn z obkládaček vnitřních z jakýchkoliv materiálů, plochy přes 2 m2</t>
  </si>
  <si>
    <t>D14 : 20</t>
  </si>
  <si>
    <t xml:space="preserve">odstranění keramických lepených obkladů : 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</si>
  <si>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</si>
  <si>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</si>
  <si>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</si>
  <si>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</si>
  <si>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</si>
  <si>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</t>
  </si>
  <si>
    <t>oborů 801, 803, 811 a 812</t>
  </si>
  <si>
    <t>728415813R00</t>
  </si>
  <si>
    <t>Demontáž větrací nebo ventilační mřížky do průřezu 0,15 m2</t>
  </si>
  <si>
    <t>800-728</t>
  </si>
  <si>
    <t>D03 : 1</t>
  </si>
  <si>
    <t>766411811R00</t>
  </si>
  <si>
    <t>Demontáž obložení stěn panely velikosti do 1,5 m2</t>
  </si>
  <si>
    <t>800-766</t>
  </si>
  <si>
    <t>D13 : 6,35</t>
  </si>
  <si>
    <t xml:space="preserve">odstranění lehkého obkladu vnitřních stěn : </t>
  </si>
  <si>
    <t>D01 : 1,66</t>
  </si>
  <si>
    <t xml:space="preserve">záklop nad radiátory : </t>
  </si>
  <si>
    <t>76758180RD09</t>
  </si>
  <si>
    <t>Demontáž nepůvodních markýz</t>
  </si>
  <si>
    <t>m</t>
  </si>
  <si>
    <t>D09 : 3*10,5</t>
  </si>
  <si>
    <t>767581803R00</t>
  </si>
  <si>
    <t>Demontáž podhledů tvarovaných plechů</t>
  </si>
  <si>
    <t>800-767</t>
  </si>
  <si>
    <t xml:space="preserve">D10 : </t>
  </si>
  <si>
    <t>odstranění výplňového podhledového plechu římsy : 22*0,53</t>
  </si>
  <si>
    <t>76758180RD11</t>
  </si>
  <si>
    <t>Odstranění oplechování včetně podkladního bednění římsy</t>
  </si>
  <si>
    <t>D11 : 10,22</t>
  </si>
  <si>
    <t>76758180RD21</t>
  </si>
  <si>
    <t>Odsrtanění záklopu podhledu - ocel. konstrukce, opatrné odpojení od pův. kce podhledu (23) odřezáním</t>
  </si>
  <si>
    <t>D21 : 9,66</t>
  </si>
  <si>
    <t>78791111RD12</t>
  </si>
  <si>
    <t>Demontáž zrcadel ze stěn a sloupů výkladce drogerie</t>
  </si>
  <si>
    <t>D12 : 8,24</t>
  </si>
  <si>
    <t>21029084RD06</t>
  </si>
  <si>
    <t>Demontáž elektroskříně s ocelovými dvířky 650x900mm</t>
  </si>
  <si>
    <t>D06 : 1</t>
  </si>
  <si>
    <t>M24XD17</t>
  </si>
  <si>
    <t>Odstranění VZT jednotky a rozvodů (dosavadní provoz kebab grilu) včetně likvidace</t>
  </si>
  <si>
    <t>979087311R00</t>
  </si>
  <si>
    <t>Vodorovné přemístění suti nošením k místu nakládky vodorovné přemístění suti nošením nebo přehozením, na vzdálenost 10 m</t>
  </si>
  <si>
    <t>800-2</t>
  </si>
  <si>
    <t>Přesun suti</t>
  </si>
  <si>
    <t>POL8_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</si>
  <si>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</si>
  <si>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</si>
  <si>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979081111R00</t>
  </si>
  <si>
    <t>Odvoz suti a vybouraných hmot na skládku do 1 km</t>
  </si>
  <si>
    <t>979081121R00</t>
  </si>
  <si>
    <t>Odvoz suti a vybouraných hmot na skládku Příplatek k odvozu za každý další 1 km</t>
  </si>
  <si>
    <t>17,59312*19</t>
  </si>
  <si>
    <t>979990107R00</t>
  </si>
  <si>
    <t>Poplatek za skládku za uložení, směs betonu, cihel a dřeva,  , skupina 17 09 04 z Katalogu odpadů</t>
  </si>
  <si>
    <t>311231115R00</t>
  </si>
  <si>
    <t>Zdivo nosné z cihel a tvarovek pálených pod omítku z cihel plných, 290x140x65 mm, P 15, na maltu 5 MPa</t>
  </si>
  <si>
    <t>801-1</t>
  </si>
  <si>
    <t xml:space="preserve">D1.4.3 a D1.4.2 : </t>
  </si>
  <si>
    <t>ST03 : 0,445*3,77*0,1</t>
  </si>
  <si>
    <t>ST07 : 0,68*0,86*0,13</t>
  </si>
  <si>
    <t>u om3 : 0,165*0,15*3,77</t>
  </si>
  <si>
    <t>u om3 : 0,605*0,15*3,77</t>
  </si>
  <si>
    <t>451577977R00</t>
  </si>
  <si>
    <t>Podklad nebo lože pod dlažbu (přídlažbu) ze štěrkodrti tloušťky do 100 mm</t>
  </si>
  <si>
    <t>v ploše vodorovné nebo ve sklonu do 1:5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</si>
  <si>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</si>
  <si>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</si>
  <si>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</si>
  <si>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58380056.AR</t>
  </si>
  <si>
    <t>mozaika dlažební řezaná; materiálová skupina I/2 (žula); 6/6/4 cm; šedobílá</t>
  </si>
  <si>
    <t>SPCM</t>
  </si>
  <si>
    <t>Specifikace</t>
  </si>
  <si>
    <t>POL3_</t>
  </si>
  <si>
    <t>D18 : 21,78*0,15*1,1</t>
  </si>
  <si>
    <t xml:space="preserve">Pozn. prioritně bude užita stávající : </t>
  </si>
  <si>
    <t>612421331RT2</t>
  </si>
  <si>
    <t>Oprava vnitřních vápenných omítek stěn v množství opravované plochy přes 10 do 30 %,  štukových</t>
  </si>
  <si>
    <t xml:space="preserve">om 1 : </t>
  </si>
  <si>
    <t>0,756*3,77</t>
  </si>
  <si>
    <t>0,66*3,77</t>
  </si>
  <si>
    <t>(0,12+0,285)*3,77</t>
  </si>
  <si>
    <t>(0,625+1,1)*3,77</t>
  </si>
  <si>
    <t>(0,34+1,27)*3,77</t>
  </si>
  <si>
    <t>612481113R00</t>
  </si>
  <si>
    <t>Potažení vnitřních stěn pletivem sklotextilním , s vypnutím</t>
  </si>
  <si>
    <t>v ploše nebo pruzích na plném podkladu nebo na podkladu s dutinami (pod omítku)</t>
  </si>
  <si>
    <t xml:space="preserve">om 3 : </t>
  </si>
  <si>
    <t>(0,165+0,15)*3,77</t>
  </si>
  <si>
    <t>(0,6+0,15)*3,77</t>
  </si>
  <si>
    <t>602011141R00</t>
  </si>
  <si>
    <t xml:space="preserve">Omítka stěn z hotových směsí vrstva štuková, vápenná,  , tloušťka vrstvy 2 mm,  </t>
  </si>
  <si>
    <t>po jednotlivých vrstvách</t>
  </si>
  <si>
    <t xml:space="preserve">om 3 - lišta pro tvorbu spáry viz příslušenství Z20, Z16 : </t>
  </si>
  <si>
    <t>627427351OK2</t>
  </si>
  <si>
    <t>D+M provětrávané sendvičové skladby OK 2 dle PD</t>
  </si>
  <si>
    <t xml:space="preserve">D1.4.3 : </t>
  </si>
  <si>
    <t xml:space="preserve">OK2 : </t>
  </si>
  <si>
    <t>Obklad obloukových stěn : (2,97+0,65+0,51)*(0,222+0,255)/2</t>
  </si>
  <si>
    <t>(0,51+0,65+2,94)*(0,225+0,221)/2</t>
  </si>
  <si>
    <t>(2,24+0,65+1,05)*(0,2+0,25)/2</t>
  </si>
  <si>
    <t>(1,05+0,65+2,54+0,65+1,05)*(0,25+0,2)/2</t>
  </si>
  <si>
    <t>(1,05+0,65+2,39)*(0,2+0,196)/2</t>
  </si>
  <si>
    <t xml:space="preserve">vzduchová mezera : </t>
  </si>
  <si>
    <t xml:space="preserve">parozábrana : </t>
  </si>
  <si>
    <t xml:space="preserve">zaklop bočnice - cementová : </t>
  </si>
  <si>
    <t xml:space="preserve">soklový polystyren tl. 40mm : </t>
  </si>
  <si>
    <t xml:space="preserve">soklový polystyren tl. 60mm : </t>
  </si>
  <si>
    <t xml:space="preserve">difuzni folie : </t>
  </si>
  <si>
    <t>622477223R00</t>
  </si>
  <si>
    <t>Oprava vnějších štukových omítek stěn složitost fasády I.-II., množství opravované plochy 21 až 30 %</t>
  </si>
  <si>
    <t>navlhčení podkladu, cementový postřik, jádrová omítka a štuk na uvedeném procentu plochy fasády</t>
  </si>
  <si>
    <t xml:space="preserve">om 2 : </t>
  </si>
  <si>
    <t>(0,18+0,2)*4,845</t>
  </si>
  <si>
    <t>621412313RT2</t>
  </si>
  <si>
    <t xml:space="preserve">Nátěry vnějších podhledů silikonové,  </t>
  </si>
  <si>
    <t xml:space="preserve">včetně penetrace podkladu : </t>
  </si>
  <si>
    <t xml:space="preserve">Nátěr shodný se stávajícím : </t>
  </si>
  <si>
    <t>627427351Kt1</t>
  </si>
  <si>
    <t>D+M mechanicky kotvená difuzně kotvená prodyšná folie dle PD, ozn. kt1</t>
  </si>
  <si>
    <t xml:space="preserve">D1.4.2 : </t>
  </si>
  <si>
    <t>rozsah v mezích konstrukce Z01 : 21,78*1,37</t>
  </si>
  <si>
    <t>967043121R0X1</t>
  </si>
  <si>
    <t>Odsekání vrstvy betonu na konstrukci předpoklad tl. do 50 mm, včetně seříznutí stávající  podlahy v linii vnitřního líce výkladce</t>
  </si>
  <si>
    <t xml:space="preserve">PK1, ST09 : </t>
  </si>
  <si>
    <t>1,4</t>
  </si>
  <si>
    <t>0,975*1,34</t>
  </si>
  <si>
    <t>1,3</t>
  </si>
  <si>
    <t>632421120RV1</t>
  </si>
  <si>
    <t>Potěr ze suchých směsí samonivelační podlahová modifikovaná hmota na bázi cementu, rychletvrdnoucí, s armovacím vláknem, tloušťky 10 mm, včetně penetrace</t>
  </si>
  <si>
    <t>s rozprostřením a uhlazením</t>
  </si>
  <si>
    <t xml:space="preserve">PK1 - vyrovnání a vyspravení : </t>
  </si>
  <si>
    <t>Vyrovnání prostoru výloh : 18</t>
  </si>
  <si>
    <t>713191100RT9</t>
  </si>
  <si>
    <t>Izolace tepelné běžných konstrukcí - doplňky položení separační fólie, včetně dodávky PE fólie</t>
  </si>
  <si>
    <t>800-713</t>
  </si>
  <si>
    <t>ST06 : 1*0,4</t>
  </si>
  <si>
    <t>631313611R00</t>
  </si>
  <si>
    <t xml:space="preserve">Mazanina z betonu prostého tl. přes 80 do 120 mm třídy C 16/20 ,  </t>
  </si>
  <si>
    <t>(z kameniva) hlazená dřevěným hladítkem</t>
  </si>
  <si>
    <t>ST06 : 1*0,4*0,1</t>
  </si>
  <si>
    <t>631351101R00</t>
  </si>
  <si>
    <t>Bednění stěn, rýh a otvorů v podlahách zřízení</t>
  </si>
  <si>
    <t>ST06 : 2*(1+0,4)*0,1</t>
  </si>
  <si>
    <t>631351102R00</t>
  </si>
  <si>
    <t>Bednění stěn, rýh a otvorů v podlahách odstranění</t>
  </si>
  <si>
    <t>631362021R00</t>
  </si>
  <si>
    <t>Výztuž mazanin z betonů a z lehkých betonů ze svařovaných sítí ze svařovaných sítí</t>
  </si>
  <si>
    <t>včetně distančních prvků</t>
  </si>
  <si>
    <t>ST06 : 1*0,4*26,64/6000*1,1</t>
  </si>
  <si>
    <t>V položkach započten přesun hmot.</t>
  </si>
  <si>
    <t>64 X0D01</t>
  </si>
  <si>
    <t>D+M D01 Dveře 900+350x2200mm s automatickým otvíračem dveří, vč. kotvení, PÚ, příslušenství (krycí plech, samozavírač apod.) doplňkových prací, kování, dle PD</t>
  </si>
  <si>
    <t>ks</t>
  </si>
  <si>
    <t>Rámové ocelové dveře z lisovaných profilů s přerušeným tepelným mostem, dvojkřídlé s nadsvětlíkem.</t>
  </si>
  <si>
    <t>Zasklení: TI dvojsklo, dveřní křídlo bezpečnostní lepené vrstvené.</t>
  </si>
  <si>
    <t>Krycí plech tl.1,5mm</t>
  </si>
  <si>
    <t>Kování: paniková klika</t>
  </si>
  <si>
    <t>Veškeré pohledově exponované prvky a jejich specifikace(barevnost, lesk apod.) budou podléhat odsouhlasovacímu procesu vzorkovaní a budou použity po odsouhlasení investorem.</t>
  </si>
  <si>
    <t>Rozměry všech prvků nutno doměřit přímo na stavbě.</t>
  </si>
  <si>
    <t>Vstupní dveře do prodejny drogerie D/01 : 1</t>
  </si>
  <si>
    <t xml:space="preserve">Při montáži nutná koordinace s dodávkou vzduchové clony : </t>
  </si>
  <si>
    <t xml:space="preserve">Nízkoenergetický automat pro otevírání dveří bez nutnosti dotyku kliky s možností ovládání bezdotykovým spínačem, pohybovým čidlem : </t>
  </si>
  <si>
    <t xml:space="preserve">Tichý a spolehlivý provoz, možnost použití na pravé i levé dveře - provedení pro otevírání dovnitř nebo ven. : </t>
  </si>
  <si>
    <t>64X0D02</t>
  </si>
  <si>
    <t>D+M D02 Dveře 1415 x 2750mm vč. kotvení, PÚ, příslušenství (krycí plech, samozavírač apod.), doplňkových prací, kování, dle PD</t>
  </si>
  <si>
    <t>Vstupní dveře do bytového domu - vstupní chodby D/02 : 1</t>
  </si>
  <si>
    <t>64X0D03a</t>
  </si>
  <si>
    <t>D+M D03a Repase dveří 800x2180mm vč. kotvení, PÚ, příslušenství (krycí plech, samozavírač apod.), doplňkových prací, kování, dle PD</t>
  </si>
  <si>
    <t>REPASE stávajích vstupních dveří do prodejny východ, dveře ocelové v ocelové zárubni s nadsvětlíkem = bude zachována kontsrukce rámu a křídla, konstrukce bude po odřezání okolních částí očištěna, odstraněny stávající nátěry, obroušeny vady a nerovnosti a nově bude provedeno zasklení dvojsklem, závěsy, kování panikové.</t>
  </si>
  <si>
    <t>Zasklení_ křídlo bezpečnostní lepené vrstvené.</t>
  </si>
  <si>
    <t>Vstupní dveře do prodejny obchodní jednotky-východ  D/03a : 1</t>
  </si>
  <si>
    <t xml:space="preserve">Při montáži nutná kooordinace s dodavatelem zamečnických prací. : </t>
  </si>
  <si>
    <t>64X0D03b</t>
  </si>
  <si>
    <t>D+M D03b Nové dveří (kopie D03a) 800x2180mm vč. kotvení,PÚ, přísluš. (krycí plech,samozavírač apod.), doplňkových prací, kování, dle PD</t>
  </si>
  <si>
    <t>Vstupní dveře do prodejny obchodní jednotky-východ  D/03b : 1</t>
  </si>
  <si>
    <t>954212104R00</t>
  </si>
  <si>
    <t>Obklady konstrukcí sádrokartonovými deskami obklady dřevěných konstrukcí  obklady dřevěných sloupů do 300 x 300 mm  2x opláštění, čtyřstranný, deska protipožární impregnovaná tloušťky 12,5 mm</t>
  </si>
  <si>
    <t xml:space="preserve">SD1 : </t>
  </si>
  <si>
    <t>2*4</t>
  </si>
  <si>
    <t xml:space="preserve">SD2 : </t>
  </si>
  <si>
    <t>1*4</t>
  </si>
  <si>
    <t xml:space="preserve">D1.4.2,D1.4.3 : </t>
  </si>
  <si>
    <t xml:space="preserve">P15 : </t>
  </si>
  <si>
    <t>9X0ST04</t>
  </si>
  <si>
    <t>D+M Příprava pro osazení ventilační mřížky, plechová trubka, MV tl.30mm, utěsnění těžkou. min. izol., zapravení, dle PD - ST04</t>
  </si>
  <si>
    <t>9X00P06</t>
  </si>
  <si>
    <t>D+M chemické a mechanické očištění kovové konstrukce z válc. profilů římsy nad drogerií, nový nátěr, odstranění stávající výplně, dle PD - pozn. P06</t>
  </si>
  <si>
    <t>9X00P07</t>
  </si>
  <si>
    <t>D+M chemické a mechanické očištění kovové konstrukce z válc. profilů římsy nad východní jednotkou, nový nátěr, odstranění stávající výplně, dle PD - pozn. P07</t>
  </si>
  <si>
    <t>9X00P10</t>
  </si>
  <si>
    <t>D+M úprava styku stávající podlahy s novou předstěnou v drogerii  dle PD - pozn. P10</t>
  </si>
  <si>
    <t>9X00P14</t>
  </si>
  <si>
    <t>D+M zvonkové tablo včetně zapojení, kotvení, příslušenství  dle PD - pozn. P14</t>
  </si>
  <si>
    <t>9X00ST10</t>
  </si>
  <si>
    <t>Osekání zdi v tl. 30mm v kruhu d=300mm v dostatečné hloubce  dle PD - pozn. ST10</t>
  </si>
  <si>
    <t>941955002R00</t>
  </si>
  <si>
    <t>Lešení lehké pracovní pomocné pomocné, o výšce lešeňové podlahy přes 1,2 do 1,9 m</t>
  </si>
  <si>
    <t>800-3</t>
  </si>
  <si>
    <t>941941041R00</t>
  </si>
  <si>
    <t>Montáž lešení lehkého pracovního řadového s podlahami šířky od 1,00 do 1,20 m, výšky do 10 m</t>
  </si>
  <si>
    <t>včetně kotvení</t>
  </si>
  <si>
    <t>Lešení včetně konstrukce pro zachování provozu objektu : 22*4,87</t>
  </si>
  <si>
    <t>941941111R00</t>
  </si>
  <si>
    <t xml:space="preserve">Montáž lešení lehkého pracovního řadového s podlahami pronájem lešení za den </t>
  </si>
  <si>
    <t>Lešení včetně konstrukce pro zachování provozu objektu : 22*4,87*70</t>
  </si>
  <si>
    <t>941941841R00</t>
  </si>
  <si>
    <t>Demontáž lešení lehkého řadového s podlahami šířky přes 1 do 1,2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</si>
  <si>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</si>
  <si>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</si>
  <si>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</si>
  <si>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970251100R00</t>
  </si>
  <si>
    <t>Řezání železobetonu hloubka řezu 100 mm</t>
  </si>
  <si>
    <t>ST08 : 0,5+0,75+0,5+0,75</t>
  </si>
  <si>
    <t>965042121RT1</t>
  </si>
  <si>
    <t>ST08 : 0,5*0,75*0,05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</si>
  <si>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</si>
  <si>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</si>
  <si>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</si>
  <si>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P13 : 22,42*0,25</t>
  </si>
  <si>
    <t>711141559RY1</t>
  </si>
  <si>
    <t>Provedení izolace proti zemní vlhkosti pásy přitavením vodorovná, 1 vrstva, s dodávkou izolačního pásu se skleněnou nebo polyesterovou vložkou, s minerálním posypem</t>
  </si>
  <si>
    <t>998711101R00</t>
  </si>
  <si>
    <t>Přesun hmot pro izolace proti vodě svisle do 6 m</t>
  </si>
  <si>
    <t>50 m vodorovně měřeno od těžiště půdorysné plochy skládky do těžiště půdorysné plochy objektu</t>
  </si>
  <si>
    <t>V položkách započteno ztratné..</t>
  </si>
  <si>
    <t>713131131R01</t>
  </si>
  <si>
    <t>D+M zateplení - lemování zasklení skladba ti1 dle PD D1.4.7</t>
  </si>
  <si>
    <t>713131131T05a</t>
  </si>
  <si>
    <t>D+M zateplení - lemování zasklení skladba ti5 (tl. 100mm)  dle PD D1.4.7</t>
  </si>
  <si>
    <t>713131131T05b</t>
  </si>
  <si>
    <t>D+M zateplení - lemování zasklení skladba ti5 (tl. 40mm)  dle PD D1.4.7</t>
  </si>
  <si>
    <t>V položkách započten prořez.</t>
  </si>
  <si>
    <t>764X0K01</t>
  </si>
  <si>
    <t>D+M  K/01 Oplechování římsy, předzvětralý TiZn, rš. 560mm, včetně příslušenství (OSB desky geotextilie, klíny apod.), dle PD</t>
  </si>
  <si>
    <t>délka 21,78m</t>
  </si>
  <si>
    <t>příponky plechové pásky - celkem 87ks</t>
  </si>
  <si>
    <t>Součástí je podkladní OSB -3 deska tl.18mm, š.440mm, celkové délky 21,78m</t>
  </si>
  <si>
    <t>Součástí jsou podkladní spádové klínky š.25mm 440/40mm, dřevěné, impregnace, celkem 23ks</t>
  </si>
  <si>
    <t>Součástí je separační ochranná vrstva geotextilie 300kg/m2, celkem 9,58m2</t>
  </si>
  <si>
    <t>viz PD výkres D.1.9.1 : 1</t>
  </si>
  <si>
    <t>764X0K02</t>
  </si>
  <si>
    <t>D+M  K/02 Oplechování římsy, předzvětralý TiZn, rš. 280mm, včetně příslušenství (geotextilie apod.) dle PD</t>
  </si>
  <si>
    <t>délky 21,78m</t>
  </si>
  <si>
    <t>Součástí je separační ochranná vrstva geotextilie 300kg/m2, celkem 4,36m2</t>
  </si>
  <si>
    <t>764X0K03</t>
  </si>
  <si>
    <t>D+M  K/03 Oplechování pro lemování zasklení, Pz, včetně příslušenství (geotextilie apod.) PÚ, dle PD</t>
  </si>
  <si>
    <t>pro zasklení v rozsahu W/01 - W/05 - viz výkres zasklení D.1.5.4</t>
  </si>
  <si>
    <t>Plech pozinkkovaný tl.0,8mm, rovný nebo v místech rožků v úhlu 90st., ohlý do tvaru.</t>
  </si>
  <si>
    <t>Povrchová úprava nástřik dle NCS mat., barva blízká černé.</t>
  </si>
  <si>
    <t>Kotvení do vymezovacích profilů vrtsvy tepel.izolace ti1 bude mechanické, antikorozní a vodotěsné, vruty s nízkou hlavou v barvě shodné s barvou plechu(černá).</t>
  </si>
  <si>
    <t>Celková výměra cca 7,41m2</t>
  </si>
  <si>
    <t>766X0T01</t>
  </si>
  <si>
    <t>D+M   T/01  Záklop podia výkladce, svrchní pláštění, příslušenství, povrchová úprava, dle PD</t>
  </si>
  <si>
    <t>ZÁKLOP PODIA:</t>
  </si>
  <si>
    <t>Bude proveden z nehořlavých desek cementovláknitých tl.20mm - D+M, oboustranně impregnované, spoje mechanické (šrouby, vruty apod.). Osazení dle PD.</t>
  </si>
  <si>
    <t>Součástí záklopu je i boční zaklopení z nehořlavých desek cementovláknitých tl.20mm a to:</t>
  </si>
  <si>
    <t>- na straně interiéru deskami šířky 250mm, na které bude osazen krycí plech Z/17 -ten je řešen v Díle 767</t>
  </si>
  <si>
    <t>- na straně exteriéru deskami šířky 250mm, kde bude aplikováno zateplení a z vnitřní strany parotěsná folie s lepenými přesahny min.100mm, r.š.folie 450mm, celková délka 22,30m</t>
  </si>
  <si>
    <t>Celková výměra desek : 8,5m2</t>
  </si>
  <si>
    <t>Součástí v jednotce drogerie je i zaklopení pro vymezení prostoru pro osazení a odizolování radiátoru vytápění, z desek cementovláknitých tl.10mm, na které budou osazeny izolační rohože na minerální bázi.</t>
  </si>
  <si>
    <t>Celkem 4,47m2</t>
  </si>
  <si>
    <t>SVRCHNÍ PLÁŠTĚNÍ:</t>
  </si>
  <si>
    <t>Bude provedeno z desek z umělého kamene, barva bílá s bílým vsypem tl.15mm, přikotvení mechanicky pomocí vrutů.</t>
  </si>
  <si>
    <t>Celková výměry 15,4m2</t>
  </si>
  <si>
    <t>viz PD výkres D.1.8.1 : 1</t>
  </si>
  <si>
    <t>766X0T02</t>
  </si>
  <si>
    <t>D+M   T/02  Zákrytová deska MDF, včetně kotvení, příslušenství, povrchová úprava, dle PD</t>
  </si>
  <si>
    <t>ZÁKRYTOVÁ DESKA:</t>
  </si>
  <si>
    <t>MDF deska tl20mm přisazená k stěně pro zajištění celistvé povtchové úpravy v prostoru mezi lícem stěny a zasklením, které je poměrně úzké pro provedení a následné budoucí údržby omítaného povrchu.</t>
  </si>
  <si>
    <t>Osazení příponkou do čela desky v místě nároží, přilepením pomocí samolepící těsnící pásky k ocelové konstrukci Z/03</t>
  </si>
  <si>
    <t>Povrch s nalepeným plechovým pláštěním tl.1,5mm, s přesahem 15mm pro čistou hranu nároží ve styku s omítkou.</t>
  </si>
  <si>
    <t>T/02a - rozměr 540x2240 mm</t>
  </si>
  <si>
    <t>T/02b - rozměr 380x2280 mm</t>
  </si>
  <si>
    <t>T/02c - rozměr 560x2550 mm</t>
  </si>
  <si>
    <t>T/02d - rozměr 580x2550 mm</t>
  </si>
  <si>
    <t>Výměra celkem 4,97m2</t>
  </si>
  <si>
    <t>viz PD výkres D.1.8.2 : 1</t>
  </si>
  <si>
    <t>767X0Z01</t>
  </si>
  <si>
    <t>D+M Z/01 Lemový profil (kastl) pro zasklení firemního štítu včetně kotvení, PÚ,, příslušenství (desky apod.), vč.doplňkových prací, dle PD</t>
  </si>
  <si>
    <t>Materiál: žárově zinkovaná ocel, spoje mechanické</t>
  </si>
  <si>
    <t>Povrchová úprava pohledově exponovaných částí: nástřik dle NCS, metalický efekt</t>
  </si>
  <si>
    <t>Povrchová úprava skrytých částí: nástřik dle RAL nebo NCS, jednotná barva s povrchovou úpravou zdi</t>
  </si>
  <si>
    <t>Celková hmotnost ocel dle PD: 469,28 kg (rozpis viz výkres D.1.6.1)</t>
  </si>
  <si>
    <t>Bočnice : cementovláknité desky tl.20 mm, rozměru 180/520 + 380/1520mm, celkem 0,85m2</t>
  </si>
  <si>
    <t>podkladek z tvrdé PUR pěny : 40/100, délky 21,73m</t>
  </si>
  <si>
    <t>pryžová dostanční lišta 20/30mm, délky 21,73m</t>
  </si>
  <si>
    <t>767X0Z02a</t>
  </si>
  <si>
    <t>D+M  Z/02a + Z/02d  Kovový rošt čistící zóna rozměru 500 x 750 mm, včetně kotvení, PÚ, příslušenství  doplňkových prací, dle PD</t>
  </si>
  <si>
    <t>Provedení mřížky: ocelové lamely 25/5 spojené pomocí dvojího svlaku závitovou tyčí prošroubovanou skrz předvrtané otvory materiál nerez mat, pohledová hrana broušená, osazovací rámeček z L profilů 30/20/2 nerez</t>
  </si>
  <si>
    <t>Osazení: Z02a + Z02d typové polymercementové vaničky bez odvodnění.</t>
  </si>
  <si>
    <t xml:space="preserve">viz výkres D.1.6.2 : </t>
  </si>
  <si>
    <t>Z/02a - 500x750mm - prodejna drogerie : 1</t>
  </si>
  <si>
    <t>Z/02d - 500x750mm - prodejna východ pravý vstup : 1</t>
  </si>
  <si>
    <t>767X0Z02b</t>
  </si>
  <si>
    <t>D+M  Z/02b Kovový rošt čistící zóna rozměru 400 x 1000 mm, příslušenství  doplňkových prací, dle PD</t>
  </si>
  <si>
    <t>Osazení: v místě stávající čistící zóny je otvor- propad do sklepa, který bude zachován, hrana bude upravena zpevněna lemovacím rámečkem z L-profilů 60/40mm, nerez. Rámeček vlastní mříže bude osazen přes pryžový pásek na přírubu podkladního profilu.</t>
  </si>
  <si>
    <t>Z/02b - 400x1000mm - vstup do bytového domu : 1</t>
  </si>
  <si>
    <t>767X0Z02c</t>
  </si>
  <si>
    <t>D+M  Z/02c  Kovový rošt čistící zóna rozměru 500 x 750mm, příslušenství  doplňkových prací, dle PD</t>
  </si>
  <si>
    <t>Z/02c - 500 x750mm - vchod do jednotky východ - levý vstup : 1</t>
  </si>
  <si>
    <t>767X0Z03</t>
  </si>
  <si>
    <t>D+M  Z/03 Konstrukce pro provedení zásklení včetně kotvení, nástavných sloupků,vložek, kotev, tyčí, prokotvení, PÚ, příslušenství  doplňkových prací, zabroušení svarů, dle PD</t>
  </si>
  <si>
    <t>Konstrukce pro naložení zasklení. Jednotlivé moduly zasklení se propisují do skladby ocelové konstrukce, kterou v základu tvoří obdélné rámy osazené na rám soklový osazený na dostatečně únosnou hrubou podlahu.</t>
  </si>
  <si>
    <t>Provedení soklového rámu z ocelových profilů uzavřených tenkostěnných, spoje svařované.</t>
  </si>
  <si>
    <t>Povrchová úprava. žárové zinkování, vícevrtsvý systémový nátěr dle RAL, barva předběžně tmavě šedá až černa.</t>
  </si>
  <si>
    <t>Vytyčení a detaily konstrukce pro zaklsneí v návazmosti na stávající i navrhované konstrukce a výrobky je nutno před provedením konzultovat s investorem.</t>
  </si>
  <si>
    <t>Celková hmotnost: 1.263,91 kg</t>
  </si>
  <si>
    <t xml:space="preserve">Viz PD výkres D.1.6.3 : </t>
  </si>
  <si>
    <t>prodejna drogerie + obchodní jednotka východ : 1</t>
  </si>
  <si>
    <t>767X0Z05a</t>
  </si>
  <si>
    <t>D+M  Z/05a Ventilační mřížka vytápění, včetně kotvení, PÚ, příslušenství  doplňkových prací, dle PD</t>
  </si>
  <si>
    <t>Perforovaný plech tl.1,5mm, r.š.120mm volně vsazený do mezery meti deskami záklopu podia, materiál nerez, mat</t>
  </si>
  <si>
    <t>Výměra 0,64m2</t>
  </si>
  <si>
    <t>Viz PD výkres D.1.6.5 : 1</t>
  </si>
  <si>
    <t xml:space="preserve">výloha prodejna drogerie - délky 2590mm : </t>
  </si>
  <si>
    <t xml:space="preserve">výloha prodejna drogerie - délky 2770mm : </t>
  </si>
  <si>
    <t>767X0Z05b</t>
  </si>
  <si>
    <t>D+M  Z/05b Ventilační mřížka vytápění, včetně kotvení, PÚ, příslušenství  doplňkových prací, dle PD</t>
  </si>
  <si>
    <t>Provedení: Ocelové lamely 25/5 spojeneé pomocí dvojího svlaku závitovou tyčí 8mm prošroubovanou skrz předvrtané otvory, materiál berez mat, pohledová hrana broušená.</t>
  </si>
  <si>
    <t>Osazovací lišty z tenkostěnných profilů L 40/20/2 z běžné oceli, kotvené do podkonstrukce Z/11</t>
  </si>
  <si>
    <t>Hmotnost celkem: 6,32kg</t>
  </si>
  <si>
    <t xml:space="preserve">výloha východní jednotky : </t>
  </si>
  <si>
    <t xml:space="preserve">rozměr 73ks lamel: 215 x 1100mm : </t>
  </si>
  <si>
    <t xml:space="preserve">rozměr 87 ks lamel: 215 x 1310mm : </t>
  </si>
  <si>
    <t>767X0Z06</t>
  </si>
  <si>
    <t>D+M Z/06 Markýza látková s navíječem (roló), ruční ovládání pomocí tyče s úchytem, včetně kotvení, PÚ, příslušenství (látky apod.) doplňkových prací, dle PD</t>
  </si>
  <si>
    <t>Konstrukce bude komlpet provedena z nerezové oceli, povrch pohledových částí bude balotina. Látka bude akrylová, stálobarevná s UV filtrem a s oboustrannou vodoodpudivou impregnací, nehořlavá a při požáru neskapávající. Barva bílá resp. blízká bílé.</t>
  </si>
  <si>
    <t>Viz PD výkres D.1.6.6 : 1</t>
  </si>
  <si>
    <t xml:space="preserve">východní část parteru -5ks výsuvně sklopné ramenáty se závěsnou tyčí, s připevněným okrajem textilie, 2 ks vodící lišta á ramenát, pro osazení a vedení stojek ramenátu a pro osazení závěsné tyče. : </t>
  </si>
  <si>
    <t xml:space="preserve">délky - 2130mm : </t>
  </si>
  <si>
    <t xml:space="preserve">délky - 1910mm : </t>
  </si>
  <si>
    <t xml:space="preserve">délky - 2930mm : </t>
  </si>
  <si>
    <t xml:space="preserve">délky - 2280mm : </t>
  </si>
  <si>
    <t>767X0Z07</t>
  </si>
  <si>
    <t>D+M  Z/07 Ventilační mřížka větrání sklepa rozměru 210 x 500 mm, včetně kotvení, PÚ, příslušenství  doplňkových prací, dle PD</t>
  </si>
  <si>
    <t>Ocelové lamely 25/5 spojené pomocí dvojího svlaku závitovou tyčí prošroubovanou skrz předvrtané otvory lamelami i rámečkem (propojení do jednoho kusu). Osazovací rámeček z L-profilů 40/20/3 nerez, materiál nerez mat, antikorozní.</t>
  </si>
  <si>
    <t>Osazení- ráměeček bude kotven pomocí nerez šroubů prostorem mezi lamelami do podkonstrukce, která je kotvená k podlaze a ke konstrukci Z/13 pomocí L příložek 30/30/3, v horní části 2ks vertikálně posuvný kluzný spoj, ve spodní části fix.</t>
  </si>
  <si>
    <t>Bude zajištěna spára k deskám obkladu shodná se standartní tl.spáry obkladu, nutná koordinace s dodávkou kamenného obkladu OK1 resp.OK2.</t>
  </si>
  <si>
    <t>Celková hmotnost mřížky: 9,24kg</t>
  </si>
  <si>
    <t>Viz PD výkres D.1.6.7 : 1</t>
  </si>
  <si>
    <t>767X0Z08</t>
  </si>
  <si>
    <t>D+M  Z/08 Posuvná skleněná dělící mřížka, včetně kotvení, PÚ, příslušenství (skla apod.) doplňkových prací, dle PD</t>
  </si>
  <si>
    <t>Posuvná skleněná interiérová stěna k uzavření výkladce - sada kování pro posuvné dveře skleněné s automatickým dojezdem, 2xvozík á skl.tabule, nosné vodící lišty vsazeny do U-profilů z ohýbaného plechu, vyvěšeno z podkonstrukce nadpraží Z/15.</t>
  </si>
  <si>
    <t>Hmotnost celkem: Z/08a =123,0kg, Z/08b =129,0kg</t>
  </si>
  <si>
    <t>Sklo čiré ESG 8mm</t>
  </si>
  <si>
    <t xml:space="preserve">Viz PD výkres D.1.6.8 : </t>
  </si>
  <si>
    <t>stěna se stáva ze sady Z/08b a sady Z/08a : 1</t>
  </si>
  <si>
    <t xml:space="preserve">Z/08a=3x á modul 900x2250mm + 940x2250mm + 920x2250mm = 6,4m2 : </t>
  </si>
  <si>
    <t xml:space="preserve">Z/08b=3x á modul 970x2250mm + 990x2250mm + 980x2250mm = 6,7m2 : </t>
  </si>
  <si>
    <t>767X0Z16</t>
  </si>
  <si>
    <t xml:space="preserve">D+M  Z/16 Krycí mřížka niky pro radiátory </t>
  </si>
  <si>
    <t>Mřížka svařovaná z lamel z ocelové pásoviny3/30 bodovaných svarem na horní a dolní svlak z pásoviny 5/45 resp.5/30.</t>
  </si>
  <si>
    <t>Celková hmotnost 85,62kg</t>
  </si>
  <si>
    <t>Předpokládá se dodávka ve dvou kusech předělením prvku v polovině délky.</t>
  </si>
  <si>
    <t>Viz PD výkres D.1.6.8 : 1</t>
  </si>
  <si>
    <t>767X0Z20</t>
  </si>
  <si>
    <t>D+M  Z/20 Konstrukce záklopu nadpraží drogerie, včetně kotvení, PÚ, příslušenství doplňkových prací, dle PD</t>
  </si>
  <si>
    <t>Konstrukce pro nalepení zasklení - spodní lišta a horní lišta.</t>
  </si>
  <si>
    <t>Celková hmotnost = 32,96kg</t>
  </si>
  <si>
    <t>viz PD výkres D.1.6.8 : 1</t>
  </si>
  <si>
    <t>767X0Z09</t>
  </si>
  <si>
    <t>D+M  Z/09 Ocelová podkonstrukce pro zasklení firemního štítu, včetně kotvení, PÚ, příslušenství doplňkových prací, dle PD</t>
  </si>
  <si>
    <t>Provedení: ocelový rám z tenkostěnných uzavřených profilů.</t>
  </si>
  <si>
    <t>hmotnost:</t>
  </si>
  <si>
    <t>ocel 116,50kg</t>
  </si>
  <si>
    <t>nerez: 69,03</t>
  </si>
  <si>
    <t>celkem: 185,53 kg</t>
  </si>
  <si>
    <t>viz PD výkres D.1.6.9 : 1</t>
  </si>
  <si>
    <t xml:space="preserve">Z/09a drogerie : </t>
  </si>
  <si>
    <t xml:space="preserve">Z/09b východní jednotka : </t>
  </si>
  <si>
    <t>767X0Z11</t>
  </si>
  <si>
    <t>D+M  Z/11 Vynášecí polokonstrukce podia výkladce, včetně kotvení, PÚ, příslušenství doplňkových prací, dle PD</t>
  </si>
  <si>
    <t>Provedení z tenkostěnných ocelových porfilů typu jekl.</t>
  </si>
  <si>
    <t>Hmotnost celkem 254,61kg</t>
  </si>
  <si>
    <t>767X0Z12</t>
  </si>
  <si>
    <t>D+M  Z/12 Repase stávajícího dochovaného podhledu, včetně kotvení, PÚ, příslušenství doplňkových prací,dle PD</t>
  </si>
  <si>
    <t>Ocelová konstrukce z T-profilů  30mm a krajního lemovacího L-profilu 20mm bude v maximální míře zachována a repasována pro další použití a zasklení původními opaxitovými deskami (prvek X/03)</t>
  </si>
  <si>
    <t>viz PD výkres D.1.6.11 : 1</t>
  </si>
  <si>
    <t>767X0Z13</t>
  </si>
  <si>
    <t>D+M  Z/13, Z/14 Provedení podhledu vstupu do bytu a drogerie, včetně kotvení, PÚ, příslušenství doplňkových prací, dle PD</t>
  </si>
  <si>
    <t>Provedení : svařovaný rošt z ocelových válcovaných profilů T30 a L30/30/3 zavěšený pomocí ocel.pásovin 30/3 ke kosntrukcím v nadpraží.</t>
  </si>
  <si>
    <t>Povrchová úprava: vícevrtsvý nátěr, barva dle RAL, metalický efekt</t>
  </si>
  <si>
    <t>Podhled bude se skleněnnou výplní, viz specifikace X/04</t>
  </si>
  <si>
    <t>Celková hmotnost 60,54kg</t>
  </si>
  <si>
    <t xml:space="preserve">Z/13 - PROVEDENÍ PODHLEDU VSTUPU DO BYTOVÉHO DOMU : </t>
  </si>
  <si>
    <t xml:space="preserve">Z/14 - PROVEDENÍ PODHLEDU DROGERIE : </t>
  </si>
  <si>
    <t>767X0Z15</t>
  </si>
  <si>
    <t>D+M  Z/15 Podkonstrukce nadpraží výkladce drogerie, včetně kotvení, PÚ, příslušenství doplňkových prací, dle PD</t>
  </si>
  <si>
    <t>Provedení: uzavřené svařované rámy z ocelových uzavřených profilů typu jekl 50/30/3 kontvené do konstrukce nadpraží. Způsob kotvení bude stanoven statikem po odkrytí nosné konstrukce a zjištění stávajících dimenzí a materiálu.</t>
  </si>
  <si>
    <t>Povrchová úprava: vícevrtsvý nátěr barva dle RAL</t>
  </si>
  <si>
    <t>Celková hmotnost: 99,69kg</t>
  </si>
  <si>
    <t>viz PD výkres D.1.6.12 : 1</t>
  </si>
  <si>
    <t>767X0Z17</t>
  </si>
  <si>
    <t>D+M  Z/17 Pláštění bočnice podia výkladce, včetně kotvení, PÚ, příslušenství doplňkových prací, dle PD</t>
  </si>
  <si>
    <t>Pláštění bočnice podia směrem do interiéru - oplechvání bočního hranění</t>
  </si>
  <si>
    <t>Provedení: plech ocelový tl.1,0mm přivněný nalepením k podkladu (viz T/01)</t>
  </si>
  <si>
    <t>Povrchová úprava: nástřik dle NCS, mat</t>
  </si>
  <si>
    <t>Rozměry : výška 235mm, ceková délka 11460mm</t>
  </si>
  <si>
    <t>viz PD výkres D.1.6.13 : 1</t>
  </si>
  <si>
    <t>767X0Z19</t>
  </si>
  <si>
    <t>D+M  Z/19 Konstrukce záklopu nadpraží východní  jednotky, včetně kotvení, PÚ, příslušenství doplňkových prací, dle PD</t>
  </si>
  <si>
    <t>Konstrukce mahradí stávající obdobnou konstrukci. Předpokládá se provedení ze 3-4 dílů připravených na dílně a smontovaných na místě.</t>
  </si>
  <si>
    <t>Konstrukce bude vynesena ze stropu, předpokládá se dostateně únosný podklad ŽB konstrukce stropu. Zavětrování a stabilizace pomocí šikmých rozpěrekkotvených do ocel.kce trámu nadpraží.</t>
  </si>
  <si>
    <t>Povrchová úprava: podkonstrukce - vícevrtsvý nátěr dle RAl, podledové exponové části - nástřik dle NCS</t>
  </si>
  <si>
    <t>Celková hmotnost: 148,46 kg</t>
  </si>
  <si>
    <t>viz PD výkres D.1.6.15 : 1</t>
  </si>
  <si>
    <t>767X0Z21</t>
  </si>
  <si>
    <t>D+M  Z/21 Vymezovací plech (nosič) kastlu tepelné izolace, včetně kotvení, PÚ, příslušenství doplňkových prací, dle PD</t>
  </si>
  <si>
    <t>plech tl.2mm</t>
  </si>
  <si>
    <t>r.š.175mm, celková délka 10700,0mm</t>
  </si>
  <si>
    <t>r.š.360mm, celková délka 10700,0mm</t>
  </si>
  <si>
    <t>perforovaný plech pozink.</t>
  </si>
  <si>
    <t>Příponka - do tvaru U ohýbaný plech 4/30</t>
  </si>
  <si>
    <t>4ks/1m, celkem 46kusů</t>
  </si>
  <si>
    <t>materiál: pozink</t>
  </si>
  <si>
    <t>spoje mechanické, antikorozní</t>
  </si>
  <si>
    <t>viz PD výkres D.1.6.16 : 1</t>
  </si>
  <si>
    <t xml:space="preserve">viz také výkres -skladby izolací : </t>
  </si>
  <si>
    <t>767X0Z22</t>
  </si>
  <si>
    <t>D+M  Z/22 Zákrytový kastl vzduchové dveřní clony, včetně kotvení, PÚ, příslušenství doplňkových prací, dle PD</t>
  </si>
  <si>
    <t>Provedení: ocelový prostorový rámeček svařovaný z ocelových profilů. Povrchová úprava - vícevrstvý systémový nátěr barva dle RAL, předběžně černá</t>
  </si>
  <si>
    <t>Opláštění: plech ocelový tl.1,0mm ohýbaný.Povrchová úprava nástřik dle RAL, předběžně bílá RAL 9016</t>
  </si>
  <si>
    <t>Celková hmotnost : 33,38kg</t>
  </si>
  <si>
    <t>viz PD výkres D.1.6.17 : 1</t>
  </si>
  <si>
    <t>767X0T03</t>
  </si>
  <si>
    <t>D+M panikové kování zadní dveře drogerie - výměna zámkové vložky za panikovou a nová klika/koule,,, dle požad. PBŘ , dle PD Tech. zpráva D.1.1</t>
  </si>
  <si>
    <t>772501140R00</t>
  </si>
  <si>
    <t>Kladení dlažby z kamene do malty z pravoúhlých desek nebo dlaždic kladené nejvýše ze dvou rozdílných druhů desek, které se ve skladbě pravidelně opakují, tloušťky do 30 mm včetně</t>
  </si>
  <si>
    <t>800-782</t>
  </si>
  <si>
    <t xml:space="preserve">PK1 : </t>
  </si>
  <si>
    <t>čela : 0,49</t>
  </si>
  <si>
    <t>5838081R2</t>
  </si>
  <si>
    <t>Dodávka obklad travertin tl. 20 mm</t>
  </si>
  <si>
    <t xml:space="preserve">  D1.4.2 : </t>
  </si>
  <si>
    <t xml:space="preserve">  PK1 : </t>
  </si>
  <si>
    <t xml:space="preserve">      1,4</t>
  </si>
  <si>
    <t xml:space="preserve">      0,975*1,34</t>
  </si>
  <si>
    <t xml:space="preserve">      1,3</t>
  </si>
  <si>
    <t xml:space="preserve">  čela : 0,49</t>
  </si>
  <si>
    <t xml:space="preserve">  Mezisoučet</t>
  </si>
  <si>
    <t>ztratné 10% : 4,4965*1,1</t>
  </si>
  <si>
    <t>998772101R00</t>
  </si>
  <si>
    <t>Přesun hmot pro kamenné dlažby, obklady schodišťových stupňů a soklů v objektech výšky do 6 m</t>
  </si>
  <si>
    <t>50 m vodorovně</t>
  </si>
  <si>
    <t>782131140R00</t>
  </si>
  <si>
    <t>Montáž obkladu stěn deskami z tvrdých kamenů bez dodávky kamene  tloušťky 25 a 30 mm</t>
  </si>
  <si>
    <t>svislých nebo šikmých stěn pravoúhlými deskami s lícem rovným</t>
  </si>
  <si>
    <t xml:space="preserve">D1.4.2, D1.10.1 : </t>
  </si>
  <si>
    <t xml:space="preserve">OK1, OK2 : </t>
  </si>
  <si>
    <t>14,64</t>
  </si>
  <si>
    <t>5838081R1</t>
  </si>
  <si>
    <t>Dodávka obklad travertin tl. 30 mm</t>
  </si>
  <si>
    <t>ztratné 10% : 14,64*1,10</t>
  </si>
  <si>
    <t>998782101R00</t>
  </si>
  <si>
    <t>Přesun hmot pro kamenné obklady v objektech výšky do 6 m</t>
  </si>
  <si>
    <t>784191101R00</t>
  </si>
  <si>
    <t>Příprava povrchu Penetrace (napouštění) podkladu disperzní, jednonásobná</t>
  </si>
  <si>
    <t>800-784</t>
  </si>
  <si>
    <t>784195412R00</t>
  </si>
  <si>
    <t>Malby z malířských směsí otěruvzdorných,  , bělost 92 %, dvojnásobné</t>
  </si>
  <si>
    <t>767X0X01</t>
  </si>
  <si>
    <t>D+M   X/01 Nová výplň do stávající konstrukce římsy, včetně kotvení, povrchu, dle PD</t>
  </si>
  <si>
    <t>Osazení: bude využito stávajícího způsobu osazení do drážky v profilu ocelové konzoly</t>
  </si>
  <si>
    <t>provedení. skleněné na míru ohýbané formáty</t>
  </si>
  <si>
    <t>povrch: lakováné sklo (z vnitřní strany), barva bílá, průsvitné pro podsvětlení LED v konstrukci</t>
  </si>
  <si>
    <t>Celkem 22kusů - 11ks ve východní jednotce a 11 ks v obchodu drogerie  v celkovém množství 22 x 0,52m2 = 11,4m2</t>
  </si>
  <si>
    <t>22*0,52</t>
  </si>
  <si>
    <t>767X0X02</t>
  </si>
  <si>
    <t>D+M   X/02 Nová výplň do konstrukce firemního štítu, včetně kotvení, povrchu, dle PD</t>
  </si>
  <si>
    <t>Osazení: dle detailu Z/01</t>
  </si>
  <si>
    <t>Provedení: ploché tabule tl.dle statického návrhu dodavatele skla, předběžně tl.5mm, sklo matované potištěnou folií s bezpečnostní funkcí v případě rozbití, folie orientovaná dovnitř. Barva blízká pískovanému sklu., průsvitnost cca 25% konkrétně dle vzorkování.</t>
  </si>
  <si>
    <t>celkem: 22kusů</t>
  </si>
  <si>
    <t>hmotnost 380,40kg</t>
  </si>
  <si>
    <t>1kus výplně = 1,0*1,44 = 1,44m2 : 22,0*1,44</t>
  </si>
  <si>
    <t xml:space="preserve">celkem 22 kusů : </t>
  </si>
  <si>
    <t>767X0X03</t>
  </si>
  <si>
    <t>D+M   X/03  Skleněná výplň do stávající dochované kce podhledu výkladce - obchod východ, včetně kotvení, povrchu, dle PD</t>
  </si>
  <si>
    <t xml:space="preserve">m2    </t>
  </si>
  <si>
    <t>Osazení: volně položeno na přírubu ocelového profilu</t>
  </si>
  <si>
    <t>Provedení: opaxit stávající černý,na maximum budou využité stávající opaxitové tabule, které budou repasovány. Před repasí budou opatrně sejmuty a chemicky očištěny. Počítá se s použitelností 8ks modulů, zybtek bude doplněn novými kusy (prvek X/04)</t>
  </si>
  <si>
    <t>Rozměry: 470x1420mm = základní rozměr modulu</t>
  </si>
  <si>
    <t>celkem m2 = 5,05m2 stávající repasované opaxity (ostatní m2 náhrady jsou započítány v rámci prvku X/04)</t>
  </si>
  <si>
    <t>viz výkres D1.7.1 : 5,05</t>
  </si>
  <si>
    <t>767X0X04</t>
  </si>
  <si>
    <t>D+M   X/04  Nová výplň do  kce podhledu, včetně kotvení, povrchu, dle PD</t>
  </si>
  <si>
    <t>provedení: ploché skleněné tabule tl.5mm</t>
  </si>
  <si>
    <t>povrch: opaktní folie na horní nepohledové straně, barva černá</t>
  </si>
  <si>
    <t>drogerie - 12 plných modulů v interiéru i exteriéru, 5 atypickýcj modulů (prostupující pilíře dle zakřivení zasklení), 2 doplňkové doměry (krajní, za přesahem zasklení před ustupujícím lícem stěny)</t>
  </si>
  <si>
    <t>vstup do bytového domu - 2 základní moduly</t>
  </si>
  <si>
    <t>východní jednotka - 10 plných modulů z nichž 4 zasahují do exteriéru, 1 atypický modul (prostupující pilíře), 5 doplňkových doměrů (krajní, za přesahem zasklení před ustupujícím lícem stěny)</t>
  </si>
  <si>
    <t>celkem:  15,20m2</t>
  </si>
  <si>
    <t>do ceny započítat prořez materiálu</t>
  </si>
  <si>
    <t>výkladce drogerie : 5,73</t>
  </si>
  <si>
    <t>výkladce východní jednotky (náhrada za rozbité opaxity X/03) : 1,24</t>
  </si>
  <si>
    <t>vstupní záliv na vstupu do bytového domu : 8,23</t>
  </si>
  <si>
    <t>767X0X05</t>
  </si>
  <si>
    <t>D+M   X05  Nová výplň do nové konstrukce záklopu nadpraží východní jednotky, včetně kotvení, povrchu, dle PD</t>
  </si>
  <si>
    <t>Osazení: dle detailu  prvku Z/19</t>
  </si>
  <si>
    <t>provedení: ploché tabule tl.5mm, čiré sklo opatřené na jedné straně vysoce kvalitním lakem a na druhé straně matované (matelac). Saténová matovaná strana orientovaná do místnosti. Barva blízká pískovanému sklu, průsvitnost cca 25%, dle vzorkování.</t>
  </si>
  <si>
    <t>Rozměry šíře 420-440mm, výška 880mm</t>
  </si>
  <si>
    <t>celkem 24kusů, 8,99m2</t>
  </si>
  <si>
    <t>hmotnost 107,9kg</t>
  </si>
  <si>
    <t>v koordinaci se zámečnickými výrobky</t>
  </si>
  <si>
    <t>viz PD výkres D.1.7.1 : 8,99</t>
  </si>
  <si>
    <t>767X0X06</t>
  </si>
  <si>
    <t>D+M   X06  Nová výplň do nové konstrukce záklopu nadpraží drogerie, včetně kotvení, povrchu, dle PD</t>
  </si>
  <si>
    <t>Osazení: dle  prvku Z/20</t>
  </si>
  <si>
    <t>provedení: ploché tabule tl.5mm, čiré sklo lakované opaktní. Barva bílá, dle vzorkování.</t>
  </si>
  <si>
    <t>Rozměry : 2940/550mm, 1470/550mm, 2760/550mm</t>
  </si>
  <si>
    <t>celkem 3 kusy,3,94 m2</t>
  </si>
  <si>
    <t>hmotnost 47,3 kg</t>
  </si>
  <si>
    <t>viz PD výkres D.1.7.1 : 3,94</t>
  </si>
  <si>
    <t>766X0W01a</t>
  </si>
  <si>
    <t>D+M  W/01 Zasklení - plochá část 2800x2150mm, vč. kotvení, PÚ, příslušenství doplňkových prací, dle PD</t>
  </si>
  <si>
    <t>Provedení: ZASKLÍVACÍ SYSTÉM PRO NALOŽENÍ NA OCELOVOU KONSTRUKCI S PŘÍTLAČNOU LIŠTOU, S KRYCÍ LIŠTOU, SYSTÉMOVÁ ŠÍŘE 50mm</t>
  </si>
  <si>
    <t>Povrchová úprava krycí lišty: leštěná nerez</t>
  </si>
  <si>
    <t>SKLO: TI dvojsklo. Kompozice skla dle návrhu dodavatele, vnější tabule bezpečnostní sklo kalené s pokovením pro vysokou světelnou propustnost a neutrální barevné podání, předpoklad tl.dvojskla 6+16+6=28mm</t>
  </si>
  <si>
    <t>Otevírání: bez požadavku - fix</t>
  </si>
  <si>
    <t>Součástí dodávky jsou:-vložky ve zdvojení profilů, z tvrzeného PUR, nutná koordinace s dodávkou markýzy Z/06, koordinace s dodávkou oplechvání K/3 a izolace ti1, zámečnické výrobky, příp.další.</t>
  </si>
  <si>
    <t>viz PD výkres D.1.5.4 : 1</t>
  </si>
  <si>
    <t>766X0W01b</t>
  </si>
  <si>
    <t>D+M  W/01 Zasklení - oblá část 710x2150mm, vč. kotvení, PÚ, příslušenství doplňkových prací, dle PD</t>
  </si>
  <si>
    <t>766X0W01c</t>
  </si>
  <si>
    <t>D+M  W/01 Zasklení - plochá část 340x2150mm, vč. kotvení, PÚ, příslušenství doplňkových prací, dle PD</t>
  </si>
  <si>
    <t>766X0W02a</t>
  </si>
  <si>
    <t>D+M  W/02 Zasklení - plochá část 2770x2150mm, vč. kotvení, PÚ, příslušenství doplňkových prací, dle PD</t>
  </si>
  <si>
    <t>766X0W02b</t>
  </si>
  <si>
    <t>D+M  W/02 Zasklení - oblá část 710x2150mm, vč. kotvení, PÚ, příslušenství doplňkových prací, dle PD</t>
  </si>
  <si>
    <t>766X0W02c</t>
  </si>
  <si>
    <t>D+M  W/02 Zasklení - plochá část 340x2150mm, vč. kotvení, PÚ, příslušenství doplňkových prací, dle PD</t>
  </si>
  <si>
    <t>766X0W03a</t>
  </si>
  <si>
    <t>D+M  W/03 Zasklení - plochá část 2000x2450mm + výřez 825x590mm, vč. kotvení, PÚ, příslušenství doplňkových prací, dle PD</t>
  </si>
  <si>
    <t>766X0W03b</t>
  </si>
  <si>
    <t>D+M  W/03 Zasklení - oblá část 710x2450mm, vč. kotvení, PÚ, příslušenství doplňkových prací, dle PD</t>
  </si>
  <si>
    <t>766X0W03c</t>
  </si>
  <si>
    <t>D+M  W/03 Zasklení - plochá část 820x2450mm, vč. kotvení, PÚ, příslušenství doplňkových prací, dle PD</t>
  </si>
  <si>
    <t>766X0W04a</t>
  </si>
  <si>
    <t>D+M  W/04 Zasklení - plochá část 820x2450mm, vč. kotvení, PÚ, příslušenství doplňkových prací, dle PD</t>
  </si>
  <si>
    <t>766X0W04b</t>
  </si>
  <si>
    <t>D+M W/04 Zasklení - oblá část 710x2450mm, vč. kotvení, PÚ, příslušenství doplňkových prací, dle PD</t>
  </si>
  <si>
    <t>766X0W04c</t>
  </si>
  <si>
    <t>D+M  W/04 Zasklení - plochá část 2240x2450mm, vč. kotvení, PÚ, příslušenství doplňkových prací, dle PD</t>
  </si>
  <si>
    <t>766X0W04d</t>
  </si>
  <si>
    <t>D+M  W/04 Zasklení - oblá část 710x2450mm, vč. kotvení, PÚ, příslušenství doplňkových prací, dle PD</t>
  </si>
  <si>
    <t>766X0W04e</t>
  </si>
  <si>
    <t>766X0W05a</t>
  </si>
  <si>
    <t>D+M  W/05 Zasklení - plochá část 820x2450mm, vč. kotvení, PÚ, příslušenství doplňkových prací, dle PD</t>
  </si>
  <si>
    <t>766X0W05b</t>
  </si>
  <si>
    <t>D+M  W/05 Zasklení - oblá část 710x2450mm, vč. kotvení, PÚ, příslušenství doplňkových prací, dle PD</t>
  </si>
  <si>
    <t>766X0W05c</t>
  </si>
  <si>
    <t>D+M  W/05 Zasklení - plochá část 2160x2450mm, vč. kotvení, PÚ, příslušenství doplňkových prací, dle PD</t>
  </si>
  <si>
    <t>Rozměry: tl.5mm, šířka 980mm resp.1000mm, výška 1440mm</t>
  </si>
  <si>
    <t>Počet modulů pohledu: 13x modul plný bez vlivu stávajících či nových konstrukcí stavby, v interiéru, pro použití opaxitů</t>
  </si>
  <si>
    <t>Kusovník:</t>
  </si>
  <si>
    <t>R01</t>
  </si>
  <si>
    <t>Elektrická dveřní clona pro dveře š=0,9m, v=2,1m</t>
  </si>
  <si>
    <t>POL3_0</t>
  </si>
  <si>
    <t>ohřev: 9kW, 13A, 3x400W</t>
  </si>
  <si>
    <t>ventilátor : 0,5A, 1x230V</t>
  </si>
  <si>
    <t>R02</t>
  </si>
  <si>
    <t>Příslušenství: dveřní kontakt, čidlo teploty, regulace, prokabelování, konzoly</t>
  </si>
  <si>
    <t>Profese, tarify</t>
  </si>
  <si>
    <t>POL5_</t>
  </si>
  <si>
    <t>723150801R00</t>
  </si>
  <si>
    <t>do D 32 mm</t>
  </si>
  <si>
    <t>POL1_1</t>
  </si>
  <si>
    <t>R04</t>
  </si>
  <si>
    <t>Demontáž stávajících otopných těles - trubkové 4x d=100mm, délky cca 1,8m</t>
  </si>
  <si>
    <t>R09</t>
  </si>
  <si>
    <t>D + M Topný registr bez opláštění š=150mm, v=100mm, d=1600mm, včetně stojánkové konzol</t>
  </si>
  <si>
    <t>R10</t>
  </si>
  <si>
    <t>D+ M Termostatický ventil včetně hlavice s externím čidlem teploty, DN 15</t>
  </si>
  <si>
    <t>R11</t>
  </si>
  <si>
    <t>D + M Regulační šroubení, DN 15</t>
  </si>
  <si>
    <t>R06</t>
  </si>
  <si>
    <t>D + M kulový uzávěr se šroubovým spojem a štěrbinovým ovládáním, mosazný, DN15</t>
  </si>
  <si>
    <t xml:space="preserve">kulový uzávěr se šroubovým spojem a štěrbinovým ovládáním, mosazný : </t>
  </si>
  <si>
    <t xml:space="preserve">nástavec na hadici, zátka, materiál tělesa: mosaz, těsnění: guma : </t>
  </si>
  <si>
    <t xml:space="preserve">koule: mosaz potažena chromem a zabroušena : </t>
  </si>
  <si>
    <t xml:space="preserve">teplota použití do 100°C, tlak 1,5MPa : </t>
  </si>
  <si>
    <t>DN15 : 2</t>
  </si>
  <si>
    <t>R07</t>
  </si>
  <si>
    <t>Potrubí spojované svařováním, včetně spojování a příslušenství, DN15</t>
  </si>
  <si>
    <t xml:space="preserve">Potrubí spojované svařováním, včetně spojování a příslušenství : </t>
  </si>
  <si>
    <t xml:space="preserve">Ocelové potrubí z ocelových bezešvých hladkých a ocelových trubek : </t>
  </si>
  <si>
    <t xml:space="preserve">závitových (DN 15, 50), jakost materiálu 11 353.1 a 11 373.1 : </t>
  </si>
  <si>
    <t xml:space="preserve">spojované závity nebo svařováním: : </t>
  </si>
  <si>
    <t>DN15 : 15</t>
  </si>
  <si>
    <t>R08</t>
  </si>
  <si>
    <t>D+M Nelaminované tepelně izolační trubice z pěnového polyetylenu s uzavřenou buněčnou strukturou,, délka trubice 2000 mm, max teplota použítí +90°C, 22x20</t>
  </si>
  <si>
    <t>bm</t>
  </si>
  <si>
    <t>783424140R00</t>
  </si>
  <si>
    <t>potrubí, do DN 50 mm, dvojnásobné se základním nátěrem</t>
  </si>
  <si>
    <t>R12</t>
  </si>
  <si>
    <t>těsnící a spojovací materiál</t>
  </si>
  <si>
    <t>R13</t>
  </si>
  <si>
    <t>Vypuštění a napuštění systému upravenou vodou</t>
  </si>
  <si>
    <t>POL1_7</t>
  </si>
  <si>
    <t>R14</t>
  </si>
  <si>
    <t>Protokoly o certifikaci, atesty, předávací protokoly,prohlášení o shodě</t>
  </si>
  <si>
    <t>R15</t>
  </si>
  <si>
    <t>Tlaková a topná zkouška + zkoušky dle technické zprávy, zaregulování armatur</t>
  </si>
  <si>
    <t>R16</t>
  </si>
  <si>
    <t>Proplach systému, odvzdušnění, čištění všech filtrů (min.5x), seřízení, uvedení do provozu</t>
  </si>
  <si>
    <t>R17</t>
  </si>
  <si>
    <t>Zednické výpomoci</t>
  </si>
  <si>
    <t>R19</t>
  </si>
  <si>
    <t>zaregulování armatur</t>
  </si>
  <si>
    <t>971033123R00</t>
  </si>
  <si>
    <t>Vybourání otvorů ve zdivu cihelném vrtání otvorů ve zdivu z jakýchkoliv cihel pálených  průměru do 30 mm, do hloubky 450 mm</t>
  </si>
  <si>
    <t>POL1_9</t>
  </si>
  <si>
    <t>základovém nebo nadzákladovém,</t>
  </si>
  <si>
    <t>974031132R00</t>
  </si>
  <si>
    <t>Vysekání rýh v jakémkoliv zdivu cihelném v ploše  do hloubky 50 mm, šířky do 70 mm</t>
  </si>
  <si>
    <t>973031345R00</t>
  </si>
  <si>
    <t>Vysekání v cihelném zdivu výklenků a kapes kapes na jakoukoliv maltu vápennou nebo vápenocementovou, plochy do 0,25 m2, hloubky do 300 mm</t>
  </si>
  <si>
    <t>Odvoz suti a vybouraných hmot na skládku příplatek za každý další 1 km</t>
  </si>
  <si>
    <t>1,186*19</t>
  </si>
  <si>
    <t>979990101R00</t>
  </si>
  <si>
    <t>Poplatek za skládku za uložení, směsi betonu a cihel,  , skupina 17 01 01 a 17 01 02 z Katalogu odpadů</t>
  </si>
  <si>
    <t>210110043RT6</t>
  </si>
  <si>
    <t>Montáž spínače zapuštěného a polozapuštěného včetně zapojení, dodávky spínače, krytu a rámečku, sériového,  , řazení 5</t>
  </si>
  <si>
    <t>34551373R</t>
  </si>
  <si>
    <t>zásuvka jednonásobná, s víčkem, nástěnná; řazení 2P; 10 A, 48 V AC/DC, uspořádání kontaktů:K; IP 55</t>
  </si>
  <si>
    <t>210111032R00</t>
  </si>
  <si>
    <t xml:space="preserve">Montáž zásuvky domovní v krabici včetně zapojení, průběžné zapojení, venkovní ,  , provedení 2P+PE,  </t>
  </si>
  <si>
    <t>220260020R00</t>
  </si>
  <si>
    <t>Krabice KU 68 ve zdi včetně vysekání lůžka</t>
  </si>
  <si>
    <t>165713042R18</t>
  </si>
  <si>
    <t>Svítidlo venkovní (svítidlo LED-2 - montáž)</t>
  </si>
  <si>
    <t>113604052018</t>
  </si>
  <si>
    <t>Svítidlo typ B, svítidlo nástěnné kruhové d=300 s integrovaným pohybovým čidlem</t>
  </si>
  <si>
    <t>Svítidlo venkovní (svítidlo LED-1 - montáž)</t>
  </si>
  <si>
    <t>111014052018</t>
  </si>
  <si>
    <t>Svítidlo LED-1, led pásek v rohovém Al profilu, IP67, 24V DC, 200lm/m, 15,4W/m, délka 2,5m</t>
  </si>
  <si>
    <t xml:space="preserve">kus    </t>
  </si>
  <si>
    <t>111714052018</t>
  </si>
  <si>
    <t>Svítidlo LED-2, led pásek v Al profilu, IP67, 24V DC, 200lm/m, 15,4W/m, délka 2,5m</t>
  </si>
  <si>
    <t>112104052018</t>
  </si>
  <si>
    <t>Svítidlo LED-1, zdroj pro led 240W, 24V, IP67</t>
  </si>
  <si>
    <t>Svítidlo LED-2, zdroj pro led 240W, 24V, IP67</t>
  </si>
  <si>
    <t>112914052018</t>
  </si>
  <si>
    <t>Nástěnný diferenciální termostat -20 až +25</t>
  </si>
  <si>
    <t>210140650R00</t>
  </si>
  <si>
    <t xml:space="preserve">Montáž termostatu prostorového,  </t>
  </si>
  <si>
    <t>113814052R18</t>
  </si>
  <si>
    <t>Montáž topného kabelu</t>
  </si>
  <si>
    <t>3419611514R</t>
  </si>
  <si>
    <t>kabel topný podlahové vytápění v betonových podlahách; vnitřní, kulatý, dvoužilový vodič se stíněním, jeden studený konec; počet žil 2; d = 6,9 mm; l = 17000,0 mm; napětí 230 V; měrný výkon kabelu 18,0 W/m; výkon 310 W; stínění 100 % pokrytí; hliníková fólie; pocínovaný měděný drát 0,5 mm2; izolace PEX; plášť PVC; odolnost vůči UV záření</t>
  </si>
  <si>
    <t>18,0 W/m; výkon 310 W; stínění 100 % pokrytí; hliníková fólie; pocínovaný měděný drát 0,5 mm2; izolace PEX; plášť PVC; odolnost vůči UV záření</t>
  </si>
  <si>
    <t>220301022R00</t>
  </si>
  <si>
    <t>Lišta elektroinstalační L 40</t>
  </si>
  <si>
    <t>34572125R</t>
  </si>
  <si>
    <t>lišta elektroinstalační vkládací; mat. PVC samozhášivé; Š x V 40 x 40 mm; délka 2,00 m; bílá; stupeň hořlavosti A-C3; teplot.rozsah -5 až 60 °C</t>
  </si>
  <si>
    <t>RTS 22/ II</t>
  </si>
  <si>
    <t>210810051RT1</t>
  </si>
  <si>
    <t>Montáž kabelu CYKY 750 V, 4 x 4 mm2, pevně uloženého, včetně dodávky kabelu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</si>
  <si>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</si>
  <si>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</si>
  <si>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</si>
  <si>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210810056R00</t>
  </si>
  <si>
    <t>Montáž kabelu CYKY 750 V, 5 x 2,5 mm2, pevně uloženého</t>
  </si>
  <si>
    <t>210810046RT3</t>
  </si>
  <si>
    <t>Montáž kabelu CYKY 750 V, 3 x 2,5 mm2, pevně uloženého, včetně dodávky kabelu</t>
  </si>
  <si>
    <t>210810045RT1</t>
  </si>
  <si>
    <t>Montáž kabelu CYKY 750 V, 3 x 1,5 mm2, pevně uloženého, včetně dodávky kabelu</t>
  </si>
  <si>
    <t>210800014R00</t>
  </si>
  <si>
    <t xml:space="preserve">Montáž vodiče CYY, 6 mm2, uloženého v trubce,  </t>
  </si>
  <si>
    <t>34141303R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</si>
  <si>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</si>
  <si>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šíření plamene</t>
  </si>
  <si>
    <t>210100002R00</t>
  </si>
  <si>
    <t>Ukončení vodičů  v rozvaděči včetně zapojení a vodičové koncovky,  , průřez do 6 mm2</t>
  </si>
  <si>
    <t>210100001R00</t>
  </si>
  <si>
    <t>Ukončení vodičů  v rozvaděči včetně zapojení a vodičové koncovky,  , průřez do 2,5 mm2</t>
  </si>
  <si>
    <t>210290881R00</t>
  </si>
  <si>
    <t xml:space="preserve">Montáž "dymo" štítky na desku nebo rozvodnici,  ,  </t>
  </si>
  <si>
    <t>210130104R00</t>
  </si>
  <si>
    <t>Montáž stykače vzduchového, vestavného, bez relé 500 V včetně zapojení, do 25 A, třípólového</t>
  </si>
  <si>
    <t xml:space="preserve">ks    </t>
  </si>
  <si>
    <t>201702141327T</t>
  </si>
  <si>
    <t>Stykač instalační 20A, 230VAC, 2Z</t>
  </si>
  <si>
    <t>210150451R00</t>
  </si>
  <si>
    <t>Relé a ochrany montáž relé nezávislých časových,  , typ AT, AOT, AN, VT</t>
  </si>
  <si>
    <t>RTS 18/ I</t>
  </si>
  <si>
    <t>115314052018</t>
  </si>
  <si>
    <t>Spínací hodiny digitální, 230V, dvoukanálové</t>
  </si>
  <si>
    <t>210120803R00</t>
  </si>
  <si>
    <t>Montáž chrániče proudového, dvoupólového, do 40 A</t>
  </si>
  <si>
    <t>358891505R</t>
  </si>
  <si>
    <t>chránič nadproudový; typ AC; jmen.proud 10,00 A; počet pólů 1+N; jmen.reziduální proud 30 mA; IP 20; charakt. C; tepl.okolí od -5 do+ 40 °C</t>
  </si>
  <si>
    <t>358891506R</t>
  </si>
  <si>
    <t>chránič nadproudový; typ AC; jmen.proud 16,00 A; počet pólů 1+N; jmen.reziduální proud 30 mA; IP 20; charakt. C; tepl.okolí od -5 do+ 40 °C</t>
  </si>
  <si>
    <t>210120401R00</t>
  </si>
  <si>
    <t xml:space="preserve">Montáž jističe vzduchového včetně zapojení, bez krytu, jednopólového do 25 A,  </t>
  </si>
  <si>
    <t>35822001013R</t>
  </si>
  <si>
    <t>jistič modulární jmen.proud 10,00 A; charakt. B; počet pólů 1; jmenovitá zkratová schopnost/230 V a.c. 10 kA; tepl.okolí -25 do + 55 °C; IP 20</t>
  </si>
  <si>
    <t>35822001010R</t>
  </si>
  <si>
    <t>jistič modulární jmen.proud 2,00 A; charakt. B; počet pólů 1; jmenovitá zkratová schopnost/230 V a.c. 10 kA; tepl.okolí -25 do + 55 °C; IP 20</t>
  </si>
  <si>
    <t>210120451R00</t>
  </si>
  <si>
    <t xml:space="preserve">Montáž jističe vzduchového včetně zapojení, bez krytu, třípólového do 25 A,  </t>
  </si>
  <si>
    <t>35822002313R</t>
  </si>
  <si>
    <t>jistič modulární jmen.proud 16,00 A; charakt. B; počet pólů 3; jmenovitá zkratová schopnost/230 V a.c. 10 kA; tepl.okolí -25 do + 55 °C; IP 20</t>
  </si>
  <si>
    <t>35822002314R</t>
  </si>
  <si>
    <t>jistič modulární jmen.proud 20,00 A; charakt. B; počet pólů 3; jmenovitá zkratová schopnost/230 V a.c. 10 kA; tepl.okolí -25 do + 55 °C; IP 20</t>
  </si>
  <si>
    <t>210190014R00</t>
  </si>
  <si>
    <t xml:space="preserve">Montáž osazení plastové rozvodnice SR, do výklenku,  </t>
  </si>
  <si>
    <t>RTS 18/ II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</si>
  <si>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</si>
  <si>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32911122017</t>
  </si>
  <si>
    <t>Rozvodnice nástěnná, 36 modulů, transparentní dveře,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</si>
</sst>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8879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SUMIF(F68:F104,A16,I68:I104)+SUMIF(F68:F104,"PSU",I68:I104)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SUMIF(F68:F104,A17,I68:I104)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SUMIF(F68:F104,A18,I68:I104)</f>
        <v>0</v>
      </c>
      <c r="J18" s="85"/>
    </row>
    <row r="19" spans="1:10" ht="23.25" customHeight="1" x14ac:dyDescent="0.2">
      <c r="A19" s="198" t="s">
        <v>149</v>
      </c>
      <c r="B19" s="38" t="s">
        <v>27</v>
      </c>
      <c r="C19" s="62"/>
      <c r="D19" s="63"/>
      <c r="E19" s="83"/>
      <c r="F19" s="84"/>
      <c r="G19" s="83"/>
      <c r="H19" s="84"/>
      <c r="I19" s="83">
        <f>SUMIF(F68:F104,A19,I68:I104)</f>
        <v>0</v>
      </c>
      <c r="J19" s="85"/>
    </row>
    <row r="20" spans="1:10" ht="23.25" customHeight="1" x14ac:dyDescent="0.2">
      <c r="A20" s="198" t="s">
        <v>150</v>
      </c>
      <c r="B20" s="38" t="s">
        <v>28</v>
      </c>
      <c r="C20" s="62"/>
      <c r="D20" s="63"/>
      <c r="E20" s="83"/>
      <c r="F20" s="84"/>
      <c r="G20" s="83"/>
      <c r="H20" s="84"/>
      <c r="I20" s="83">
        <f>SUMIF(F68:F104,A20,I68:I104)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Naklady'!AE41+'1 1 Pol'!AE119+'1 2 Pol'!AE625+'1 3 Pol'!AE47+'1 4 Pol'!AE70</f>
        <v>0</v>
      </c>
      <c r="G39" s="149">
        <f>'00 00 Naklady'!AF41+'1 1 Pol'!AF119+'1 2 Pol'!AF625+'1 3 Pol'!AF47+'1 4 Pol'!AF70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Naklady'!AE41</f>
        <v>0</v>
      </c>
      <c r="G40" s="155">
        <f>'00 00 Naklady'!AF41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Naklady'!AE41</f>
        <v>0</v>
      </c>
      <c r="G41" s="150">
        <f>'00 00 Naklady'!AF41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'1 1 Pol'!AE119+'1 2 Pol'!AE625+'1 3 Pol'!AE47+'1 4 Pol'!AE70</f>
        <v>0</v>
      </c>
      <c r="G43" s="155">
        <f>'1 1 Pol'!AF119+'1 2 Pol'!AF625+'1 3 Pol'!AF47+'1 4 Pol'!AF70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58</v>
      </c>
      <c r="D44" s="147"/>
      <c r="E44" s="147"/>
      <c r="F44" s="158">
        <f>'1 1 Pol'!AE119</f>
        <v>0</v>
      </c>
      <c r="G44" s="150">
        <f>'1 1 Pol'!AF119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59</v>
      </c>
      <c r="C45" s="147" t="s">
        <v>60</v>
      </c>
      <c r="D45" s="147"/>
      <c r="E45" s="147"/>
      <c r="F45" s="158">
        <f>'1 2 Pol'!AE625</f>
        <v>0</v>
      </c>
      <c r="G45" s="150">
        <f>'1 2 Pol'!AF625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61</v>
      </c>
      <c r="C46" s="147" t="s">
        <v>62</v>
      </c>
      <c r="D46" s="147"/>
      <c r="E46" s="147"/>
      <c r="F46" s="158">
        <f>'1 3 Pol'!AE47</f>
        <v>0</v>
      </c>
      <c r="G46" s="150">
        <f>'1 3 Pol'!AF47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63</v>
      </c>
      <c r="C47" s="147" t="s">
        <v>64</v>
      </c>
      <c r="D47" s="147"/>
      <c r="E47" s="147"/>
      <c r="F47" s="158">
        <f>'1 4 Pol'!AE70</f>
        <v>0</v>
      </c>
      <c r="G47" s="150">
        <f>'1 4 Pol'!AF70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/>
      <c r="B48" s="159" t="s">
        <v>65</v>
      </c>
      <c r="C48" s="160"/>
      <c r="D48" s="160"/>
      <c r="E48" s="161"/>
      <c r="F48" s="162">
        <f>SUMIF(A39:A47,"=1",F39:F47)</f>
        <v>0</v>
      </c>
      <c r="G48" s="163">
        <f>SUMIF(A39:A47,"=1",G39:G47)</f>
        <v>0</v>
      </c>
      <c r="H48" s="163">
        <f>SUMIF(A39:A47,"=1",H39:H47)</f>
        <v>0</v>
      </c>
      <c r="I48" s="163">
        <f>SUMIF(A39:A47,"=1",I39:I47)</f>
        <v>0</v>
      </c>
      <c r="J48" s="164">
        <f>SUMIF(A39:A47,"=1",J39:J47)</f>
        <v>0</v>
      </c>
    </row>
    <row r="50" spans="1:52" x14ac:dyDescent="0.2">
      <c r="A50" t="s">
        <v>67</v>
      </c>
      <c r="B50" t="s">
        <v>68</v>
      </c>
    </row>
    <row r="51" spans="1:52" x14ac:dyDescent="0.2">
      <c r="A51" t="s">
        <v>69</v>
      </c>
      <c r="B51" t="s">
        <v>70</v>
      </c>
    </row>
    <row r="52" spans="1:52" x14ac:dyDescent="0.2">
      <c r="B52" s="176" t="s">
        <v>71</v>
      </c>
      <c r="C52" s="176"/>
      <c r="D52" s="176"/>
      <c r="E52" s="176"/>
      <c r="F52" s="176"/>
      <c r="G52" s="176"/>
      <c r="H52" s="176"/>
      <c r="I52" s="176"/>
      <c r="J52" s="176"/>
      <c r="AZ52" s="175" t="str">
        <f>B52</f>
        <v>Popis rozpočtu: 00 - Vedlejší a ostatní náklady</v>
      </c>
    </row>
    <row r="53" spans="1:52" x14ac:dyDescent="0.2">
      <c r="A53" t="s">
        <v>72</v>
      </c>
      <c r="B53" t="s">
        <v>71</v>
      </c>
    </row>
    <row r="54" spans="1:52" x14ac:dyDescent="0.2">
      <c r="A54" t="s">
        <v>69</v>
      </c>
      <c r="B54" t="s">
        <v>73</v>
      </c>
    </row>
    <row r="55" spans="1:52" x14ac:dyDescent="0.2">
      <c r="B55" s="176" t="s">
        <v>74</v>
      </c>
      <c r="C55" s="176"/>
      <c r="D55" s="176"/>
      <c r="E55" s="176"/>
      <c r="F55" s="176"/>
      <c r="G55" s="176"/>
      <c r="H55" s="176"/>
      <c r="I55" s="176"/>
      <c r="J55" s="176"/>
      <c r="AZ55" s="175" t="str">
        <f>B55</f>
        <v>Popis rozpočtu: 1 - Bourací práce</v>
      </c>
    </row>
    <row r="56" spans="1:52" x14ac:dyDescent="0.2">
      <c r="A56" t="s">
        <v>72</v>
      </c>
      <c r="B56" t="s">
        <v>74</v>
      </c>
    </row>
    <row r="57" spans="1:52" x14ac:dyDescent="0.2">
      <c r="A57" t="s">
        <v>72</v>
      </c>
      <c r="B57" t="s">
        <v>75</v>
      </c>
    </row>
    <row r="58" spans="1:52" ht="38.25" x14ac:dyDescent="0.2">
      <c r="B58" s="176" t="s">
        <v>76</v>
      </c>
      <c r="C58" s="176"/>
      <c r="D58" s="176"/>
      <c r="E58" s="176"/>
      <c r="F58" s="176"/>
      <c r="G58" s="176"/>
      <c r="H58" s="176"/>
      <c r="I58" s="176"/>
      <c r="J58" s="176"/>
      <c r="AZ58" s="175" t="str">
        <f>B58</f>
        <v>VEŠKERÉ VÝROBKY BUDOU DODÁNY JAKO KOMPLETNÍ FUNKČNÍ CELEK, VČ. SPOJOVACÍHO MATERIÁLU, MONTÁŽE, KOORDINACE S OSTATNÍMI PROFESEMI A PO DOHODĚ S GP RESP. AD (ARCHITEKTEM NÁVRHU) A INVESTOREM STAVBY</v>
      </c>
    </row>
    <row r="59" spans="1:52" x14ac:dyDescent="0.2">
      <c r="A59" t="s">
        <v>72</v>
      </c>
      <c r="B59" t="s">
        <v>77</v>
      </c>
    </row>
    <row r="60" spans="1:52" ht="38.25" x14ac:dyDescent="0.2">
      <c r="B60" s="176" t="s">
        <v>76</v>
      </c>
      <c r="C60" s="176"/>
      <c r="D60" s="176"/>
      <c r="E60" s="176"/>
      <c r="F60" s="176"/>
      <c r="G60" s="176"/>
      <c r="H60" s="176"/>
      <c r="I60" s="176"/>
      <c r="J60" s="176"/>
      <c r="AZ60" s="175" t="str">
        <f>B60</f>
        <v>VEŠKERÉ VÝROBKY BUDOU DODÁNY JAKO KOMPLETNÍ FUNKČNÍ CELEK, VČ. SPOJOVACÍHO MATERIÁLU, MONTÁŽE, KOORDINACE S OSTATNÍMI PROFESEMI A PO DOHODĚ S GP RESP. AD (ARCHITEKTEM NÁVRHU) A INVESTOREM STAVBY</v>
      </c>
    </row>
    <row r="61" spans="1:52" x14ac:dyDescent="0.2">
      <c r="A61" t="s">
        <v>72</v>
      </c>
      <c r="B61" t="s">
        <v>78</v>
      </c>
    </row>
    <row r="62" spans="1:52" ht="38.25" x14ac:dyDescent="0.2">
      <c r="B62" s="176" t="s">
        <v>76</v>
      </c>
      <c r="C62" s="176"/>
      <c r="D62" s="176"/>
      <c r="E62" s="176"/>
      <c r="F62" s="176"/>
      <c r="G62" s="176"/>
      <c r="H62" s="176"/>
      <c r="I62" s="176"/>
      <c r="J62" s="176"/>
      <c r="AZ62" s="175" t="str">
        <f>B62</f>
        <v>VEŠKERÉ VÝROBKY BUDOU DODÁNY JAKO KOMPLETNÍ FUNKČNÍ CELEK, VČ. SPOJOVACÍHO MATERIÁLU, MONTÁŽE, KOORDINACE S OSTATNÍMI PROFESEMI A PO DOHODĚ S GP RESP. AD (ARCHITEKTEM NÁVRHU) A INVESTOREM STAVBY</v>
      </c>
    </row>
    <row r="65" spans="1:10" ht="15.75" x14ac:dyDescent="0.25">
      <c r="B65" s="177" t="s">
        <v>79</v>
      </c>
    </row>
    <row r="67" spans="1:10" ht="25.5" customHeight="1" x14ac:dyDescent="0.2">
      <c r="A67" s="179"/>
      <c r="B67" s="182" t="s">
        <v>17</v>
      </c>
      <c r="C67" s="182" t="s">
        <v>5</v>
      </c>
      <c r="D67" s="183"/>
      <c r="E67" s="183"/>
      <c r="F67" s="184" t="s">
        <v>80</v>
      </c>
      <c r="G67" s="184"/>
      <c r="H67" s="184"/>
      <c r="I67" s="184" t="s">
        <v>29</v>
      </c>
      <c r="J67" s="184" t="s">
        <v>0</v>
      </c>
    </row>
    <row r="68" spans="1:10" ht="36.75" customHeight="1" x14ac:dyDescent="0.2">
      <c r="A68" s="180"/>
      <c r="B68" s="185" t="s">
        <v>81</v>
      </c>
      <c r="C68" s="186" t="s">
        <v>82</v>
      </c>
      <c r="D68" s="187"/>
      <c r="E68" s="187"/>
      <c r="F68" s="194" t="s">
        <v>24</v>
      </c>
      <c r="G68" s="195"/>
      <c r="H68" s="195"/>
      <c r="I68" s="195">
        <f>'1 3 Pol'!G8</f>
        <v>0</v>
      </c>
      <c r="J68" s="191" t="str">
        <f>IF(I105=0,"",I68/I105*100)</f>
        <v/>
      </c>
    </row>
    <row r="69" spans="1:10" ht="36.75" customHeight="1" x14ac:dyDescent="0.2">
      <c r="A69" s="180"/>
      <c r="B69" s="185" t="s">
        <v>83</v>
      </c>
      <c r="C69" s="186" t="s">
        <v>84</v>
      </c>
      <c r="D69" s="187"/>
      <c r="E69" s="187"/>
      <c r="F69" s="194" t="s">
        <v>24</v>
      </c>
      <c r="G69" s="195"/>
      <c r="H69" s="195"/>
      <c r="I69" s="195">
        <f>'1 3 Pol'!G13</f>
        <v>0</v>
      </c>
      <c r="J69" s="191" t="str">
        <f>IF(I105=0,"",I69/I105*100)</f>
        <v/>
      </c>
    </row>
    <row r="70" spans="1:10" ht="36.75" customHeight="1" x14ac:dyDescent="0.2">
      <c r="A70" s="180"/>
      <c r="B70" s="185" t="s">
        <v>85</v>
      </c>
      <c r="C70" s="186" t="s">
        <v>86</v>
      </c>
      <c r="D70" s="187"/>
      <c r="E70" s="187"/>
      <c r="F70" s="194" t="s">
        <v>24</v>
      </c>
      <c r="G70" s="195"/>
      <c r="H70" s="195"/>
      <c r="I70" s="195">
        <f>'1 3 Pol'!G20</f>
        <v>0</v>
      </c>
      <c r="J70" s="191" t="str">
        <f>IF(I105=0,"",I70/I105*100)</f>
        <v/>
      </c>
    </row>
    <row r="71" spans="1:10" ht="36.75" customHeight="1" x14ac:dyDescent="0.2">
      <c r="A71" s="180"/>
      <c r="B71" s="185" t="s">
        <v>87</v>
      </c>
      <c r="C71" s="186" t="s">
        <v>88</v>
      </c>
      <c r="D71" s="187"/>
      <c r="E71" s="187"/>
      <c r="F71" s="194" t="s">
        <v>24</v>
      </c>
      <c r="G71" s="195"/>
      <c r="H71" s="195"/>
      <c r="I71" s="195">
        <f>'1 3 Pol'!G27</f>
        <v>0</v>
      </c>
      <c r="J71" s="191" t="str">
        <f>IF(I105=0,"",I71/I105*100)</f>
        <v/>
      </c>
    </row>
    <row r="72" spans="1:10" ht="36.75" customHeight="1" x14ac:dyDescent="0.2">
      <c r="A72" s="180"/>
      <c r="B72" s="185" t="s">
        <v>89</v>
      </c>
      <c r="C72" s="186" t="s">
        <v>90</v>
      </c>
      <c r="D72" s="187"/>
      <c r="E72" s="187"/>
      <c r="F72" s="194" t="s">
        <v>24</v>
      </c>
      <c r="G72" s="195"/>
      <c r="H72" s="195"/>
      <c r="I72" s="195">
        <f>'1 3 Pol'!G34</f>
        <v>0</v>
      </c>
      <c r="J72" s="191" t="str">
        <f>IF(I105=0,"",I72/I105*100)</f>
        <v/>
      </c>
    </row>
    <row r="73" spans="1:10" ht="36.75" customHeight="1" x14ac:dyDescent="0.2">
      <c r="A73" s="180"/>
      <c r="B73" s="185" t="s">
        <v>56</v>
      </c>
      <c r="C73" s="186" t="s">
        <v>91</v>
      </c>
      <c r="D73" s="187"/>
      <c r="E73" s="187"/>
      <c r="F73" s="194" t="s">
        <v>24</v>
      </c>
      <c r="G73" s="195"/>
      <c r="H73" s="195"/>
      <c r="I73" s="195">
        <f>'1 1 Pol'!G8</f>
        <v>0</v>
      </c>
      <c r="J73" s="191" t="str">
        <f>IF(I105=0,"",I73/I105*100)</f>
        <v/>
      </c>
    </row>
    <row r="74" spans="1:10" ht="36.75" customHeight="1" x14ac:dyDescent="0.2">
      <c r="A74" s="180"/>
      <c r="B74" s="185" t="s">
        <v>61</v>
      </c>
      <c r="C74" s="186" t="s">
        <v>92</v>
      </c>
      <c r="D74" s="187"/>
      <c r="E74" s="187"/>
      <c r="F74" s="194" t="s">
        <v>24</v>
      </c>
      <c r="G74" s="195"/>
      <c r="H74" s="195"/>
      <c r="I74" s="195">
        <f>'1 2 Pol'!G8</f>
        <v>0</v>
      </c>
      <c r="J74" s="191" t="str">
        <f>IF(I105=0,"",I74/I105*100)</f>
        <v/>
      </c>
    </row>
    <row r="75" spans="1:10" ht="36.75" customHeight="1" x14ac:dyDescent="0.2">
      <c r="A75" s="180"/>
      <c r="B75" s="185" t="s">
        <v>63</v>
      </c>
      <c r="C75" s="186" t="s">
        <v>93</v>
      </c>
      <c r="D75" s="187"/>
      <c r="E75" s="187"/>
      <c r="F75" s="194" t="s">
        <v>24</v>
      </c>
      <c r="G75" s="195"/>
      <c r="H75" s="195"/>
      <c r="I75" s="195">
        <f>'1 2 Pol'!G15</f>
        <v>0</v>
      </c>
      <c r="J75" s="191" t="str">
        <f>IF(I105=0,"",I75/I105*100)</f>
        <v/>
      </c>
    </row>
    <row r="76" spans="1:10" ht="36.75" customHeight="1" x14ac:dyDescent="0.2">
      <c r="A76" s="180"/>
      <c r="B76" s="185" t="s">
        <v>94</v>
      </c>
      <c r="C76" s="186" t="s">
        <v>95</v>
      </c>
      <c r="D76" s="187"/>
      <c r="E76" s="187"/>
      <c r="F76" s="194" t="s">
        <v>24</v>
      </c>
      <c r="G76" s="195"/>
      <c r="H76" s="195"/>
      <c r="I76" s="195">
        <f>'1 2 Pol'!G20</f>
        <v>0</v>
      </c>
      <c r="J76" s="191" t="str">
        <f>IF(I105=0,"",I76/I105*100)</f>
        <v/>
      </c>
    </row>
    <row r="77" spans="1:10" ht="36.75" customHeight="1" x14ac:dyDescent="0.2">
      <c r="A77" s="180"/>
      <c r="B77" s="185" t="s">
        <v>96</v>
      </c>
      <c r="C77" s="186" t="s">
        <v>97</v>
      </c>
      <c r="D77" s="187"/>
      <c r="E77" s="187"/>
      <c r="F77" s="194" t="s">
        <v>24</v>
      </c>
      <c r="G77" s="195"/>
      <c r="H77" s="195"/>
      <c r="I77" s="195">
        <f>'1 2 Pol'!G29</f>
        <v>0</v>
      </c>
      <c r="J77" s="191" t="str">
        <f>IF(I105=0,"",I77/I105*100)</f>
        <v/>
      </c>
    </row>
    <row r="78" spans="1:10" ht="36.75" customHeight="1" x14ac:dyDescent="0.2">
      <c r="A78" s="180"/>
      <c r="B78" s="185" t="s">
        <v>98</v>
      </c>
      <c r="C78" s="186" t="s">
        <v>99</v>
      </c>
      <c r="D78" s="187"/>
      <c r="E78" s="187"/>
      <c r="F78" s="194" t="s">
        <v>24</v>
      </c>
      <c r="G78" s="195"/>
      <c r="H78" s="195"/>
      <c r="I78" s="195">
        <f>'1 2 Pol'!G62</f>
        <v>0</v>
      </c>
      <c r="J78" s="191" t="str">
        <f>IF(I105=0,"",I78/I105*100)</f>
        <v/>
      </c>
    </row>
    <row r="79" spans="1:10" ht="36.75" customHeight="1" x14ac:dyDescent="0.2">
      <c r="A79" s="180"/>
      <c r="B79" s="185" t="s">
        <v>100</v>
      </c>
      <c r="C79" s="186" t="s">
        <v>101</v>
      </c>
      <c r="D79" s="187"/>
      <c r="E79" s="187"/>
      <c r="F79" s="194" t="s">
        <v>24</v>
      </c>
      <c r="G79" s="195"/>
      <c r="H79" s="195"/>
      <c r="I79" s="195">
        <f>'1 2 Pol'!G94</f>
        <v>0</v>
      </c>
      <c r="J79" s="191" t="str">
        <f>IF(I105=0,"",I79/I105*100)</f>
        <v/>
      </c>
    </row>
    <row r="80" spans="1:10" ht="36.75" customHeight="1" x14ac:dyDescent="0.2">
      <c r="A80" s="180"/>
      <c r="B80" s="185" t="s">
        <v>102</v>
      </c>
      <c r="C80" s="186" t="s">
        <v>103</v>
      </c>
      <c r="D80" s="187"/>
      <c r="E80" s="187"/>
      <c r="F80" s="194" t="s">
        <v>24</v>
      </c>
      <c r="G80" s="195"/>
      <c r="H80" s="195"/>
      <c r="I80" s="195">
        <f>'1 2 Pol'!G124</f>
        <v>0</v>
      </c>
      <c r="J80" s="191" t="str">
        <f>IF(I105=0,"",I80/I105*100)</f>
        <v/>
      </c>
    </row>
    <row r="81" spans="1:10" ht="36.75" customHeight="1" x14ac:dyDescent="0.2">
      <c r="A81" s="180"/>
      <c r="B81" s="185" t="s">
        <v>104</v>
      </c>
      <c r="C81" s="186" t="s">
        <v>105</v>
      </c>
      <c r="D81" s="187"/>
      <c r="E81" s="187"/>
      <c r="F81" s="194" t="s">
        <v>24</v>
      </c>
      <c r="G81" s="195"/>
      <c r="H81" s="195"/>
      <c r="I81" s="195">
        <f>'1 2 Pol'!G154</f>
        <v>0</v>
      </c>
      <c r="J81" s="191" t="str">
        <f>IF(I105=0,"",I81/I105*100)</f>
        <v/>
      </c>
    </row>
    <row r="82" spans="1:10" ht="36.75" customHeight="1" x14ac:dyDescent="0.2">
      <c r="A82" s="180"/>
      <c r="B82" s="185" t="s">
        <v>106</v>
      </c>
      <c r="C82" s="186" t="s">
        <v>107</v>
      </c>
      <c r="D82" s="187"/>
      <c r="E82" s="187"/>
      <c r="F82" s="194" t="s">
        <v>24</v>
      </c>
      <c r="G82" s="195"/>
      <c r="H82" s="195"/>
      <c r="I82" s="195">
        <f>'1 2 Pol'!G173</f>
        <v>0</v>
      </c>
      <c r="J82" s="191" t="str">
        <f>IF(I105=0,"",I82/I105*100)</f>
        <v/>
      </c>
    </row>
    <row r="83" spans="1:10" ht="36.75" customHeight="1" x14ac:dyDescent="0.2">
      <c r="A83" s="180"/>
      <c r="B83" s="185" t="s">
        <v>108</v>
      </c>
      <c r="C83" s="186" t="s">
        <v>109</v>
      </c>
      <c r="D83" s="187"/>
      <c r="E83" s="187"/>
      <c r="F83" s="194" t="s">
        <v>24</v>
      </c>
      <c r="G83" s="195"/>
      <c r="H83" s="195"/>
      <c r="I83" s="195">
        <f>'1 2 Pol'!G182</f>
        <v>0</v>
      </c>
      <c r="J83" s="191" t="str">
        <f>IF(I105=0,"",I83/I105*100)</f>
        <v/>
      </c>
    </row>
    <row r="84" spans="1:10" ht="36.75" customHeight="1" x14ac:dyDescent="0.2">
      <c r="A84" s="180"/>
      <c r="B84" s="185" t="s">
        <v>110</v>
      </c>
      <c r="C84" s="186" t="s">
        <v>111</v>
      </c>
      <c r="D84" s="187"/>
      <c r="E84" s="187"/>
      <c r="F84" s="194" t="s">
        <v>24</v>
      </c>
      <c r="G84" s="195"/>
      <c r="H84" s="195"/>
      <c r="I84" s="195">
        <f>'1 1 Pol'!G13+'1 2 Pol'!G185</f>
        <v>0</v>
      </c>
      <c r="J84" s="191" t="str">
        <f>IF(I105=0,"",I84/I105*100)</f>
        <v/>
      </c>
    </row>
    <row r="85" spans="1:10" ht="36.75" customHeight="1" x14ac:dyDescent="0.2">
      <c r="A85" s="180"/>
      <c r="B85" s="185" t="s">
        <v>112</v>
      </c>
      <c r="C85" s="186" t="s">
        <v>113</v>
      </c>
      <c r="D85" s="187"/>
      <c r="E85" s="187"/>
      <c r="F85" s="194" t="s">
        <v>24</v>
      </c>
      <c r="G85" s="195"/>
      <c r="H85" s="195"/>
      <c r="I85" s="195">
        <f>'1 4 Pol'!G8</f>
        <v>0</v>
      </c>
      <c r="J85" s="191" t="str">
        <f>IF(I105=0,"",I85/I105*100)</f>
        <v/>
      </c>
    </row>
    <row r="86" spans="1:10" ht="36.75" customHeight="1" x14ac:dyDescent="0.2">
      <c r="A86" s="180"/>
      <c r="B86" s="185" t="s">
        <v>114</v>
      </c>
      <c r="C86" s="186" t="s">
        <v>115</v>
      </c>
      <c r="D86" s="187"/>
      <c r="E86" s="187"/>
      <c r="F86" s="194" t="s">
        <v>24</v>
      </c>
      <c r="G86" s="195"/>
      <c r="H86" s="195"/>
      <c r="I86" s="195">
        <f>'1 1 Pol'!G73+'1 2 Pol'!G192</f>
        <v>0</v>
      </c>
      <c r="J86" s="191" t="str">
        <f>IF(I105=0,"",I86/I105*100)</f>
        <v/>
      </c>
    </row>
    <row r="87" spans="1:10" ht="36.75" customHeight="1" x14ac:dyDescent="0.2">
      <c r="A87" s="180"/>
      <c r="B87" s="185" t="s">
        <v>116</v>
      </c>
      <c r="C87" s="186" t="s">
        <v>117</v>
      </c>
      <c r="D87" s="187"/>
      <c r="E87" s="187"/>
      <c r="F87" s="194" t="s">
        <v>25</v>
      </c>
      <c r="G87" s="195"/>
      <c r="H87" s="195"/>
      <c r="I87" s="195">
        <f>'1 2 Pol'!G195</f>
        <v>0</v>
      </c>
      <c r="J87" s="191" t="str">
        <f>IF(I105=0,"",I87/I105*100)</f>
        <v/>
      </c>
    </row>
    <row r="88" spans="1:10" ht="36.75" customHeight="1" x14ac:dyDescent="0.2">
      <c r="A88" s="180"/>
      <c r="B88" s="185" t="s">
        <v>118</v>
      </c>
      <c r="C88" s="186" t="s">
        <v>119</v>
      </c>
      <c r="D88" s="187"/>
      <c r="E88" s="187"/>
      <c r="F88" s="194" t="s">
        <v>25</v>
      </c>
      <c r="G88" s="195"/>
      <c r="H88" s="195"/>
      <c r="I88" s="195">
        <f>'1 2 Pol'!G204</f>
        <v>0</v>
      </c>
      <c r="J88" s="191" t="str">
        <f>IF(I105=0,"",I88/I105*100)</f>
        <v/>
      </c>
    </row>
    <row r="89" spans="1:10" ht="36.75" customHeight="1" x14ac:dyDescent="0.2">
      <c r="A89" s="180"/>
      <c r="B89" s="185" t="s">
        <v>120</v>
      </c>
      <c r="C89" s="186" t="s">
        <v>121</v>
      </c>
      <c r="D89" s="187"/>
      <c r="E89" s="187"/>
      <c r="F89" s="194" t="s">
        <v>25</v>
      </c>
      <c r="G89" s="195"/>
      <c r="H89" s="195"/>
      <c r="I89" s="195">
        <f>'1 1 Pol'!G76</f>
        <v>0</v>
      </c>
      <c r="J89" s="191" t="str">
        <f>IF(I105=0,"",I89/I105*100)</f>
        <v/>
      </c>
    </row>
    <row r="90" spans="1:10" ht="36.75" customHeight="1" x14ac:dyDescent="0.2">
      <c r="A90" s="180"/>
      <c r="B90" s="185" t="s">
        <v>122</v>
      </c>
      <c r="C90" s="186" t="s">
        <v>123</v>
      </c>
      <c r="D90" s="187"/>
      <c r="E90" s="187"/>
      <c r="F90" s="194" t="s">
        <v>25</v>
      </c>
      <c r="G90" s="195"/>
      <c r="H90" s="195"/>
      <c r="I90" s="195">
        <f>'1 3 Pol'!G16</f>
        <v>0</v>
      </c>
      <c r="J90" s="191" t="str">
        <f>IF(I105=0,"",I90/I105*100)</f>
        <v/>
      </c>
    </row>
    <row r="91" spans="1:10" ht="36.75" customHeight="1" x14ac:dyDescent="0.2">
      <c r="A91" s="180"/>
      <c r="B91" s="185" t="s">
        <v>124</v>
      </c>
      <c r="C91" s="186" t="s">
        <v>125</v>
      </c>
      <c r="D91" s="187"/>
      <c r="E91" s="187"/>
      <c r="F91" s="194" t="s">
        <v>25</v>
      </c>
      <c r="G91" s="195"/>
      <c r="H91" s="195"/>
      <c r="I91" s="195">
        <f>'1 2 Pol'!G217</f>
        <v>0</v>
      </c>
      <c r="J91" s="191" t="str">
        <f>IF(I105=0,"",I91/I105*100)</f>
        <v/>
      </c>
    </row>
    <row r="92" spans="1:10" ht="36.75" customHeight="1" x14ac:dyDescent="0.2">
      <c r="A92" s="180"/>
      <c r="B92" s="185" t="s">
        <v>126</v>
      </c>
      <c r="C92" s="186" t="s">
        <v>127</v>
      </c>
      <c r="D92" s="187"/>
      <c r="E92" s="187"/>
      <c r="F92" s="194" t="s">
        <v>25</v>
      </c>
      <c r="G92" s="195"/>
      <c r="H92" s="195"/>
      <c r="I92" s="195">
        <f>'1 1 Pol'!G80+'1 2 Pol'!G239</f>
        <v>0</v>
      </c>
      <c r="J92" s="191" t="str">
        <f>IF(I105=0,"",I92/I105*100)</f>
        <v/>
      </c>
    </row>
    <row r="93" spans="1:10" ht="36.75" customHeight="1" x14ac:dyDescent="0.2">
      <c r="A93" s="180"/>
      <c r="B93" s="185" t="s">
        <v>128</v>
      </c>
      <c r="C93" s="186" t="s">
        <v>129</v>
      </c>
      <c r="D93" s="187"/>
      <c r="E93" s="187"/>
      <c r="F93" s="194" t="s">
        <v>25</v>
      </c>
      <c r="G93" s="195"/>
      <c r="H93" s="195"/>
      <c r="I93" s="195">
        <f>'1 1 Pol'!G87+'1 2 Pol'!G266</f>
        <v>0</v>
      </c>
      <c r="J93" s="191" t="str">
        <f>IF(I105=0,"",I93/I105*100)</f>
        <v/>
      </c>
    </row>
    <row r="94" spans="1:10" ht="36.75" customHeight="1" x14ac:dyDescent="0.2">
      <c r="A94" s="180"/>
      <c r="B94" s="185" t="s">
        <v>130</v>
      </c>
      <c r="C94" s="186" t="s">
        <v>131</v>
      </c>
      <c r="D94" s="187"/>
      <c r="E94" s="187"/>
      <c r="F94" s="194" t="s">
        <v>25</v>
      </c>
      <c r="G94" s="195"/>
      <c r="H94" s="195"/>
      <c r="I94" s="195">
        <f>'1 2 Pol'!G406</f>
        <v>0</v>
      </c>
      <c r="J94" s="191" t="str">
        <f>IF(I105=0,"",I94/I105*100)</f>
        <v/>
      </c>
    </row>
    <row r="95" spans="1:10" ht="36.75" customHeight="1" x14ac:dyDescent="0.2">
      <c r="A95" s="180"/>
      <c r="B95" s="185" t="s">
        <v>132</v>
      </c>
      <c r="C95" s="186" t="s">
        <v>133</v>
      </c>
      <c r="D95" s="187"/>
      <c r="E95" s="187"/>
      <c r="F95" s="194" t="s">
        <v>25</v>
      </c>
      <c r="G95" s="195"/>
      <c r="H95" s="195"/>
      <c r="I95" s="195">
        <f>'1 2 Pol'!G427</f>
        <v>0</v>
      </c>
      <c r="J95" s="191" t="str">
        <f>IF(I105=0,"",I95/I105*100)</f>
        <v/>
      </c>
    </row>
    <row r="96" spans="1:10" ht="36.75" customHeight="1" x14ac:dyDescent="0.2">
      <c r="A96" s="180"/>
      <c r="B96" s="185" t="s">
        <v>134</v>
      </c>
      <c r="C96" s="186" t="s">
        <v>135</v>
      </c>
      <c r="D96" s="187"/>
      <c r="E96" s="187"/>
      <c r="F96" s="194" t="s">
        <v>25</v>
      </c>
      <c r="G96" s="195"/>
      <c r="H96" s="195"/>
      <c r="I96" s="195">
        <f>'1 3 Pol'!G36</f>
        <v>0</v>
      </c>
      <c r="J96" s="191" t="str">
        <f>IF(I105=0,"",I96/I105*100)</f>
        <v/>
      </c>
    </row>
    <row r="97" spans="1:10" ht="36.75" customHeight="1" x14ac:dyDescent="0.2">
      <c r="A97" s="180"/>
      <c r="B97" s="185" t="s">
        <v>136</v>
      </c>
      <c r="C97" s="186" t="s">
        <v>137</v>
      </c>
      <c r="D97" s="187"/>
      <c r="E97" s="187"/>
      <c r="F97" s="194" t="s">
        <v>25</v>
      </c>
      <c r="G97" s="195"/>
      <c r="H97" s="195"/>
      <c r="I97" s="195">
        <f>'1 2 Pol'!G439</f>
        <v>0</v>
      </c>
      <c r="J97" s="191" t="str">
        <f>IF(I105=0,"",I97/I105*100)</f>
        <v/>
      </c>
    </row>
    <row r="98" spans="1:10" ht="36.75" customHeight="1" x14ac:dyDescent="0.2">
      <c r="A98" s="180"/>
      <c r="B98" s="185" t="s">
        <v>138</v>
      </c>
      <c r="C98" s="186" t="s">
        <v>139</v>
      </c>
      <c r="D98" s="187"/>
      <c r="E98" s="187"/>
      <c r="F98" s="194" t="s">
        <v>25</v>
      </c>
      <c r="G98" s="195"/>
      <c r="H98" s="195"/>
      <c r="I98" s="195">
        <f>'1 2 Pol'!G452</f>
        <v>0</v>
      </c>
      <c r="J98" s="191" t="str">
        <f>IF(I105=0,"",I98/I105*100)</f>
        <v/>
      </c>
    </row>
    <row r="99" spans="1:10" ht="36.75" customHeight="1" x14ac:dyDescent="0.2">
      <c r="A99" s="180"/>
      <c r="B99" s="185" t="s">
        <v>140</v>
      </c>
      <c r="C99" s="186" t="s">
        <v>141</v>
      </c>
      <c r="D99" s="187"/>
      <c r="E99" s="187"/>
      <c r="F99" s="194" t="s">
        <v>25</v>
      </c>
      <c r="G99" s="195"/>
      <c r="H99" s="195"/>
      <c r="I99" s="195">
        <f>'1 3 Pol'!G38</f>
        <v>0</v>
      </c>
      <c r="J99" s="191" t="str">
        <f>IF(I105=0,"",I99/I105*100)</f>
        <v/>
      </c>
    </row>
    <row r="100" spans="1:10" ht="36.75" customHeight="1" x14ac:dyDescent="0.2">
      <c r="A100" s="180"/>
      <c r="B100" s="185" t="s">
        <v>142</v>
      </c>
      <c r="C100" s="186" t="s">
        <v>143</v>
      </c>
      <c r="D100" s="187"/>
      <c r="E100" s="187"/>
      <c r="F100" s="194" t="s">
        <v>26</v>
      </c>
      <c r="G100" s="195"/>
      <c r="H100" s="195"/>
      <c r="I100" s="195">
        <f>'1 1 Pol'!G104+'1 4 Pol'!G21</f>
        <v>0</v>
      </c>
      <c r="J100" s="191" t="str">
        <f>IF(I105=0,"",I100/I105*100)</f>
        <v/>
      </c>
    </row>
    <row r="101" spans="1:10" ht="36.75" customHeight="1" x14ac:dyDescent="0.2">
      <c r="A101" s="180"/>
      <c r="B101" s="185" t="s">
        <v>144</v>
      </c>
      <c r="C101" s="186" t="s">
        <v>145</v>
      </c>
      <c r="D101" s="187"/>
      <c r="E101" s="187"/>
      <c r="F101" s="194" t="s">
        <v>26</v>
      </c>
      <c r="G101" s="195"/>
      <c r="H101" s="195"/>
      <c r="I101" s="195">
        <f>'1 1 Pol'!G108</f>
        <v>0</v>
      </c>
      <c r="J101" s="191" t="str">
        <f>IF(I105=0,"",I101/I105*100)</f>
        <v/>
      </c>
    </row>
    <row r="102" spans="1:10" ht="36.75" customHeight="1" x14ac:dyDescent="0.2">
      <c r="A102" s="180"/>
      <c r="B102" s="185" t="s">
        <v>146</v>
      </c>
      <c r="C102" s="186" t="s">
        <v>147</v>
      </c>
      <c r="D102" s="187"/>
      <c r="E102" s="187"/>
      <c r="F102" s="194" t="s">
        <v>148</v>
      </c>
      <c r="G102" s="195"/>
      <c r="H102" s="195"/>
      <c r="I102" s="195">
        <f>'1 1 Pol'!G110+'1 4 Pol'!G13</f>
        <v>0</v>
      </c>
      <c r="J102" s="191" t="str">
        <f>IF(I105=0,"",I102/I105*100)</f>
        <v/>
      </c>
    </row>
    <row r="103" spans="1:10" ht="36.75" customHeight="1" x14ac:dyDescent="0.2">
      <c r="A103" s="180"/>
      <c r="B103" s="185" t="s">
        <v>149</v>
      </c>
      <c r="C103" s="186" t="s">
        <v>27</v>
      </c>
      <c r="D103" s="187"/>
      <c r="E103" s="187"/>
      <c r="F103" s="194" t="s">
        <v>149</v>
      </c>
      <c r="G103" s="195"/>
      <c r="H103" s="195"/>
      <c r="I103" s="195">
        <f>'00 00 Naklady'!G8+'00 00 Naklady'!G14</f>
        <v>0</v>
      </c>
      <c r="J103" s="191" t="str">
        <f>IF(I105=0,"",I103/I105*100)</f>
        <v/>
      </c>
    </row>
    <row r="104" spans="1:10" ht="36.75" customHeight="1" x14ac:dyDescent="0.2">
      <c r="A104" s="180"/>
      <c r="B104" s="185" t="s">
        <v>150</v>
      </c>
      <c r="C104" s="186" t="s">
        <v>28</v>
      </c>
      <c r="D104" s="187"/>
      <c r="E104" s="187"/>
      <c r="F104" s="194" t="s">
        <v>150</v>
      </c>
      <c r="G104" s="195"/>
      <c r="H104" s="195"/>
      <c r="I104" s="195">
        <f>'00 00 Naklady'!G12+'00 00 Naklady'!G20</f>
        <v>0</v>
      </c>
      <c r="J104" s="191" t="str">
        <f>IF(I105=0,"",I104/I105*100)</f>
        <v/>
      </c>
    </row>
    <row r="105" spans="1:10" ht="25.5" customHeight="1" x14ac:dyDescent="0.2">
      <c r="A105" s="181"/>
      <c r="B105" s="188" t="s">
        <v>1</v>
      </c>
      <c r="C105" s="189"/>
      <c r="D105" s="190"/>
      <c r="E105" s="190"/>
      <c r="F105" s="196"/>
      <c r="G105" s="197"/>
      <c r="H105" s="197"/>
      <c r="I105" s="197">
        <f>SUM(I68:I104)</f>
        <v>0</v>
      </c>
      <c r="J105" s="192">
        <f>SUM(J68:J104)</f>
        <v>0</v>
      </c>
    </row>
    <row r="106" spans="1:10" x14ac:dyDescent="0.2">
      <c r="F106" s="135"/>
      <c r="G106" s="135"/>
      <c r="H106" s="135"/>
      <c r="I106" s="135"/>
      <c r="J106" s="193"/>
    </row>
    <row r="107" spans="1:10" x14ac:dyDescent="0.2">
      <c r="F107" s="135"/>
      <c r="G107" s="135"/>
      <c r="H107" s="135"/>
      <c r="I107" s="135"/>
      <c r="J107" s="193"/>
    </row>
    <row r="108" spans="1:10" x14ac:dyDescent="0.2">
      <c r="F108" s="135"/>
      <c r="G108" s="135"/>
      <c r="H108" s="135"/>
      <c r="I108" s="135"/>
      <c r="J108" s="193"/>
    </row>
  </sheetData>
  <sheetProtection password="8879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103:E103"/>
    <mergeCell ref="C104:E104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B52:J52"/>
    <mergeCell ref="B55:J55"/>
    <mergeCell ref="B58:J58"/>
    <mergeCell ref="B60:J60"/>
    <mergeCell ref="B62:J62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8879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151</v>
      </c>
      <c r="B1" s="199"/>
      <c r="C1" s="199"/>
      <c r="D1" s="199"/>
      <c r="E1" s="199"/>
      <c r="F1" s="199"/>
      <c r="G1" s="199"/>
      <c r="AG1" t="s">
        <v>152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153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154</v>
      </c>
      <c r="AG3" t="s">
        <v>155</v>
      </c>
    </row>
    <row r="4" spans="1:60" ht="24.95" customHeight="1" x14ac:dyDescent="0.2">
      <c r="A4" s="204" t="s">
        <v>9</v>
      </c>
      <c r="B4" s="205" t="s">
        <v>53</v>
      </c>
      <c r="C4" s="206" t="s">
        <v>54</v>
      </c>
      <c r="D4" s="207"/>
      <c r="E4" s="207"/>
      <c r="F4" s="207"/>
      <c r="G4" s="208"/>
      <c r="AG4" t="s">
        <v>156</v>
      </c>
    </row>
    <row r="5" spans="1:60" x14ac:dyDescent="0.2">
      <c r="D5" s="10"/>
    </row>
    <row r="6" spans="1:60" ht="38.25" x14ac:dyDescent="0.2">
      <c r="A6" s="210" t="s">
        <v>157</v>
      </c>
      <c r="B6" s="212" t="s">
        <v>158</v>
      </c>
      <c r="C6" s="212" t="s">
        <v>159</v>
      </c>
      <c r="D6" s="211" t="s">
        <v>160</v>
      </c>
      <c r="E6" s="210" t="s">
        <v>161</v>
      </c>
      <c r="F6" s="209" t="s">
        <v>162</v>
      </c>
      <c r="G6" s="210" t="s">
        <v>29</v>
      </c>
      <c r="H6" s="213" t="s">
        <v>30</v>
      </c>
      <c r="I6" s="213" t="s">
        <v>163</v>
      </c>
      <c r="J6" s="213" t="s">
        <v>31</v>
      </c>
      <c r="K6" s="213" t="s">
        <v>164</v>
      </c>
      <c r="L6" s="213" t="s">
        <v>165</v>
      </c>
      <c r="M6" s="213" t="s">
        <v>166</v>
      </c>
      <c r="N6" s="213" t="s">
        <v>167</v>
      </c>
      <c r="O6" s="213" t="s">
        <v>168</v>
      </c>
      <c r="P6" s="213" t="s">
        <v>169</v>
      </c>
      <c r="Q6" s="213" t="s">
        <v>170</v>
      </c>
      <c r="R6" s="213" t="s">
        <v>171</v>
      </c>
      <c r="S6" s="213" t="s">
        <v>172</v>
      </c>
      <c r="T6" s="213" t="s">
        <v>173</v>
      </c>
      <c r="U6" s="213" t="s">
        <v>174</v>
      </c>
      <c r="V6" s="213" t="s">
        <v>175</v>
      </c>
      <c r="W6" s="213" t="s">
        <v>176</v>
      </c>
      <c r="X6" s="213" t="s">
        <v>177</v>
      </c>
      <c r="Y6" s="213" t="s">
        <v>178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179</v>
      </c>
      <c r="B8" s="231" t="s">
        <v>149</v>
      </c>
      <c r="C8" s="257" t="s">
        <v>27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3"/>
      <c r="O8" s="233">
        <f>SUM(O9:O11)</f>
        <v>0</v>
      </c>
      <c r="P8" s="233"/>
      <c r="Q8" s="233">
        <f>SUM(Q9:Q11)</f>
        <v>0</v>
      </c>
      <c r="R8" s="234"/>
      <c r="S8" s="234"/>
      <c r="T8" s="235"/>
      <c r="U8" s="229"/>
      <c r="V8" s="229">
        <f>SUM(V9:V11)</f>
        <v>0</v>
      </c>
      <c r="W8" s="229"/>
      <c r="X8" s="229"/>
      <c r="Y8" s="229"/>
      <c r="AG8" t="s">
        <v>180</v>
      </c>
    </row>
    <row r="9" spans="1:60" outlineLevel="1" x14ac:dyDescent="0.2">
      <c r="A9" s="240">
        <v>1</v>
      </c>
      <c r="B9" s="241" t="s">
        <v>181</v>
      </c>
      <c r="C9" s="258" t="s">
        <v>182</v>
      </c>
      <c r="D9" s="242" t="s">
        <v>183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184</v>
      </c>
      <c r="T9" s="246" t="s">
        <v>185</v>
      </c>
      <c r="U9" s="224">
        <v>0</v>
      </c>
      <c r="V9" s="224">
        <f>ROUND(E9*U9,2)</f>
        <v>0</v>
      </c>
      <c r="W9" s="224"/>
      <c r="X9" s="224" t="s">
        <v>186</v>
      </c>
      <c r="Y9" s="224" t="s">
        <v>187</v>
      </c>
      <c r="Z9" s="214"/>
      <c r="AA9" s="214"/>
      <c r="AB9" s="214"/>
      <c r="AC9" s="214"/>
      <c r="AD9" s="214"/>
      <c r="AE9" s="214"/>
      <c r="AF9" s="214"/>
      <c r="AG9" s="214" t="s">
        <v>188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9" t="s">
        <v>189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190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60" t="s">
        <v>191</v>
      </c>
      <c r="D11" s="248"/>
      <c r="E11" s="248"/>
      <c r="F11" s="248"/>
      <c r="G11" s="24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190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x14ac:dyDescent="0.2">
      <c r="A12" s="230" t="s">
        <v>179</v>
      </c>
      <c r="B12" s="231" t="s">
        <v>150</v>
      </c>
      <c r="C12" s="257" t="s">
        <v>28</v>
      </c>
      <c r="D12" s="232"/>
      <c r="E12" s="233"/>
      <c r="F12" s="234"/>
      <c r="G12" s="234">
        <f>SUMIF(AG13:AG13,"&lt;&gt;NOR",G13:G13)</f>
        <v>0</v>
      </c>
      <c r="H12" s="234"/>
      <c r="I12" s="234">
        <f>SUM(I13:I13)</f>
        <v>0</v>
      </c>
      <c r="J12" s="234"/>
      <c r="K12" s="234">
        <f>SUM(K13:K13)</f>
        <v>0</v>
      </c>
      <c r="L12" s="234"/>
      <c r="M12" s="234">
        <f>SUM(M13:M13)</f>
        <v>0</v>
      </c>
      <c r="N12" s="233"/>
      <c r="O12" s="233">
        <f>SUM(O13:O13)</f>
        <v>0</v>
      </c>
      <c r="P12" s="233"/>
      <c r="Q12" s="233">
        <f>SUM(Q13:Q13)</f>
        <v>0</v>
      </c>
      <c r="R12" s="234"/>
      <c r="S12" s="234"/>
      <c r="T12" s="235"/>
      <c r="U12" s="229"/>
      <c r="V12" s="229">
        <f>SUM(V13:V13)</f>
        <v>0</v>
      </c>
      <c r="W12" s="229"/>
      <c r="X12" s="229"/>
      <c r="Y12" s="229"/>
      <c r="AG12" t="s">
        <v>180</v>
      </c>
    </row>
    <row r="13" spans="1:60" outlineLevel="1" x14ac:dyDescent="0.2">
      <c r="A13" s="249">
        <v>2</v>
      </c>
      <c r="B13" s="250" t="s">
        <v>192</v>
      </c>
      <c r="C13" s="261" t="s">
        <v>193</v>
      </c>
      <c r="D13" s="251" t="s">
        <v>183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184</v>
      </c>
      <c r="T13" s="255" t="s">
        <v>185</v>
      </c>
      <c r="U13" s="224">
        <v>0</v>
      </c>
      <c r="V13" s="224">
        <f>ROUND(E13*U13,2)</f>
        <v>0</v>
      </c>
      <c r="W13" s="224"/>
      <c r="X13" s="224" t="s">
        <v>186</v>
      </c>
      <c r="Y13" s="224" t="s">
        <v>187</v>
      </c>
      <c r="Z13" s="214"/>
      <c r="AA13" s="214"/>
      <c r="AB13" s="214"/>
      <c r="AC13" s="214"/>
      <c r="AD13" s="214"/>
      <c r="AE13" s="214"/>
      <c r="AF13" s="214"/>
      <c r="AG13" s="214" t="s">
        <v>194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30" t="s">
        <v>179</v>
      </c>
      <c r="B14" s="231" t="s">
        <v>149</v>
      </c>
      <c r="C14" s="257" t="s">
        <v>27</v>
      </c>
      <c r="D14" s="232"/>
      <c r="E14" s="233"/>
      <c r="F14" s="234"/>
      <c r="G14" s="234">
        <f>SUMIF(AG15:AG19,"&lt;&gt;NOR",G15:G19)</f>
        <v>0</v>
      </c>
      <c r="H14" s="234"/>
      <c r="I14" s="234">
        <f>SUM(I15:I19)</f>
        <v>0</v>
      </c>
      <c r="J14" s="234"/>
      <c r="K14" s="234">
        <f>SUM(K15:K19)</f>
        <v>0</v>
      </c>
      <c r="L14" s="234"/>
      <c r="M14" s="234">
        <f>SUM(M15:M19)</f>
        <v>0</v>
      </c>
      <c r="N14" s="233"/>
      <c r="O14" s="233">
        <f>SUM(O15:O19)</f>
        <v>0</v>
      </c>
      <c r="P14" s="233"/>
      <c r="Q14" s="233">
        <f>SUM(Q15:Q19)</f>
        <v>0</v>
      </c>
      <c r="R14" s="234"/>
      <c r="S14" s="234"/>
      <c r="T14" s="235"/>
      <c r="U14" s="229"/>
      <c r="V14" s="229">
        <f>SUM(V15:V19)</f>
        <v>0</v>
      </c>
      <c r="W14" s="229"/>
      <c r="X14" s="229"/>
      <c r="Y14" s="229"/>
      <c r="AG14" t="s">
        <v>180</v>
      </c>
    </row>
    <row r="15" spans="1:60" outlineLevel="1" x14ac:dyDescent="0.2">
      <c r="A15" s="240">
        <v>3</v>
      </c>
      <c r="B15" s="241" t="s">
        <v>195</v>
      </c>
      <c r="C15" s="258" t="s">
        <v>196</v>
      </c>
      <c r="D15" s="242" t="s">
        <v>183</v>
      </c>
      <c r="E15" s="243">
        <v>1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197</v>
      </c>
      <c r="T15" s="246" t="s">
        <v>185</v>
      </c>
      <c r="U15" s="224">
        <v>0</v>
      </c>
      <c r="V15" s="224">
        <f>ROUND(E15*U15,2)</f>
        <v>0</v>
      </c>
      <c r="W15" s="224"/>
      <c r="X15" s="224" t="s">
        <v>186</v>
      </c>
      <c r="Y15" s="224" t="s">
        <v>187</v>
      </c>
      <c r="Z15" s="214"/>
      <c r="AA15" s="214"/>
      <c r="AB15" s="214"/>
      <c r="AC15" s="214"/>
      <c r="AD15" s="214"/>
      <c r="AE15" s="214"/>
      <c r="AF15" s="214"/>
      <c r="AG15" s="214" t="s">
        <v>198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2" x14ac:dyDescent="0.2">
      <c r="A16" s="221"/>
      <c r="B16" s="222"/>
      <c r="C16" s="259" t="s">
        <v>199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190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5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4"/>
      <c r="BC16" s="214"/>
      <c r="BD16" s="214"/>
      <c r="BE16" s="214"/>
      <c r="BF16" s="214"/>
      <c r="BG16" s="214"/>
      <c r="BH16" s="214"/>
    </row>
    <row r="17" spans="1:60" ht="22.5" outlineLevel="2" x14ac:dyDescent="0.2">
      <c r="A17" s="221"/>
      <c r="B17" s="222"/>
      <c r="C17" s="262" t="s">
        <v>200</v>
      </c>
      <c r="D17" s="225"/>
      <c r="E17" s="226">
        <v>1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201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0">
        <v>4</v>
      </c>
      <c r="B18" s="241" t="s">
        <v>202</v>
      </c>
      <c r="C18" s="258" t="s">
        <v>203</v>
      </c>
      <c r="D18" s="242" t="s">
        <v>183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197</v>
      </c>
      <c r="T18" s="246" t="s">
        <v>185</v>
      </c>
      <c r="U18" s="224">
        <v>0</v>
      </c>
      <c r="V18" s="224">
        <f>ROUND(E18*U18,2)</f>
        <v>0</v>
      </c>
      <c r="W18" s="224"/>
      <c r="X18" s="224" t="s">
        <v>186</v>
      </c>
      <c r="Y18" s="224" t="s">
        <v>187</v>
      </c>
      <c r="Z18" s="214"/>
      <c r="AA18" s="214"/>
      <c r="AB18" s="214"/>
      <c r="AC18" s="214"/>
      <c r="AD18" s="214"/>
      <c r="AE18" s="214"/>
      <c r="AF18" s="214"/>
      <c r="AG18" s="214" t="s">
        <v>188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59" t="s">
        <v>204</v>
      </c>
      <c r="D19" s="247"/>
      <c r="E19" s="247"/>
      <c r="F19" s="247"/>
      <c r="G19" s="247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190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30" t="s">
        <v>179</v>
      </c>
      <c r="B20" s="231" t="s">
        <v>150</v>
      </c>
      <c r="C20" s="257" t="s">
        <v>28</v>
      </c>
      <c r="D20" s="232"/>
      <c r="E20" s="233"/>
      <c r="F20" s="234"/>
      <c r="G20" s="234">
        <f>SUMIF(AG21:AG39,"&lt;&gt;NOR",G21:G39)</f>
        <v>0</v>
      </c>
      <c r="H20" s="234"/>
      <c r="I20" s="234">
        <f>SUM(I21:I39)</f>
        <v>0</v>
      </c>
      <c r="J20" s="234"/>
      <c r="K20" s="234">
        <f>SUM(K21:K39)</f>
        <v>0</v>
      </c>
      <c r="L20" s="234"/>
      <c r="M20" s="234">
        <f>SUM(M21:M39)</f>
        <v>0</v>
      </c>
      <c r="N20" s="233"/>
      <c r="O20" s="233">
        <f>SUM(O21:O39)</f>
        <v>0</v>
      </c>
      <c r="P20" s="233"/>
      <c r="Q20" s="233">
        <f>SUM(Q21:Q39)</f>
        <v>0</v>
      </c>
      <c r="R20" s="234"/>
      <c r="S20" s="234"/>
      <c r="T20" s="235"/>
      <c r="U20" s="229"/>
      <c r="V20" s="229">
        <f>SUM(V21:V39)</f>
        <v>0</v>
      </c>
      <c r="W20" s="229"/>
      <c r="X20" s="229"/>
      <c r="Y20" s="229"/>
      <c r="AG20" t="s">
        <v>180</v>
      </c>
    </row>
    <row r="21" spans="1:60" outlineLevel="1" x14ac:dyDescent="0.2">
      <c r="A21" s="240">
        <v>5</v>
      </c>
      <c r="B21" s="241" t="s">
        <v>205</v>
      </c>
      <c r="C21" s="258" t="s">
        <v>206</v>
      </c>
      <c r="D21" s="242" t="s">
        <v>183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197</v>
      </c>
      <c r="T21" s="246" t="s">
        <v>185</v>
      </c>
      <c r="U21" s="224">
        <v>0</v>
      </c>
      <c r="V21" s="224">
        <f>ROUND(E21*U21,2)</f>
        <v>0</v>
      </c>
      <c r="W21" s="224"/>
      <c r="X21" s="224" t="s">
        <v>186</v>
      </c>
      <c r="Y21" s="224" t="s">
        <v>187</v>
      </c>
      <c r="Z21" s="214"/>
      <c r="AA21" s="214"/>
      <c r="AB21" s="214"/>
      <c r="AC21" s="214"/>
      <c r="AD21" s="214"/>
      <c r="AE21" s="214"/>
      <c r="AF21" s="214"/>
      <c r="AG21" s="214" t="s">
        <v>194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9" t="s">
        <v>207</v>
      </c>
      <c r="D22" s="247"/>
      <c r="E22" s="247"/>
      <c r="F22" s="247"/>
      <c r="G22" s="247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190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56" t="str">
        <f>C22</f>
        <v>Náklady na vyhotovení dokumentace skutečného provedení stavby a její předání objednateli v požadované formě a požadovaném počtu.</v>
      </c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0">
        <v>6</v>
      </c>
      <c r="B23" s="241" t="s">
        <v>208</v>
      </c>
      <c r="C23" s="258" t="s">
        <v>209</v>
      </c>
      <c r="D23" s="242" t="s">
        <v>183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197</v>
      </c>
      <c r="T23" s="246" t="s">
        <v>185</v>
      </c>
      <c r="U23" s="224">
        <v>0</v>
      </c>
      <c r="V23" s="224">
        <f>ROUND(E23*U23,2)</f>
        <v>0</v>
      </c>
      <c r="W23" s="224"/>
      <c r="X23" s="224" t="s">
        <v>186</v>
      </c>
      <c r="Y23" s="224" t="s">
        <v>187</v>
      </c>
      <c r="Z23" s="214"/>
      <c r="AA23" s="214"/>
      <c r="AB23" s="214"/>
      <c r="AC23" s="214"/>
      <c r="AD23" s="214"/>
      <c r="AE23" s="214"/>
      <c r="AF23" s="214"/>
      <c r="AG23" s="214" t="s">
        <v>194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2" x14ac:dyDescent="0.2">
      <c r="A24" s="221"/>
      <c r="B24" s="222"/>
      <c r="C24" s="259" t="s">
        <v>210</v>
      </c>
      <c r="D24" s="247"/>
      <c r="E24" s="247"/>
      <c r="F24" s="247"/>
      <c r="G24" s="247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190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56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62" t="s">
        <v>211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201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3" x14ac:dyDescent="0.2">
      <c r="A26" s="221"/>
      <c r="B26" s="222"/>
      <c r="C26" s="262" t="s">
        <v>212</v>
      </c>
      <c r="D26" s="225"/>
      <c r="E26" s="226">
        <v>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201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1"/>
      <c r="B27" s="222"/>
      <c r="C27" s="262" t="s">
        <v>213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201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63" t="s">
        <v>214</v>
      </c>
      <c r="D28" s="227"/>
      <c r="E28" s="228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201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64" t="s">
        <v>215</v>
      </c>
      <c r="D29" s="227"/>
      <c r="E29" s="228">
        <v>25.408000000000001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201</v>
      </c>
      <c r="AH29" s="214">
        <v>2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21"/>
      <c r="B30" s="222"/>
      <c r="C30" s="264" t="s">
        <v>216</v>
      </c>
      <c r="D30" s="227"/>
      <c r="E30" s="228">
        <v>6.1069500000000003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201</v>
      </c>
      <c r="AH30" s="214">
        <v>2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64" t="s">
        <v>217</v>
      </c>
      <c r="D31" s="227"/>
      <c r="E31" s="228">
        <v>38.794499999999999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201</v>
      </c>
      <c r="AH31" s="214">
        <v>2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3" t="s">
        <v>218</v>
      </c>
      <c r="D32" s="227"/>
      <c r="E32" s="228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2" t="s">
        <v>219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201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0">
        <v>7</v>
      </c>
      <c r="B34" s="241" t="s">
        <v>220</v>
      </c>
      <c r="C34" s="258" t="s">
        <v>221</v>
      </c>
      <c r="D34" s="242" t="s">
        <v>222</v>
      </c>
      <c r="E34" s="243">
        <v>4320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5"/>
      <c r="S34" s="245" t="s">
        <v>184</v>
      </c>
      <c r="T34" s="246" t="s">
        <v>185</v>
      </c>
      <c r="U34" s="224">
        <v>0</v>
      </c>
      <c r="V34" s="224">
        <f>ROUND(E34*U34,2)</f>
        <v>0</v>
      </c>
      <c r="W34" s="224"/>
      <c r="X34" s="224" t="s">
        <v>186</v>
      </c>
      <c r="Y34" s="224" t="s">
        <v>187</v>
      </c>
      <c r="Z34" s="214"/>
      <c r="AA34" s="214"/>
      <c r="AB34" s="214"/>
      <c r="AC34" s="214"/>
      <c r="AD34" s="214"/>
      <c r="AE34" s="214"/>
      <c r="AF34" s="214"/>
      <c r="AG34" s="214" t="s">
        <v>194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2" x14ac:dyDescent="0.2">
      <c r="A35" s="221"/>
      <c r="B35" s="222"/>
      <c r="C35" s="262" t="s">
        <v>223</v>
      </c>
      <c r="D35" s="225"/>
      <c r="E35" s="226">
        <v>4320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201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9">
        <v>8</v>
      </c>
      <c r="B36" s="250" t="s">
        <v>224</v>
      </c>
      <c r="C36" s="261" t="s">
        <v>225</v>
      </c>
      <c r="D36" s="251" t="s">
        <v>226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15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184</v>
      </c>
      <c r="T36" s="255" t="s">
        <v>185</v>
      </c>
      <c r="U36" s="224">
        <v>0</v>
      </c>
      <c r="V36" s="224">
        <f>ROUND(E36*U36,2)</f>
        <v>0</v>
      </c>
      <c r="W36" s="224"/>
      <c r="X36" s="224" t="s">
        <v>186</v>
      </c>
      <c r="Y36" s="224" t="s">
        <v>187</v>
      </c>
      <c r="Z36" s="214"/>
      <c r="AA36" s="214"/>
      <c r="AB36" s="214"/>
      <c r="AC36" s="214"/>
      <c r="AD36" s="214"/>
      <c r="AE36" s="214"/>
      <c r="AF36" s="214"/>
      <c r="AG36" s="214" t="s">
        <v>194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0">
        <v>9</v>
      </c>
      <c r="B37" s="241" t="s">
        <v>227</v>
      </c>
      <c r="C37" s="258" t="s">
        <v>228</v>
      </c>
      <c r="D37" s="242" t="s">
        <v>229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184</v>
      </c>
      <c r="T37" s="246" t="s">
        <v>185</v>
      </c>
      <c r="U37" s="224">
        <v>0</v>
      </c>
      <c r="V37" s="224">
        <f>ROUND(E37*U37,2)</f>
        <v>0</v>
      </c>
      <c r="W37" s="224"/>
      <c r="X37" s="224" t="s">
        <v>186</v>
      </c>
      <c r="Y37" s="224" t="s">
        <v>187</v>
      </c>
      <c r="Z37" s="214"/>
      <c r="AA37" s="214"/>
      <c r="AB37" s="214"/>
      <c r="AC37" s="214"/>
      <c r="AD37" s="214"/>
      <c r="AE37" s="214"/>
      <c r="AF37" s="214"/>
      <c r="AG37" s="214" t="s">
        <v>194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9" t="s">
        <v>230</v>
      </c>
      <c r="D38" s="247"/>
      <c r="E38" s="247"/>
      <c r="F38" s="247"/>
      <c r="G38" s="247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190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62" t="s">
        <v>231</v>
      </c>
      <c r="D39" s="225"/>
      <c r="E39" s="226">
        <v>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201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3"/>
      <c r="B40" s="4"/>
      <c r="C40" s="26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165</v>
      </c>
    </row>
    <row r="41" spans="1:60" x14ac:dyDescent="0.2">
      <c r="A41" s="217"/>
      <c r="B41" s="218" t="s">
        <v>29</v>
      </c>
      <c r="C41" s="266"/>
      <c r="D41" s="219"/>
      <c r="E41" s="220"/>
      <c r="F41" s="220"/>
      <c r="G41" s="239">
        <f>G8+G12+G14+G20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232</v>
      </c>
    </row>
    <row r="42" spans="1:60" x14ac:dyDescent="0.2">
      <c r="C42" s="267"/>
      <c r="D42" s="10"/>
      <c r="AG42" t="s">
        <v>233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1">
    <mergeCell ref="C16:G16"/>
    <mergeCell ref="C19:G19"/>
    <mergeCell ref="C22:G22"/>
    <mergeCell ref="C24:G24"/>
    <mergeCell ref="C38:G3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234</v>
      </c>
      <c r="B1" s="199"/>
      <c r="C1" s="199"/>
      <c r="D1" s="199"/>
      <c r="E1" s="199"/>
      <c r="F1" s="199"/>
      <c r="G1" s="199"/>
      <c r="AG1" t="s">
        <v>152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153</v>
      </c>
    </row>
    <row r="3" spans="1:60" ht="24.95" customHeight="1" x14ac:dyDescent="0.2">
      <c r="A3" s="200" t="s">
        <v>8</v>
      </c>
      <c r="B3" s="49" t="s">
        <v>56</v>
      </c>
      <c r="C3" s="203" t="s">
        <v>57</v>
      </c>
      <c r="D3" s="201"/>
      <c r="E3" s="201"/>
      <c r="F3" s="201"/>
      <c r="G3" s="202"/>
      <c r="AC3" s="178" t="s">
        <v>153</v>
      </c>
      <c r="AG3" t="s">
        <v>155</v>
      </c>
    </row>
    <row r="4" spans="1:60" ht="24.95" customHeight="1" x14ac:dyDescent="0.2">
      <c r="A4" s="204" t="s">
        <v>9</v>
      </c>
      <c r="B4" s="205" t="s">
        <v>56</v>
      </c>
      <c r="C4" s="206" t="s">
        <v>58</v>
      </c>
      <c r="D4" s="207"/>
      <c r="E4" s="207"/>
      <c r="F4" s="207"/>
      <c r="G4" s="208"/>
      <c r="AG4" t="s">
        <v>156</v>
      </c>
    </row>
    <row r="5" spans="1:60" x14ac:dyDescent="0.2">
      <c r="D5" s="10"/>
    </row>
    <row r="6" spans="1:60" ht="38.25" x14ac:dyDescent="0.2">
      <c r="A6" s="210" t="s">
        <v>157</v>
      </c>
      <c r="B6" s="212" t="s">
        <v>158</v>
      </c>
      <c r="C6" s="212" t="s">
        <v>159</v>
      </c>
      <c r="D6" s="211" t="s">
        <v>160</v>
      </c>
      <c r="E6" s="210" t="s">
        <v>161</v>
      </c>
      <c r="F6" s="209" t="s">
        <v>162</v>
      </c>
      <c r="G6" s="210" t="s">
        <v>29</v>
      </c>
      <c r="H6" s="213" t="s">
        <v>30</v>
      </c>
      <c r="I6" s="213" t="s">
        <v>163</v>
      </c>
      <c r="J6" s="213" t="s">
        <v>31</v>
      </c>
      <c r="K6" s="213" t="s">
        <v>164</v>
      </c>
      <c r="L6" s="213" t="s">
        <v>165</v>
      </c>
      <c r="M6" s="213" t="s">
        <v>166</v>
      </c>
      <c r="N6" s="213" t="s">
        <v>167</v>
      </c>
      <c r="O6" s="213" t="s">
        <v>168</v>
      </c>
      <c r="P6" s="213" t="s">
        <v>169</v>
      </c>
      <c r="Q6" s="213" t="s">
        <v>170</v>
      </c>
      <c r="R6" s="213" t="s">
        <v>171</v>
      </c>
      <c r="S6" s="213" t="s">
        <v>172</v>
      </c>
      <c r="T6" s="213" t="s">
        <v>173</v>
      </c>
      <c r="U6" s="213" t="s">
        <v>174</v>
      </c>
      <c r="V6" s="213" t="s">
        <v>175</v>
      </c>
      <c r="W6" s="213" t="s">
        <v>176</v>
      </c>
      <c r="X6" s="213" t="s">
        <v>177</v>
      </c>
      <c r="Y6" s="213" t="s">
        <v>178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179</v>
      </c>
      <c r="B8" s="231" t="s">
        <v>56</v>
      </c>
      <c r="C8" s="257" t="s">
        <v>91</v>
      </c>
      <c r="D8" s="232"/>
      <c r="E8" s="233"/>
      <c r="F8" s="234"/>
      <c r="G8" s="234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</v>
      </c>
      <c r="P8" s="233"/>
      <c r="Q8" s="233">
        <f>SUM(Q9:Q12)</f>
        <v>0.94</v>
      </c>
      <c r="R8" s="234"/>
      <c r="S8" s="234"/>
      <c r="T8" s="235"/>
      <c r="U8" s="229"/>
      <c r="V8" s="229">
        <f>SUM(V9:V12)</f>
        <v>0.39</v>
      </c>
      <c r="W8" s="229"/>
      <c r="X8" s="229"/>
      <c r="Y8" s="229"/>
      <c r="AG8" t="s">
        <v>180</v>
      </c>
    </row>
    <row r="9" spans="1:60" ht="22.5" outlineLevel="1" x14ac:dyDescent="0.2">
      <c r="A9" s="240">
        <v>1</v>
      </c>
      <c r="B9" s="241" t="s">
        <v>235</v>
      </c>
      <c r="C9" s="258" t="s">
        <v>236</v>
      </c>
      <c r="D9" s="242" t="s">
        <v>237</v>
      </c>
      <c r="E9" s="243">
        <v>3.2669999999999999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3">
        <v>0</v>
      </c>
      <c r="O9" s="243">
        <f>ROUND(E9*N9,2)</f>
        <v>0</v>
      </c>
      <c r="P9" s="243">
        <v>0.28799999999999998</v>
      </c>
      <c r="Q9" s="243">
        <f>ROUND(E9*P9,2)</f>
        <v>0.94</v>
      </c>
      <c r="R9" s="245" t="s">
        <v>238</v>
      </c>
      <c r="S9" s="245" t="s">
        <v>197</v>
      </c>
      <c r="T9" s="246" t="s">
        <v>197</v>
      </c>
      <c r="U9" s="224">
        <v>0.12</v>
      </c>
      <c r="V9" s="224">
        <f>ROUND(E9*U9,2)</f>
        <v>0.39</v>
      </c>
      <c r="W9" s="224"/>
      <c r="X9" s="224" t="s">
        <v>239</v>
      </c>
      <c r="Y9" s="224" t="s">
        <v>187</v>
      </c>
      <c r="Z9" s="214"/>
      <c r="AA9" s="214"/>
      <c r="AB9" s="214"/>
      <c r="AC9" s="214"/>
      <c r="AD9" s="214"/>
      <c r="AE9" s="214"/>
      <c r="AF9" s="214"/>
      <c r="AG9" s="214" t="s">
        <v>240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9" t="s">
        <v>241</v>
      </c>
      <c r="D10" s="268"/>
      <c r="E10" s="268"/>
      <c r="F10" s="268"/>
      <c r="G10" s="26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242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2" t="s">
        <v>243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201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2" t="s">
        <v>244</v>
      </c>
      <c r="D12" s="225"/>
      <c r="E12" s="226">
        <v>3.27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201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30" t="s">
        <v>179</v>
      </c>
      <c r="B13" s="231" t="s">
        <v>110</v>
      </c>
      <c r="C13" s="257" t="s">
        <v>111</v>
      </c>
      <c r="D13" s="232"/>
      <c r="E13" s="233"/>
      <c r="F13" s="234"/>
      <c r="G13" s="234">
        <f>SUMIF(AG14:AG72,"&lt;&gt;NOR",G14:G72)</f>
        <v>0</v>
      </c>
      <c r="H13" s="234"/>
      <c r="I13" s="234">
        <f>SUM(I14:I72)</f>
        <v>0</v>
      </c>
      <c r="J13" s="234"/>
      <c r="K13" s="234">
        <f>SUM(K14:K72)</f>
        <v>0</v>
      </c>
      <c r="L13" s="234"/>
      <c r="M13" s="234">
        <f>SUM(M14:M72)</f>
        <v>0</v>
      </c>
      <c r="N13" s="233"/>
      <c r="O13" s="233">
        <f>SUM(O14:O72)</f>
        <v>0.06</v>
      </c>
      <c r="P13" s="233"/>
      <c r="Q13" s="233">
        <f>SUM(Q14:Q72)</f>
        <v>14.389999999999999</v>
      </c>
      <c r="R13" s="234"/>
      <c r="S13" s="234"/>
      <c r="T13" s="235"/>
      <c r="U13" s="229"/>
      <c r="V13" s="229">
        <f>SUM(V14:V72)</f>
        <v>75.22</v>
      </c>
      <c r="W13" s="229"/>
      <c r="X13" s="229"/>
      <c r="Y13" s="229"/>
      <c r="AG13" t="s">
        <v>180</v>
      </c>
    </row>
    <row r="14" spans="1:60" outlineLevel="1" x14ac:dyDescent="0.2">
      <c r="A14" s="249">
        <v>2</v>
      </c>
      <c r="B14" s="250" t="s">
        <v>245</v>
      </c>
      <c r="C14" s="261" t="s">
        <v>246</v>
      </c>
      <c r="D14" s="251" t="s">
        <v>247</v>
      </c>
      <c r="E14" s="252">
        <v>1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0</v>
      </c>
      <c r="O14" s="252">
        <f>ROUND(E14*N14,2)</f>
        <v>0</v>
      </c>
      <c r="P14" s="252">
        <v>0.7</v>
      </c>
      <c r="Q14" s="252">
        <f>ROUND(E14*P14,2)</f>
        <v>0.7</v>
      </c>
      <c r="R14" s="254"/>
      <c r="S14" s="254" t="s">
        <v>184</v>
      </c>
      <c r="T14" s="255" t="s">
        <v>185</v>
      </c>
      <c r="U14" s="224">
        <v>0</v>
      </c>
      <c r="V14" s="224">
        <f>ROUND(E14*U14,2)</f>
        <v>0</v>
      </c>
      <c r="W14" s="224"/>
      <c r="X14" s="224" t="s">
        <v>239</v>
      </c>
      <c r="Y14" s="224" t="s">
        <v>187</v>
      </c>
      <c r="Z14" s="214"/>
      <c r="AA14" s="214"/>
      <c r="AB14" s="214"/>
      <c r="AC14" s="214"/>
      <c r="AD14" s="214"/>
      <c r="AE14" s="214"/>
      <c r="AF14" s="214"/>
      <c r="AG14" s="214" t="s">
        <v>240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49">
        <v>3</v>
      </c>
      <c r="B15" s="250" t="s">
        <v>248</v>
      </c>
      <c r="C15" s="261" t="s">
        <v>249</v>
      </c>
      <c r="D15" s="251" t="s">
        <v>247</v>
      </c>
      <c r="E15" s="252">
        <v>1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15</v>
      </c>
      <c r="M15" s="254">
        <f>G15*(1+L15/100)</f>
        <v>0</v>
      </c>
      <c r="N15" s="252">
        <v>0</v>
      </c>
      <c r="O15" s="252">
        <f>ROUND(E15*N15,2)</f>
        <v>0</v>
      </c>
      <c r="P15" s="252">
        <v>1</v>
      </c>
      <c r="Q15" s="252">
        <f>ROUND(E15*P15,2)</f>
        <v>1</v>
      </c>
      <c r="R15" s="254"/>
      <c r="S15" s="254" t="s">
        <v>184</v>
      </c>
      <c r="T15" s="255" t="s">
        <v>185</v>
      </c>
      <c r="U15" s="224">
        <v>0</v>
      </c>
      <c r="V15" s="224">
        <f>ROUND(E15*U15,2)</f>
        <v>0</v>
      </c>
      <c r="W15" s="224"/>
      <c r="X15" s="224" t="s">
        <v>239</v>
      </c>
      <c r="Y15" s="224" t="s">
        <v>187</v>
      </c>
      <c r="Z15" s="214"/>
      <c r="AA15" s="214"/>
      <c r="AB15" s="214"/>
      <c r="AC15" s="214"/>
      <c r="AD15" s="214"/>
      <c r="AE15" s="214"/>
      <c r="AF15" s="214"/>
      <c r="AG15" s="214" t="s">
        <v>240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0">
        <v>4</v>
      </c>
      <c r="B16" s="241" t="s">
        <v>250</v>
      </c>
      <c r="C16" s="258" t="s">
        <v>251</v>
      </c>
      <c r="D16" s="242" t="s">
        <v>252</v>
      </c>
      <c r="E16" s="243">
        <v>1.2737000000000001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3">
        <v>1.2800000000000001E-3</v>
      </c>
      <c r="O16" s="243">
        <f>ROUND(E16*N16,2)</f>
        <v>0</v>
      </c>
      <c r="P16" s="243">
        <v>1.8</v>
      </c>
      <c r="Q16" s="243">
        <f>ROUND(E16*P16,2)</f>
        <v>2.29</v>
      </c>
      <c r="R16" s="245" t="s">
        <v>253</v>
      </c>
      <c r="S16" s="245" t="s">
        <v>197</v>
      </c>
      <c r="T16" s="246" t="s">
        <v>197</v>
      </c>
      <c r="U16" s="224">
        <v>1.52</v>
      </c>
      <c r="V16" s="224">
        <f>ROUND(E16*U16,2)</f>
        <v>1.94</v>
      </c>
      <c r="W16" s="224"/>
      <c r="X16" s="224" t="s">
        <v>239</v>
      </c>
      <c r="Y16" s="224" t="s">
        <v>187</v>
      </c>
      <c r="Z16" s="214"/>
      <c r="AA16" s="214"/>
      <c r="AB16" s="214"/>
      <c r="AC16" s="214"/>
      <c r="AD16" s="214"/>
      <c r="AE16" s="214"/>
      <c r="AF16" s="214"/>
      <c r="AG16" s="214" t="s">
        <v>240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2" x14ac:dyDescent="0.2">
      <c r="A17" s="221"/>
      <c r="B17" s="222"/>
      <c r="C17" s="269" t="s">
        <v>254</v>
      </c>
      <c r="D17" s="268"/>
      <c r="E17" s="268"/>
      <c r="F17" s="268"/>
      <c r="G17" s="268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56" t="str">
        <f>C17</f>
        <v>nebo vybourání otvorů průřezové plochy přes 4 m2 ve zdivu nadzákladovém, včetně pomocného lešení o výšce podlahy do 1900 mm a pro zatížení do 1,5 kPa  (150 kg/m2)</v>
      </c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2" t="s">
        <v>243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201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62" t="s">
        <v>255</v>
      </c>
      <c r="D19" s="225"/>
      <c r="E19" s="226">
        <v>1.27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201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0">
        <v>5</v>
      </c>
      <c r="B20" s="241" t="s">
        <v>256</v>
      </c>
      <c r="C20" s="258" t="s">
        <v>257</v>
      </c>
      <c r="D20" s="242" t="s">
        <v>258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3">
        <v>0</v>
      </c>
      <c r="O20" s="243">
        <f>ROUND(E20*N20,2)</f>
        <v>0</v>
      </c>
      <c r="P20" s="243">
        <v>2E-3</v>
      </c>
      <c r="Q20" s="243">
        <f>ROUND(E20*P20,2)</f>
        <v>0</v>
      </c>
      <c r="R20" s="245"/>
      <c r="S20" s="245" t="s">
        <v>184</v>
      </c>
      <c r="T20" s="246" t="s">
        <v>185</v>
      </c>
      <c r="U20" s="224">
        <v>0.13</v>
      </c>
      <c r="V20" s="224">
        <f>ROUND(E20*U20,2)</f>
        <v>0.13</v>
      </c>
      <c r="W20" s="224"/>
      <c r="X20" s="224" t="s">
        <v>239</v>
      </c>
      <c r="Y20" s="224" t="s">
        <v>187</v>
      </c>
      <c r="Z20" s="214"/>
      <c r="AA20" s="214"/>
      <c r="AB20" s="214"/>
      <c r="AC20" s="214"/>
      <c r="AD20" s="214"/>
      <c r="AE20" s="214"/>
      <c r="AF20" s="214"/>
      <c r="AG20" s="214" t="s">
        <v>240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62" t="s">
        <v>243</v>
      </c>
      <c r="D21" s="225"/>
      <c r="E21" s="226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201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1"/>
      <c r="B22" s="222"/>
      <c r="C22" s="262" t="s">
        <v>259</v>
      </c>
      <c r="D22" s="225"/>
      <c r="E22" s="226">
        <v>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201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62" t="s">
        <v>260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201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0">
        <v>6</v>
      </c>
      <c r="B24" s="241" t="s">
        <v>261</v>
      </c>
      <c r="C24" s="258" t="s">
        <v>262</v>
      </c>
      <c r="D24" s="242" t="s">
        <v>252</v>
      </c>
      <c r="E24" s="243">
        <v>0.14000000000000001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3">
        <v>1.47E-3</v>
      </c>
      <c r="O24" s="243">
        <f>ROUND(E24*N24,2)</f>
        <v>0</v>
      </c>
      <c r="P24" s="243">
        <v>2.4</v>
      </c>
      <c r="Q24" s="243">
        <f>ROUND(E24*P24,2)</f>
        <v>0.34</v>
      </c>
      <c r="R24" s="245" t="s">
        <v>253</v>
      </c>
      <c r="S24" s="245" t="s">
        <v>197</v>
      </c>
      <c r="T24" s="246" t="s">
        <v>197</v>
      </c>
      <c r="U24" s="224">
        <v>8.5</v>
      </c>
      <c r="V24" s="224">
        <f>ROUND(E24*U24,2)</f>
        <v>1.19</v>
      </c>
      <c r="W24" s="224"/>
      <c r="X24" s="224" t="s">
        <v>239</v>
      </c>
      <c r="Y24" s="224" t="s">
        <v>187</v>
      </c>
      <c r="Z24" s="214"/>
      <c r="AA24" s="214"/>
      <c r="AB24" s="214"/>
      <c r="AC24" s="214"/>
      <c r="AD24" s="214"/>
      <c r="AE24" s="214"/>
      <c r="AF24" s="214"/>
      <c r="AG24" s="214" t="s">
        <v>240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2" x14ac:dyDescent="0.2">
      <c r="A25" s="221"/>
      <c r="B25" s="222"/>
      <c r="C25" s="269" t="s">
        <v>263</v>
      </c>
      <c r="D25" s="268"/>
      <c r="E25" s="268"/>
      <c r="F25" s="268"/>
      <c r="G25" s="268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242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56" t="str">
        <f>C25</f>
        <v>nebo vybourání otvorů průřezové plochy přes 4 m2 ve zdivu železobetonovém, včetně pomocného lešení o výšce podlahy do 1900 mm a pro zatížení do 1,5 kPa  (150 kg/m2),</v>
      </c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2" t="s">
        <v>243</v>
      </c>
      <c r="D26" s="225"/>
      <c r="E26" s="226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201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1"/>
      <c r="B27" s="222"/>
      <c r="C27" s="262" t="s">
        <v>264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201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3" x14ac:dyDescent="0.2">
      <c r="A28" s="221"/>
      <c r="B28" s="222"/>
      <c r="C28" s="262" t="s">
        <v>265</v>
      </c>
      <c r="D28" s="225"/>
      <c r="E28" s="226">
        <v>0.14000000000000001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201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40">
        <v>7</v>
      </c>
      <c r="B29" s="241" t="s">
        <v>266</v>
      </c>
      <c r="C29" s="258" t="s">
        <v>267</v>
      </c>
      <c r="D29" s="242" t="s">
        <v>252</v>
      </c>
      <c r="E29" s="243">
        <v>2.0400000000000001E-2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3">
        <v>0</v>
      </c>
      <c r="O29" s="243">
        <f>ROUND(E29*N29,2)</f>
        <v>0</v>
      </c>
      <c r="P29" s="243">
        <v>2.2000000000000002</v>
      </c>
      <c r="Q29" s="243">
        <f>ROUND(E29*P29,2)</f>
        <v>0.04</v>
      </c>
      <c r="R29" s="245" t="s">
        <v>253</v>
      </c>
      <c r="S29" s="245" t="s">
        <v>197</v>
      </c>
      <c r="T29" s="246" t="s">
        <v>197</v>
      </c>
      <c r="U29" s="224">
        <v>12.56</v>
      </c>
      <c r="V29" s="224">
        <f>ROUND(E29*U29,2)</f>
        <v>0.26</v>
      </c>
      <c r="W29" s="224"/>
      <c r="X29" s="224" t="s">
        <v>239</v>
      </c>
      <c r="Y29" s="224" t="s">
        <v>187</v>
      </c>
      <c r="Z29" s="214"/>
      <c r="AA29" s="214"/>
      <c r="AB29" s="214"/>
      <c r="AC29" s="214"/>
      <c r="AD29" s="214"/>
      <c r="AE29" s="214"/>
      <c r="AF29" s="214"/>
      <c r="AG29" s="214" t="s">
        <v>240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62" t="s">
        <v>243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201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62" t="s">
        <v>268</v>
      </c>
      <c r="D31" s="225"/>
      <c r="E31" s="226">
        <v>2.0400000000000001E-2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201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2" t="s">
        <v>269</v>
      </c>
      <c r="D32" s="225"/>
      <c r="E32" s="226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40">
        <v>8</v>
      </c>
      <c r="B33" s="241" t="s">
        <v>270</v>
      </c>
      <c r="C33" s="258" t="s">
        <v>271</v>
      </c>
      <c r="D33" s="242" t="s">
        <v>252</v>
      </c>
      <c r="E33" s="243">
        <v>0.61099999999999999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15</v>
      </c>
      <c r="M33" s="245">
        <f>G33*(1+L33/100)</f>
        <v>0</v>
      </c>
      <c r="N33" s="243">
        <v>0</v>
      </c>
      <c r="O33" s="243">
        <f>ROUND(E33*N33,2)</f>
        <v>0</v>
      </c>
      <c r="P33" s="243">
        <v>2.2000000000000002</v>
      </c>
      <c r="Q33" s="243">
        <f>ROUND(E33*P33,2)</f>
        <v>1.34</v>
      </c>
      <c r="R33" s="245" t="s">
        <v>253</v>
      </c>
      <c r="S33" s="245" t="s">
        <v>197</v>
      </c>
      <c r="T33" s="246" t="s">
        <v>197</v>
      </c>
      <c r="U33" s="224">
        <v>7.2</v>
      </c>
      <c r="V33" s="224">
        <f>ROUND(E33*U33,2)</f>
        <v>4.4000000000000004</v>
      </c>
      <c r="W33" s="224"/>
      <c r="X33" s="224" t="s">
        <v>239</v>
      </c>
      <c r="Y33" s="224" t="s">
        <v>187</v>
      </c>
      <c r="Z33" s="214"/>
      <c r="AA33" s="214"/>
      <c r="AB33" s="214"/>
      <c r="AC33" s="214"/>
      <c r="AD33" s="214"/>
      <c r="AE33" s="214"/>
      <c r="AF33" s="214"/>
      <c r="AG33" s="214" t="s">
        <v>240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62" t="s">
        <v>243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201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62" t="s">
        <v>272</v>
      </c>
      <c r="D35" s="225"/>
      <c r="E35" s="226">
        <v>0.61099999999999999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201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21"/>
      <c r="B36" s="222"/>
      <c r="C36" s="262" t="s">
        <v>273</v>
      </c>
      <c r="D36" s="225"/>
      <c r="E36" s="226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201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40">
        <v>9</v>
      </c>
      <c r="B37" s="241" t="s">
        <v>274</v>
      </c>
      <c r="C37" s="258" t="s">
        <v>275</v>
      </c>
      <c r="D37" s="242" t="s">
        <v>252</v>
      </c>
      <c r="E37" s="243">
        <v>0.61099999999999999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 t="s">
        <v>253</v>
      </c>
      <c r="S37" s="245" t="s">
        <v>197</v>
      </c>
      <c r="T37" s="246" t="s">
        <v>197</v>
      </c>
      <c r="U37" s="224">
        <v>4.83</v>
      </c>
      <c r="V37" s="224">
        <f>ROUND(E37*U37,2)</f>
        <v>2.95</v>
      </c>
      <c r="W37" s="224"/>
      <c r="X37" s="224" t="s">
        <v>239</v>
      </c>
      <c r="Y37" s="224" t="s">
        <v>187</v>
      </c>
      <c r="Z37" s="214"/>
      <c r="AA37" s="214"/>
      <c r="AB37" s="214"/>
      <c r="AC37" s="214"/>
      <c r="AD37" s="214"/>
      <c r="AE37" s="214"/>
      <c r="AF37" s="214"/>
      <c r="AG37" s="214" t="s">
        <v>240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62" t="s">
        <v>243</v>
      </c>
      <c r="D38" s="225"/>
      <c r="E38" s="226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201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21"/>
      <c r="B39" s="222"/>
      <c r="C39" s="262" t="s">
        <v>272</v>
      </c>
      <c r="D39" s="225"/>
      <c r="E39" s="226">
        <v>0.61099999999999999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201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21"/>
      <c r="B40" s="222"/>
      <c r="C40" s="262" t="s">
        <v>273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201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0">
        <v>10</v>
      </c>
      <c r="B41" s="241" t="s">
        <v>276</v>
      </c>
      <c r="C41" s="258" t="s">
        <v>277</v>
      </c>
      <c r="D41" s="242" t="s">
        <v>237</v>
      </c>
      <c r="E41" s="243">
        <v>12.22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3">
        <v>0</v>
      </c>
      <c r="O41" s="243">
        <f>ROUND(E41*N41,2)</f>
        <v>0</v>
      </c>
      <c r="P41" s="243">
        <v>0.02</v>
      </c>
      <c r="Q41" s="243">
        <f>ROUND(E41*P41,2)</f>
        <v>0.24</v>
      </c>
      <c r="R41" s="245" t="s">
        <v>253</v>
      </c>
      <c r="S41" s="245" t="s">
        <v>197</v>
      </c>
      <c r="T41" s="246" t="s">
        <v>197</v>
      </c>
      <c r="U41" s="224">
        <v>0.15</v>
      </c>
      <c r="V41" s="224">
        <f>ROUND(E41*U41,2)</f>
        <v>1.83</v>
      </c>
      <c r="W41" s="224"/>
      <c r="X41" s="224" t="s">
        <v>239</v>
      </c>
      <c r="Y41" s="224" t="s">
        <v>187</v>
      </c>
      <c r="Z41" s="214"/>
      <c r="AA41" s="214"/>
      <c r="AB41" s="214"/>
      <c r="AC41" s="214"/>
      <c r="AD41" s="214"/>
      <c r="AE41" s="214"/>
      <c r="AF41" s="214"/>
      <c r="AG41" s="214" t="s">
        <v>240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69" t="s">
        <v>278</v>
      </c>
      <c r="D42" s="268"/>
      <c r="E42" s="268"/>
      <c r="F42" s="268"/>
      <c r="G42" s="268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242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62" t="s">
        <v>243</v>
      </c>
      <c r="D43" s="225"/>
      <c r="E43" s="226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201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21"/>
      <c r="B44" s="222"/>
      <c r="C44" s="262" t="s">
        <v>279</v>
      </c>
      <c r="D44" s="225"/>
      <c r="E44" s="226">
        <v>12.22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201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62" t="s">
        <v>280</v>
      </c>
      <c r="D45" s="225"/>
      <c r="E45" s="226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201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0">
        <v>11</v>
      </c>
      <c r="B46" s="241" t="s">
        <v>281</v>
      </c>
      <c r="C46" s="258" t="s">
        <v>282</v>
      </c>
      <c r="D46" s="242" t="s">
        <v>237</v>
      </c>
      <c r="E46" s="243">
        <v>1.02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3">
        <v>0</v>
      </c>
      <c r="O46" s="243">
        <f>ROUND(E46*N46,2)</f>
        <v>0</v>
      </c>
      <c r="P46" s="243">
        <v>8.4000000000000005E-2</v>
      </c>
      <c r="Q46" s="243">
        <f>ROUND(E46*P46,2)</f>
        <v>0.09</v>
      </c>
      <c r="R46" s="245" t="s">
        <v>253</v>
      </c>
      <c r="S46" s="245" t="s">
        <v>197</v>
      </c>
      <c r="T46" s="246" t="s">
        <v>197</v>
      </c>
      <c r="U46" s="224">
        <v>0.54</v>
      </c>
      <c r="V46" s="224">
        <f>ROUND(E46*U46,2)</f>
        <v>0.55000000000000004</v>
      </c>
      <c r="W46" s="224"/>
      <c r="X46" s="224" t="s">
        <v>239</v>
      </c>
      <c r="Y46" s="224" t="s">
        <v>187</v>
      </c>
      <c r="Z46" s="214"/>
      <c r="AA46" s="214"/>
      <c r="AB46" s="214"/>
      <c r="AC46" s="214"/>
      <c r="AD46" s="214"/>
      <c r="AE46" s="214"/>
      <c r="AF46" s="214"/>
      <c r="AG46" s="214" t="s">
        <v>240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1"/>
      <c r="B47" s="222"/>
      <c r="C47" s="269" t="s">
        <v>278</v>
      </c>
      <c r="D47" s="268"/>
      <c r="E47" s="268"/>
      <c r="F47" s="268"/>
      <c r="G47" s="26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242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62" t="s">
        <v>243</v>
      </c>
      <c r="D48" s="225"/>
      <c r="E48" s="226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201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2" t="s">
        <v>283</v>
      </c>
      <c r="D49" s="225"/>
      <c r="E49" s="226">
        <v>1.02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201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62" t="s">
        <v>284</v>
      </c>
      <c r="D50" s="225"/>
      <c r="E50" s="226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201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49">
        <v>12</v>
      </c>
      <c r="B51" s="250" t="s">
        <v>285</v>
      </c>
      <c r="C51" s="261" t="s">
        <v>286</v>
      </c>
      <c r="D51" s="251" t="s">
        <v>226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15</v>
      </c>
      <c r="M51" s="254">
        <f>G51*(1+L51/100)</f>
        <v>0</v>
      </c>
      <c r="N51" s="252">
        <v>0</v>
      </c>
      <c r="O51" s="252">
        <f>ROUND(E51*N51,2)</f>
        <v>0</v>
      </c>
      <c r="P51" s="252">
        <v>1.4999999999999999E-2</v>
      </c>
      <c r="Q51" s="252">
        <f>ROUND(E51*P51,2)</f>
        <v>0.02</v>
      </c>
      <c r="R51" s="254"/>
      <c r="S51" s="254" t="s">
        <v>184</v>
      </c>
      <c r="T51" s="255" t="s">
        <v>185</v>
      </c>
      <c r="U51" s="224">
        <v>0.05</v>
      </c>
      <c r="V51" s="224">
        <f>ROUND(E51*U51,2)</f>
        <v>0.05</v>
      </c>
      <c r="W51" s="224"/>
      <c r="X51" s="224" t="s">
        <v>239</v>
      </c>
      <c r="Y51" s="224" t="s">
        <v>187</v>
      </c>
      <c r="Z51" s="214"/>
      <c r="AA51" s="214"/>
      <c r="AB51" s="214"/>
      <c r="AC51" s="214"/>
      <c r="AD51" s="214"/>
      <c r="AE51" s="214"/>
      <c r="AF51" s="214"/>
      <c r="AG51" s="214" t="s">
        <v>240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49">
        <v>13</v>
      </c>
      <c r="B52" s="250" t="s">
        <v>287</v>
      </c>
      <c r="C52" s="261" t="s">
        <v>288</v>
      </c>
      <c r="D52" s="251" t="s">
        <v>237</v>
      </c>
      <c r="E52" s="252">
        <v>31.44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15</v>
      </c>
      <c r="M52" s="254">
        <f>G52*(1+L52/100)</f>
        <v>0</v>
      </c>
      <c r="N52" s="252">
        <v>5.5000000000000003E-4</v>
      </c>
      <c r="O52" s="252">
        <f>ROUND(E52*N52,2)</f>
        <v>0.02</v>
      </c>
      <c r="P52" s="252">
        <v>6.0999999999999999E-2</v>
      </c>
      <c r="Q52" s="252">
        <f>ROUND(E52*P52,2)</f>
        <v>1.92</v>
      </c>
      <c r="R52" s="254"/>
      <c r="S52" s="254" t="s">
        <v>184</v>
      </c>
      <c r="T52" s="255" t="s">
        <v>185</v>
      </c>
      <c r="U52" s="224">
        <v>0.48099999999999998</v>
      </c>
      <c r="V52" s="224">
        <f>ROUND(E52*U52,2)</f>
        <v>15.12</v>
      </c>
      <c r="W52" s="224"/>
      <c r="X52" s="224" t="s">
        <v>239</v>
      </c>
      <c r="Y52" s="224" t="s">
        <v>187</v>
      </c>
      <c r="Z52" s="214"/>
      <c r="AA52" s="214"/>
      <c r="AB52" s="214"/>
      <c r="AC52" s="214"/>
      <c r="AD52" s="214"/>
      <c r="AE52" s="214"/>
      <c r="AF52" s="214"/>
      <c r="AG52" s="214" t="s">
        <v>240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9">
        <v>14</v>
      </c>
      <c r="B53" s="250" t="s">
        <v>289</v>
      </c>
      <c r="C53" s="261" t="s">
        <v>290</v>
      </c>
      <c r="D53" s="251" t="s">
        <v>237</v>
      </c>
      <c r="E53" s="252">
        <v>3.63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15</v>
      </c>
      <c r="M53" s="254">
        <f>G53*(1+L53/100)</f>
        <v>0</v>
      </c>
      <c r="N53" s="252">
        <v>1.17E-3</v>
      </c>
      <c r="O53" s="252">
        <f>ROUND(E53*N53,2)</f>
        <v>0</v>
      </c>
      <c r="P53" s="252">
        <v>3.4000000000000002E-2</v>
      </c>
      <c r="Q53" s="252">
        <f>ROUND(E53*P53,2)</f>
        <v>0.12</v>
      </c>
      <c r="R53" s="254"/>
      <c r="S53" s="254" t="s">
        <v>184</v>
      </c>
      <c r="T53" s="255" t="s">
        <v>185</v>
      </c>
      <c r="U53" s="224">
        <v>0.53600000000000003</v>
      </c>
      <c r="V53" s="224">
        <f>ROUND(E53*U53,2)</f>
        <v>1.95</v>
      </c>
      <c r="W53" s="224"/>
      <c r="X53" s="224" t="s">
        <v>239</v>
      </c>
      <c r="Y53" s="224" t="s">
        <v>187</v>
      </c>
      <c r="Z53" s="214"/>
      <c r="AA53" s="214"/>
      <c r="AB53" s="214"/>
      <c r="AC53" s="214"/>
      <c r="AD53" s="214"/>
      <c r="AE53" s="214"/>
      <c r="AF53" s="214"/>
      <c r="AG53" s="214" t="s">
        <v>240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33.75" outlineLevel="1" x14ac:dyDescent="0.2">
      <c r="A54" s="240">
        <v>15</v>
      </c>
      <c r="B54" s="241" t="s">
        <v>291</v>
      </c>
      <c r="C54" s="258" t="s">
        <v>292</v>
      </c>
      <c r="D54" s="242" t="s">
        <v>237</v>
      </c>
      <c r="E54" s="243">
        <v>34.299999999999997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3">
        <v>4.8999999999999998E-4</v>
      </c>
      <c r="O54" s="243">
        <f>ROUND(E54*N54,2)</f>
        <v>0.02</v>
      </c>
      <c r="P54" s="243">
        <v>1.9E-2</v>
      </c>
      <c r="Q54" s="243">
        <f>ROUND(E54*P54,2)</f>
        <v>0.65</v>
      </c>
      <c r="R54" s="245" t="s">
        <v>253</v>
      </c>
      <c r="S54" s="245" t="s">
        <v>197</v>
      </c>
      <c r="T54" s="246" t="s">
        <v>197</v>
      </c>
      <c r="U54" s="224">
        <v>0.33900000000000002</v>
      </c>
      <c r="V54" s="224">
        <f>ROUND(E54*U54,2)</f>
        <v>11.63</v>
      </c>
      <c r="W54" s="224"/>
      <c r="X54" s="224" t="s">
        <v>239</v>
      </c>
      <c r="Y54" s="224" t="s">
        <v>187</v>
      </c>
      <c r="Z54" s="214"/>
      <c r="AA54" s="214"/>
      <c r="AB54" s="214"/>
      <c r="AC54" s="214"/>
      <c r="AD54" s="214"/>
      <c r="AE54" s="214"/>
      <c r="AF54" s="214"/>
      <c r="AG54" s="214" t="s">
        <v>240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1"/>
      <c r="B55" s="222"/>
      <c r="C55" s="262" t="s">
        <v>243</v>
      </c>
      <c r="D55" s="225"/>
      <c r="E55" s="226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201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2" t="s">
        <v>293</v>
      </c>
      <c r="D56" s="225"/>
      <c r="E56" s="226">
        <v>34.299999999999997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201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40">
        <v>16</v>
      </c>
      <c r="B57" s="241" t="s">
        <v>294</v>
      </c>
      <c r="C57" s="258" t="s">
        <v>295</v>
      </c>
      <c r="D57" s="242" t="s">
        <v>237</v>
      </c>
      <c r="E57" s="243">
        <v>31.5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3">
        <v>4.8999999999999998E-4</v>
      </c>
      <c r="O57" s="243">
        <f>ROUND(E57*N57,2)</f>
        <v>0.02</v>
      </c>
      <c r="P57" s="243">
        <v>2.9000000000000001E-2</v>
      </c>
      <c r="Q57" s="243">
        <f>ROUND(E57*P57,2)</f>
        <v>0.91</v>
      </c>
      <c r="R57" s="245"/>
      <c r="S57" s="245" t="s">
        <v>184</v>
      </c>
      <c r="T57" s="246" t="s">
        <v>185</v>
      </c>
      <c r="U57" s="224">
        <v>0.33900000000000002</v>
      </c>
      <c r="V57" s="224">
        <f>ROUND(E57*U57,2)</f>
        <v>10.68</v>
      </c>
      <c r="W57" s="224"/>
      <c r="X57" s="224" t="s">
        <v>239</v>
      </c>
      <c r="Y57" s="224" t="s">
        <v>187</v>
      </c>
      <c r="Z57" s="214"/>
      <c r="AA57" s="214"/>
      <c r="AB57" s="214"/>
      <c r="AC57" s="214"/>
      <c r="AD57" s="214"/>
      <c r="AE57" s="214"/>
      <c r="AF57" s="214"/>
      <c r="AG57" s="214" t="s">
        <v>240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62" t="s">
        <v>243</v>
      </c>
      <c r="D58" s="225"/>
      <c r="E58" s="226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201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62" t="s">
        <v>296</v>
      </c>
      <c r="D59" s="225"/>
      <c r="E59" s="226">
        <v>31.5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201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0">
        <v>17</v>
      </c>
      <c r="B60" s="241" t="s">
        <v>297</v>
      </c>
      <c r="C60" s="258" t="s">
        <v>298</v>
      </c>
      <c r="D60" s="242" t="s">
        <v>237</v>
      </c>
      <c r="E60" s="243">
        <v>19.329999999999998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3">
        <v>0</v>
      </c>
      <c r="O60" s="243">
        <f>ROUND(E60*N60,2)</f>
        <v>0</v>
      </c>
      <c r="P60" s="243">
        <v>0.16900000000000001</v>
      </c>
      <c r="Q60" s="243">
        <f>ROUND(E60*P60,2)</f>
        <v>3.27</v>
      </c>
      <c r="R60" s="245"/>
      <c r="S60" s="245" t="s">
        <v>184</v>
      </c>
      <c r="T60" s="246" t="s">
        <v>185</v>
      </c>
      <c r="U60" s="224">
        <v>0.82</v>
      </c>
      <c r="V60" s="224">
        <f>ROUND(E60*U60,2)</f>
        <v>15.85</v>
      </c>
      <c r="W60" s="224"/>
      <c r="X60" s="224" t="s">
        <v>239</v>
      </c>
      <c r="Y60" s="224" t="s">
        <v>187</v>
      </c>
      <c r="Z60" s="214"/>
      <c r="AA60" s="214"/>
      <c r="AB60" s="214"/>
      <c r="AC60" s="214"/>
      <c r="AD60" s="214"/>
      <c r="AE60" s="214"/>
      <c r="AF60" s="214"/>
      <c r="AG60" s="214" t="s">
        <v>240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62" t="s">
        <v>243</v>
      </c>
      <c r="D61" s="225"/>
      <c r="E61" s="226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201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62" t="s">
        <v>299</v>
      </c>
      <c r="D62" s="225"/>
      <c r="E62" s="226">
        <v>19.329999999999998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201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62" t="s">
        <v>300</v>
      </c>
      <c r="D63" s="225"/>
      <c r="E63" s="226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201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40">
        <v>18</v>
      </c>
      <c r="B64" s="241" t="s">
        <v>301</v>
      </c>
      <c r="C64" s="258" t="s">
        <v>302</v>
      </c>
      <c r="D64" s="242" t="s">
        <v>237</v>
      </c>
      <c r="E64" s="243">
        <v>1.43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3">
        <v>0</v>
      </c>
      <c r="O64" s="243">
        <f>ROUND(E64*N64,2)</f>
        <v>0</v>
      </c>
      <c r="P64" s="243">
        <v>6.8000000000000005E-2</v>
      </c>
      <c r="Q64" s="243">
        <f>ROUND(E64*P64,2)</f>
        <v>0.1</v>
      </c>
      <c r="R64" s="245" t="s">
        <v>253</v>
      </c>
      <c r="S64" s="245" t="s">
        <v>197</v>
      </c>
      <c r="T64" s="246" t="s">
        <v>197</v>
      </c>
      <c r="U64" s="224">
        <v>0.48</v>
      </c>
      <c r="V64" s="224">
        <f>ROUND(E64*U64,2)</f>
        <v>0.69</v>
      </c>
      <c r="W64" s="224"/>
      <c r="X64" s="224" t="s">
        <v>239</v>
      </c>
      <c r="Y64" s="224" t="s">
        <v>187</v>
      </c>
      <c r="Z64" s="214"/>
      <c r="AA64" s="214"/>
      <c r="AB64" s="214"/>
      <c r="AC64" s="214"/>
      <c r="AD64" s="214"/>
      <c r="AE64" s="214"/>
      <c r="AF64" s="214"/>
      <c r="AG64" s="214" t="s">
        <v>240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69" t="s">
        <v>303</v>
      </c>
      <c r="D65" s="268"/>
      <c r="E65" s="268"/>
      <c r="F65" s="268"/>
      <c r="G65" s="26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242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21"/>
      <c r="B66" s="222"/>
      <c r="C66" s="262" t="s">
        <v>243</v>
      </c>
      <c r="D66" s="225"/>
      <c r="E66" s="226"/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201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62" t="s">
        <v>304</v>
      </c>
      <c r="D67" s="225"/>
      <c r="E67" s="226">
        <v>1.43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201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1" x14ac:dyDescent="0.2">
      <c r="A68" s="240">
        <v>19</v>
      </c>
      <c r="B68" s="241" t="s">
        <v>305</v>
      </c>
      <c r="C68" s="258" t="s">
        <v>306</v>
      </c>
      <c r="D68" s="242" t="s">
        <v>237</v>
      </c>
      <c r="E68" s="243">
        <v>20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3">
        <v>0</v>
      </c>
      <c r="O68" s="243">
        <f>ROUND(E68*N68,2)</f>
        <v>0</v>
      </c>
      <c r="P68" s="243">
        <v>6.8000000000000005E-2</v>
      </c>
      <c r="Q68" s="243">
        <f>ROUND(E68*P68,2)</f>
        <v>1.36</v>
      </c>
      <c r="R68" s="245" t="s">
        <v>253</v>
      </c>
      <c r="S68" s="245" t="s">
        <v>197</v>
      </c>
      <c r="T68" s="246" t="s">
        <v>197</v>
      </c>
      <c r="U68" s="224">
        <v>0.3</v>
      </c>
      <c r="V68" s="224">
        <f>ROUND(E68*U68,2)</f>
        <v>6</v>
      </c>
      <c r="W68" s="224"/>
      <c r="X68" s="224" t="s">
        <v>239</v>
      </c>
      <c r="Y68" s="224" t="s">
        <v>187</v>
      </c>
      <c r="Z68" s="214"/>
      <c r="AA68" s="214"/>
      <c r="AB68" s="214"/>
      <c r="AC68" s="214"/>
      <c r="AD68" s="214"/>
      <c r="AE68" s="214"/>
      <c r="AF68" s="214"/>
      <c r="AG68" s="214" t="s">
        <v>240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21"/>
      <c r="B69" s="222"/>
      <c r="C69" s="269" t="s">
        <v>303</v>
      </c>
      <c r="D69" s="268"/>
      <c r="E69" s="268"/>
      <c r="F69" s="268"/>
      <c r="G69" s="26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242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62" t="s">
        <v>243</v>
      </c>
      <c r="D70" s="225"/>
      <c r="E70" s="226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201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62" t="s">
        <v>307</v>
      </c>
      <c r="D71" s="225"/>
      <c r="E71" s="226">
        <v>20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201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62" t="s">
        <v>308</v>
      </c>
      <c r="D72" s="225"/>
      <c r="E72" s="226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201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">
      <c r="A73" s="230" t="s">
        <v>179</v>
      </c>
      <c r="B73" s="231" t="s">
        <v>114</v>
      </c>
      <c r="C73" s="257" t="s">
        <v>115</v>
      </c>
      <c r="D73" s="232"/>
      <c r="E73" s="233"/>
      <c r="F73" s="234"/>
      <c r="G73" s="234">
        <f>SUMIF(AG74:AG75,"&lt;&gt;NOR",G74:G75)</f>
        <v>0</v>
      </c>
      <c r="H73" s="234"/>
      <c r="I73" s="234">
        <f>SUM(I74:I75)</f>
        <v>0</v>
      </c>
      <c r="J73" s="234"/>
      <c r="K73" s="234">
        <f>SUM(K74:K75)</f>
        <v>0</v>
      </c>
      <c r="L73" s="234"/>
      <c r="M73" s="234">
        <f>SUM(M74:M75)</f>
        <v>0</v>
      </c>
      <c r="N73" s="233"/>
      <c r="O73" s="233">
        <f>SUM(O74:O75)</f>
        <v>0</v>
      </c>
      <c r="P73" s="233"/>
      <c r="Q73" s="233">
        <f>SUM(Q74:Q75)</f>
        <v>0</v>
      </c>
      <c r="R73" s="234"/>
      <c r="S73" s="234"/>
      <c r="T73" s="235"/>
      <c r="U73" s="229"/>
      <c r="V73" s="229">
        <f>SUM(V74:V75)</f>
        <v>0.05</v>
      </c>
      <c r="W73" s="229"/>
      <c r="X73" s="229"/>
      <c r="Y73" s="229"/>
      <c r="AG73" t="s">
        <v>180</v>
      </c>
    </row>
    <row r="74" spans="1:60" ht="22.5" outlineLevel="1" x14ac:dyDescent="0.2">
      <c r="A74" s="240">
        <v>20</v>
      </c>
      <c r="B74" s="241" t="s">
        <v>309</v>
      </c>
      <c r="C74" s="258" t="s">
        <v>310</v>
      </c>
      <c r="D74" s="242" t="s">
        <v>311</v>
      </c>
      <c r="E74" s="243">
        <v>5.5620000000000003E-2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5" t="s">
        <v>312</v>
      </c>
      <c r="S74" s="245" t="s">
        <v>197</v>
      </c>
      <c r="T74" s="246" t="s">
        <v>197</v>
      </c>
      <c r="U74" s="224">
        <v>0.9385</v>
      </c>
      <c r="V74" s="224">
        <f>ROUND(E74*U74,2)</f>
        <v>0.05</v>
      </c>
      <c r="W74" s="224"/>
      <c r="X74" s="224" t="s">
        <v>313</v>
      </c>
      <c r="Y74" s="224" t="s">
        <v>187</v>
      </c>
      <c r="Z74" s="214"/>
      <c r="AA74" s="214"/>
      <c r="AB74" s="214"/>
      <c r="AC74" s="214"/>
      <c r="AD74" s="214"/>
      <c r="AE74" s="214"/>
      <c r="AF74" s="214"/>
      <c r="AG74" s="214" t="s">
        <v>314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">
      <c r="A75" s="221"/>
      <c r="B75" s="222"/>
      <c r="C75" s="269" t="s">
        <v>315</v>
      </c>
      <c r="D75" s="268"/>
      <c r="E75" s="268"/>
      <c r="F75" s="268"/>
      <c r="G75" s="26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242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30" t="s">
        <v>179</v>
      </c>
      <c r="B76" s="231" t="s">
        <v>120</v>
      </c>
      <c r="C76" s="257" t="s">
        <v>121</v>
      </c>
      <c r="D76" s="232"/>
      <c r="E76" s="233"/>
      <c r="F76" s="234"/>
      <c r="G76" s="234">
        <f>SUMIF(AG77:AG79,"&lt;&gt;NOR",G77:G79)</f>
        <v>0</v>
      </c>
      <c r="H76" s="234"/>
      <c r="I76" s="234">
        <f>SUM(I77:I79)</f>
        <v>0</v>
      </c>
      <c r="J76" s="234"/>
      <c r="K76" s="234">
        <f>SUM(K77:K79)</f>
        <v>0</v>
      </c>
      <c r="L76" s="234"/>
      <c r="M76" s="234">
        <f>SUM(M77:M79)</f>
        <v>0</v>
      </c>
      <c r="N76" s="233"/>
      <c r="O76" s="233">
        <f>SUM(O77:O79)</f>
        <v>0</v>
      </c>
      <c r="P76" s="233"/>
      <c r="Q76" s="233">
        <f>SUM(Q77:Q79)</f>
        <v>0</v>
      </c>
      <c r="R76" s="234"/>
      <c r="S76" s="234"/>
      <c r="T76" s="235"/>
      <c r="U76" s="229"/>
      <c r="V76" s="229">
        <f>SUM(V77:V79)</f>
        <v>0.68</v>
      </c>
      <c r="W76" s="229"/>
      <c r="X76" s="229"/>
      <c r="Y76" s="229"/>
      <c r="AG76" t="s">
        <v>180</v>
      </c>
    </row>
    <row r="77" spans="1:60" outlineLevel="1" x14ac:dyDescent="0.2">
      <c r="A77" s="240">
        <v>21</v>
      </c>
      <c r="B77" s="241" t="s">
        <v>316</v>
      </c>
      <c r="C77" s="258" t="s">
        <v>317</v>
      </c>
      <c r="D77" s="242" t="s">
        <v>226</v>
      </c>
      <c r="E77" s="243">
        <v>1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3">
        <v>0</v>
      </c>
      <c r="O77" s="243">
        <f>ROUND(E77*N77,2)</f>
        <v>0</v>
      </c>
      <c r="P77" s="243">
        <v>3.2000000000000002E-3</v>
      </c>
      <c r="Q77" s="243">
        <f>ROUND(E77*P77,2)</f>
        <v>0</v>
      </c>
      <c r="R77" s="245" t="s">
        <v>318</v>
      </c>
      <c r="S77" s="245" t="s">
        <v>197</v>
      </c>
      <c r="T77" s="246" t="s">
        <v>197</v>
      </c>
      <c r="U77" s="224">
        <v>0.6825</v>
      </c>
      <c r="V77" s="224">
        <f>ROUND(E77*U77,2)</f>
        <v>0.68</v>
      </c>
      <c r="W77" s="224"/>
      <c r="X77" s="224" t="s">
        <v>239</v>
      </c>
      <c r="Y77" s="224" t="s">
        <v>187</v>
      </c>
      <c r="Z77" s="214"/>
      <c r="AA77" s="214"/>
      <c r="AB77" s="214"/>
      <c r="AC77" s="214"/>
      <c r="AD77" s="214"/>
      <c r="AE77" s="214"/>
      <c r="AF77" s="214"/>
      <c r="AG77" s="214" t="s">
        <v>240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1"/>
      <c r="B78" s="222"/>
      <c r="C78" s="262" t="s">
        <v>243</v>
      </c>
      <c r="D78" s="225"/>
      <c r="E78" s="226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201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21"/>
      <c r="B79" s="222"/>
      <c r="C79" s="262" t="s">
        <v>319</v>
      </c>
      <c r="D79" s="225"/>
      <c r="E79" s="226">
        <v>1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201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230" t="s">
        <v>179</v>
      </c>
      <c r="B80" s="231" t="s">
        <v>126</v>
      </c>
      <c r="C80" s="257" t="s">
        <v>127</v>
      </c>
      <c r="D80" s="232"/>
      <c r="E80" s="233"/>
      <c r="F80" s="234"/>
      <c r="G80" s="234">
        <f>SUMIF(AG81:AG86,"&lt;&gt;NOR",G81:G86)</f>
        <v>0</v>
      </c>
      <c r="H80" s="234"/>
      <c r="I80" s="234">
        <f>SUM(I81:I86)</f>
        <v>0</v>
      </c>
      <c r="J80" s="234"/>
      <c r="K80" s="234">
        <f>SUM(K81:K86)</f>
        <v>0</v>
      </c>
      <c r="L80" s="234"/>
      <c r="M80" s="234">
        <f>SUM(M81:M86)</f>
        <v>0</v>
      </c>
      <c r="N80" s="233"/>
      <c r="O80" s="233">
        <f>SUM(O81:O86)</f>
        <v>0</v>
      </c>
      <c r="P80" s="233"/>
      <c r="Q80" s="233">
        <f>SUM(Q81:Q86)</f>
        <v>0.2</v>
      </c>
      <c r="R80" s="234"/>
      <c r="S80" s="234"/>
      <c r="T80" s="235"/>
      <c r="U80" s="229"/>
      <c r="V80" s="229">
        <f>SUM(V81:V86)</f>
        <v>2</v>
      </c>
      <c r="W80" s="229"/>
      <c r="X80" s="229"/>
      <c r="Y80" s="229"/>
      <c r="AG80" t="s">
        <v>180</v>
      </c>
    </row>
    <row r="81" spans="1:60" outlineLevel="1" x14ac:dyDescent="0.2">
      <c r="A81" s="240">
        <v>22</v>
      </c>
      <c r="B81" s="241" t="s">
        <v>320</v>
      </c>
      <c r="C81" s="258" t="s">
        <v>321</v>
      </c>
      <c r="D81" s="242" t="s">
        <v>237</v>
      </c>
      <c r="E81" s="243">
        <v>8.01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3">
        <v>0</v>
      </c>
      <c r="O81" s="243">
        <f>ROUND(E81*N81,2)</f>
        <v>0</v>
      </c>
      <c r="P81" s="243">
        <v>2.4649999999999998E-2</v>
      </c>
      <c r="Q81" s="243">
        <f>ROUND(E81*P81,2)</f>
        <v>0.2</v>
      </c>
      <c r="R81" s="245" t="s">
        <v>322</v>
      </c>
      <c r="S81" s="245" t="s">
        <v>197</v>
      </c>
      <c r="T81" s="246" t="s">
        <v>197</v>
      </c>
      <c r="U81" s="224">
        <v>0.25</v>
      </c>
      <c r="V81" s="224">
        <f>ROUND(E81*U81,2)</f>
        <v>2</v>
      </c>
      <c r="W81" s="224"/>
      <c r="X81" s="224" t="s">
        <v>239</v>
      </c>
      <c r="Y81" s="224" t="s">
        <v>187</v>
      </c>
      <c r="Z81" s="214"/>
      <c r="AA81" s="214"/>
      <c r="AB81" s="214"/>
      <c r="AC81" s="214"/>
      <c r="AD81" s="214"/>
      <c r="AE81" s="214"/>
      <c r="AF81" s="214"/>
      <c r="AG81" s="214" t="s">
        <v>240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62" t="s">
        <v>243</v>
      </c>
      <c r="D82" s="225"/>
      <c r="E82" s="226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201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62" t="s">
        <v>323</v>
      </c>
      <c r="D83" s="225"/>
      <c r="E83" s="226">
        <v>6.35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201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62" t="s">
        <v>324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201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62" t="s">
        <v>325</v>
      </c>
      <c r="D85" s="225"/>
      <c r="E85" s="226">
        <v>1.66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201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2" t="s">
        <v>326</v>
      </c>
      <c r="D86" s="225"/>
      <c r="E86" s="226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201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30" t="s">
        <v>179</v>
      </c>
      <c r="B87" s="231" t="s">
        <v>128</v>
      </c>
      <c r="C87" s="257" t="s">
        <v>129</v>
      </c>
      <c r="D87" s="232"/>
      <c r="E87" s="233"/>
      <c r="F87" s="234"/>
      <c r="G87" s="234">
        <f>SUMIF(AG88:AG103,"&lt;&gt;NOR",G88:G103)</f>
        <v>0</v>
      </c>
      <c r="H87" s="234"/>
      <c r="I87" s="234">
        <f>SUM(I88:I103)</f>
        <v>0</v>
      </c>
      <c r="J87" s="234"/>
      <c r="K87" s="234">
        <f>SUM(K88:K103)</f>
        <v>0</v>
      </c>
      <c r="L87" s="234"/>
      <c r="M87" s="234">
        <f>SUM(M88:M103)</f>
        <v>0</v>
      </c>
      <c r="N87" s="233"/>
      <c r="O87" s="233">
        <f>SUM(O88:O103)</f>
        <v>0</v>
      </c>
      <c r="P87" s="233"/>
      <c r="Q87" s="233">
        <f>SUM(Q88:Q103)</f>
        <v>2.0599999999999996</v>
      </c>
      <c r="R87" s="234"/>
      <c r="S87" s="234"/>
      <c r="T87" s="235"/>
      <c r="U87" s="229"/>
      <c r="V87" s="229">
        <f>SUM(V88:V103)</f>
        <v>40.460000000000008</v>
      </c>
      <c r="W87" s="229"/>
      <c r="X87" s="229"/>
      <c r="Y87" s="229"/>
      <c r="AG87" t="s">
        <v>180</v>
      </c>
    </row>
    <row r="88" spans="1:60" outlineLevel="1" x14ac:dyDescent="0.2">
      <c r="A88" s="240">
        <v>23</v>
      </c>
      <c r="B88" s="241" t="s">
        <v>327</v>
      </c>
      <c r="C88" s="258" t="s">
        <v>328</v>
      </c>
      <c r="D88" s="242" t="s">
        <v>329</v>
      </c>
      <c r="E88" s="243">
        <v>31.5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15</v>
      </c>
      <c r="M88" s="245">
        <f>G88*(1+L88/100)</f>
        <v>0</v>
      </c>
      <c r="N88" s="243">
        <v>0</v>
      </c>
      <c r="O88" s="243">
        <f>ROUND(E88*N88,2)</f>
        <v>0</v>
      </c>
      <c r="P88" s="243">
        <v>0.01</v>
      </c>
      <c r="Q88" s="243">
        <f>ROUND(E88*P88,2)</f>
        <v>0.32</v>
      </c>
      <c r="R88" s="245"/>
      <c r="S88" s="245" t="s">
        <v>184</v>
      </c>
      <c r="T88" s="246" t="s">
        <v>185</v>
      </c>
      <c r="U88" s="224">
        <v>0.51</v>
      </c>
      <c r="V88" s="224">
        <f>ROUND(E88*U88,2)</f>
        <v>16.07</v>
      </c>
      <c r="W88" s="224"/>
      <c r="X88" s="224" t="s">
        <v>239</v>
      </c>
      <c r="Y88" s="224" t="s">
        <v>187</v>
      </c>
      <c r="Z88" s="214"/>
      <c r="AA88" s="214"/>
      <c r="AB88" s="214"/>
      <c r="AC88" s="214"/>
      <c r="AD88" s="214"/>
      <c r="AE88" s="214"/>
      <c r="AF88" s="214"/>
      <c r="AG88" s="214" t="s">
        <v>240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62" t="s">
        <v>243</v>
      </c>
      <c r="D89" s="225"/>
      <c r="E89" s="226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201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2" t="s">
        <v>330</v>
      </c>
      <c r="D90" s="225"/>
      <c r="E90" s="226">
        <v>31.5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201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0">
        <v>24</v>
      </c>
      <c r="B91" s="241" t="s">
        <v>331</v>
      </c>
      <c r="C91" s="258" t="s">
        <v>332</v>
      </c>
      <c r="D91" s="242" t="s">
        <v>237</v>
      </c>
      <c r="E91" s="243">
        <v>11.66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3">
        <v>0</v>
      </c>
      <c r="O91" s="243">
        <f>ROUND(E91*N91,2)</f>
        <v>0</v>
      </c>
      <c r="P91" s="243">
        <v>5.5E-2</v>
      </c>
      <c r="Q91" s="243">
        <f>ROUND(E91*P91,2)</f>
        <v>0.64</v>
      </c>
      <c r="R91" s="245" t="s">
        <v>333</v>
      </c>
      <c r="S91" s="245" t="s">
        <v>197</v>
      </c>
      <c r="T91" s="246" t="s">
        <v>197</v>
      </c>
      <c r="U91" s="224">
        <v>0.22500000000000001</v>
      </c>
      <c r="V91" s="224">
        <f>ROUND(E91*U91,2)</f>
        <v>2.62</v>
      </c>
      <c r="W91" s="224"/>
      <c r="X91" s="224" t="s">
        <v>239</v>
      </c>
      <c r="Y91" s="224" t="s">
        <v>187</v>
      </c>
      <c r="Z91" s="214"/>
      <c r="AA91" s="214"/>
      <c r="AB91" s="214"/>
      <c r="AC91" s="214"/>
      <c r="AD91" s="214"/>
      <c r="AE91" s="214"/>
      <c r="AF91" s="214"/>
      <c r="AG91" s="214" t="s">
        <v>240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62" t="s">
        <v>243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201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62" t="s">
        <v>334</v>
      </c>
      <c r="D93" s="225"/>
      <c r="E93" s="226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201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62" t="s">
        <v>335</v>
      </c>
      <c r="D94" s="225"/>
      <c r="E94" s="226">
        <v>11.66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201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40">
        <v>25</v>
      </c>
      <c r="B95" s="241" t="s">
        <v>336</v>
      </c>
      <c r="C95" s="258" t="s">
        <v>337</v>
      </c>
      <c r="D95" s="242" t="s">
        <v>237</v>
      </c>
      <c r="E95" s="243">
        <v>10.220000000000001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3">
        <v>0</v>
      </c>
      <c r="O95" s="243">
        <f>ROUND(E95*N95,2)</f>
        <v>0</v>
      </c>
      <c r="P95" s="243">
        <v>5.5E-2</v>
      </c>
      <c r="Q95" s="243">
        <f>ROUND(E95*P95,2)</f>
        <v>0.56000000000000005</v>
      </c>
      <c r="R95" s="245"/>
      <c r="S95" s="245" t="s">
        <v>184</v>
      </c>
      <c r="T95" s="246" t="s">
        <v>185</v>
      </c>
      <c r="U95" s="224">
        <v>0.22500000000000001</v>
      </c>
      <c r="V95" s="224">
        <f>ROUND(E95*U95,2)</f>
        <v>2.2999999999999998</v>
      </c>
      <c r="W95" s="224"/>
      <c r="X95" s="224" t="s">
        <v>239</v>
      </c>
      <c r="Y95" s="224" t="s">
        <v>187</v>
      </c>
      <c r="Z95" s="214"/>
      <c r="AA95" s="214"/>
      <c r="AB95" s="214"/>
      <c r="AC95" s="214"/>
      <c r="AD95" s="214"/>
      <c r="AE95" s="214"/>
      <c r="AF95" s="214"/>
      <c r="AG95" s="214" t="s">
        <v>240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2" t="s">
        <v>243</v>
      </c>
      <c r="D96" s="225"/>
      <c r="E96" s="226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201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62" t="s">
        <v>338</v>
      </c>
      <c r="D97" s="225"/>
      <c r="E97" s="226">
        <v>10.220000000000001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201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 x14ac:dyDescent="0.2">
      <c r="A98" s="240">
        <v>26</v>
      </c>
      <c r="B98" s="241" t="s">
        <v>339</v>
      </c>
      <c r="C98" s="258" t="s">
        <v>340</v>
      </c>
      <c r="D98" s="242" t="s">
        <v>237</v>
      </c>
      <c r="E98" s="243">
        <v>9.66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3">
        <v>0</v>
      </c>
      <c r="O98" s="243">
        <f>ROUND(E98*N98,2)</f>
        <v>0</v>
      </c>
      <c r="P98" s="243">
        <v>5.5E-2</v>
      </c>
      <c r="Q98" s="243">
        <f>ROUND(E98*P98,2)</f>
        <v>0.53</v>
      </c>
      <c r="R98" s="245"/>
      <c r="S98" s="245" t="s">
        <v>184</v>
      </c>
      <c r="T98" s="246" t="s">
        <v>185</v>
      </c>
      <c r="U98" s="224">
        <v>0.22500000000000001</v>
      </c>
      <c r="V98" s="224">
        <f>ROUND(E98*U98,2)</f>
        <v>2.17</v>
      </c>
      <c r="W98" s="224"/>
      <c r="X98" s="224" t="s">
        <v>239</v>
      </c>
      <c r="Y98" s="224" t="s">
        <v>187</v>
      </c>
      <c r="Z98" s="214"/>
      <c r="AA98" s="214"/>
      <c r="AB98" s="214"/>
      <c r="AC98" s="214"/>
      <c r="AD98" s="214"/>
      <c r="AE98" s="214"/>
      <c r="AF98" s="214"/>
      <c r="AG98" s="214" t="s">
        <v>240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2">
      <c r="A99" s="221"/>
      <c r="B99" s="222"/>
      <c r="C99" s="262" t="s">
        <v>243</v>
      </c>
      <c r="D99" s="225"/>
      <c r="E99" s="226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201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21"/>
      <c r="B100" s="222"/>
      <c r="C100" s="262" t="s">
        <v>341</v>
      </c>
      <c r="D100" s="225"/>
      <c r="E100" s="226">
        <v>9.66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201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0">
        <v>27</v>
      </c>
      <c r="B101" s="241" t="s">
        <v>342</v>
      </c>
      <c r="C101" s="258" t="s">
        <v>343</v>
      </c>
      <c r="D101" s="242" t="s">
        <v>237</v>
      </c>
      <c r="E101" s="243">
        <v>8.24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8.0000000000000004E-4</v>
      </c>
      <c r="Q101" s="243">
        <f>ROUND(E101*P101,2)</f>
        <v>0.01</v>
      </c>
      <c r="R101" s="245"/>
      <c r="S101" s="245" t="s">
        <v>184</v>
      </c>
      <c r="T101" s="246" t="s">
        <v>185</v>
      </c>
      <c r="U101" s="224">
        <v>2.1</v>
      </c>
      <c r="V101" s="224">
        <f>ROUND(E101*U101,2)</f>
        <v>17.3</v>
      </c>
      <c r="W101" s="224"/>
      <c r="X101" s="224" t="s">
        <v>239</v>
      </c>
      <c r="Y101" s="224" t="s">
        <v>187</v>
      </c>
      <c r="Z101" s="214"/>
      <c r="AA101" s="214"/>
      <c r="AB101" s="214"/>
      <c r="AC101" s="214"/>
      <c r="AD101" s="214"/>
      <c r="AE101" s="214"/>
      <c r="AF101" s="214"/>
      <c r="AG101" s="214" t="s">
        <v>240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21"/>
      <c r="B102" s="222"/>
      <c r="C102" s="262" t="s">
        <v>243</v>
      </c>
      <c r="D102" s="225"/>
      <c r="E102" s="226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201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2">
      <c r="A103" s="221"/>
      <c r="B103" s="222"/>
      <c r="C103" s="262" t="s">
        <v>344</v>
      </c>
      <c r="D103" s="225"/>
      <c r="E103" s="226">
        <v>8.24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201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30" t="s">
        <v>179</v>
      </c>
      <c r="B104" s="231" t="s">
        <v>142</v>
      </c>
      <c r="C104" s="257" t="s">
        <v>143</v>
      </c>
      <c r="D104" s="232"/>
      <c r="E104" s="233"/>
      <c r="F104" s="234"/>
      <c r="G104" s="234">
        <f>SUMIF(AG105:AG107,"&lt;&gt;NOR",G105:G107)</f>
        <v>0</v>
      </c>
      <c r="H104" s="234"/>
      <c r="I104" s="234">
        <f>SUM(I105:I107)</f>
        <v>0</v>
      </c>
      <c r="J104" s="234"/>
      <c r="K104" s="234">
        <f>SUM(K105:K107)</f>
        <v>0</v>
      </c>
      <c r="L104" s="234"/>
      <c r="M104" s="234">
        <f>SUM(M105:M107)</f>
        <v>0</v>
      </c>
      <c r="N104" s="233"/>
      <c r="O104" s="233">
        <f>SUM(O105:O107)</f>
        <v>0</v>
      </c>
      <c r="P104" s="233"/>
      <c r="Q104" s="233">
        <f>SUM(Q105:Q107)</f>
        <v>0</v>
      </c>
      <c r="R104" s="234"/>
      <c r="S104" s="234"/>
      <c r="T104" s="235"/>
      <c r="U104" s="229"/>
      <c r="V104" s="229">
        <f>SUM(V105:V107)</f>
        <v>0.1</v>
      </c>
      <c r="W104" s="229"/>
      <c r="X104" s="229"/>
      <c r="Y104" s="229"/>
      <c r="AG104" t="s">
        <v>180</v>
      </c>
    </row>
    <row r="105" spans="1:60" outlineLevel="1" x14ac:dyDescent="0.2">
      <c r="A105" s="240">
        <v>28</v>
      </c>
      <c r="B105" s="241" t="s">
        <v>345</v>
      </c>
      <c r="C105" s="258" t="s">
        <v>346</v>
      </c>
      <c r="D105" s="242" t="s">
        <v>226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3">
        <v>0</v>
      </c>
      <c r="O105" s="243">
        <f>ROUND(E105*N105,2)</f>
        <v>0</v>
      </c>
      <c r="P105" s="243">
        <v>0</v>
      </c>
      <c r="Q105" s="243">
        <f>ROUND(E105*P105,2)</f>
        <v>0</v>
      </c>
      <c r="R105" s="245"/>
      <c r="S105" s="245" t="s">
        <v>184</v>
      </c>
      <c r="T105" s="246" t="s">
        <v>185</v>
      </c>
      <c r="U105" s="224">
        <v>0.1</v>
      </c>
      <c r="V105" s="224">
        <f>ROUND(E105*U105,2)</f>
        <v>0.1</v>
      </c>
      <c r="W105" s="224"/>
      <c r="X105" s="224" t="s">
        <v>239</v>
      </c>
      <c r="Y105" s="224" t="s">
        <v>187</v>
      </c>
      <c r="Z105" s="214"/>
      <c r="AA105" s="214"/>
      <c r="AB105" s="214"/>
      <c r="AC105" s="214"/>
      <c r="AD105" s="214"/>
      <c r="AE105" s="214"/>
      <c r="AF105" s="214"/>
      <c r="AG105" s="214" t="s">
        <v>240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2">
      <c r="A106" s="221"/>
      <c r="B106" s="222"/>
      <c r="C106" s="262" t="s">
        <v>243</v>
      </c>
      <c r="D106" s="225"/>
      <c r="E106" s="226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201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21"/>
      <c r="B107" s="222"/>
      <c r="C107" s="262" t="s">
        <v>347</v>
      </c>
      <c r="D107" s="225"/>
      <c r="E107" s="226">
        <v>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201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x14ac:dyDescent="0.2">
      <c r="A108" s="230" t="s">
        <v>179</v>
      </c>
      <c r="B108" s="231" t="s">
        <v>144</v>
      </c>
      <c r="C108" s="257" t="s">
        <v>145</v>
      </c>
      <c r="D108" s="232"/>
      <c r="E108" s="233"/>
      <c r="F108" s="234"/>
      <c r="G108" s="234">
        <f>SUMIF(AG109:AG109,"&lt;&gt;NOR",G109:G109)</f>
        <v>0</v>
      </c>
      <c r="H108" s="234"/>
      <c r="I108" s="234">
        <f>SUM(I109:I109)</f>
        <v>0</v>
      </c>
      <c r="J108" s="234"/>
      <c r="K108" s="234">
        <f>SUM(K109:K109)</f>
        <v>0</v>
      </c>
      <c r="L108" s="234"/>
      <c r="M108" s="234">
        <f>SUM(M109:M109)</f>
        <v>0</v>
      </c>
      <c r="N108" s="233"/>
      <c r="O108" s="233">
        <f>SUM(O109:O109)</f>
        <v>0</v>
      </c>
      <c r="P108" s="233"/>
      <c r="Q108" s="233">
        <f>SUM(Q109:Q109)</f>
        <v>0</v>
      </c>
      <c r="R108" s="234"/>
      <c r="S108" s="234"/>
      <c r="T108" s="235"/>
      <c r="U108" s="229"/>
      <c r="V108" s="229">
        <f>SUM(V109:V109)</f>
        <v>0</v>
      </c>
      <c r="W108" s="229"/>
      <c r="X108" s="229"/>
      <c r="Y108" s="229"/>
      <c r="AG108" t="s">
        <v>180</v>
      </c>
    </row>
    <row r="109" spans="1:60" outlineLevel="1" x14ac:dyDescent="0.2">
      <c r="A109" s="249">
        <v>29</v>
      </c>
      <c r="B109" s="250" t="s">
        <v>348</v>
      </c>
      <c r="C109" s="261" t="s">
        <v>349</v>
      </c>
      <c r="D109" s="251" t="s">
        <v>258</v>
      </c>
      <c r="E109" s="252">
        <v>1</v>
      </c>
      <c r="F109" s="253"/>
      <c r="G109" s="254">
        <f>ROUND(E109*F109,2)</f>
        <v>0</v>
      </c>
      <c r="H109" s="253"/>
      <c r="I109" s="254">
        <f>ROUND(E109*H109,2)</f>
        <v>0</v>
      </c>
      <c r="J109" s="253"/>
      <c r="K109" s="254">
        <f>ROUND(E109*J109,2)</f>
        <v>0</v>
      </c>
      <c r="L109" s="254">
        <v>15</v>
      </c>
      <c r="M109" s="254">
        <f>G109*(1+L109/100)</f>
        <v>0</v>
      </c>
      <c r="N109" s="252">
        <v>0</v>
      </c>
      <c r="O109" s="252">
        <f>ROUND(E109*N109,2)</f>
        <v>0</v>
      </c>
      <c r="P109" s="252">
        <v>0</v>
      </c>
      <c r="Q109" s="252">
        <f>ROUND(E109*P109,2)</f>
        <v>0</v>
      </c>
      <c r="R109" s="254"/>
      <c r="S109" s="254" t="s">
        <v>184</v>
      </c>
      <c r="T109" s="255" t="s">
        <v>185</v>
      </c>
      <c r="U109" s="224">
        <v>0</v>
      </c>
      <c r="V109" s="224">
        <f>ROUND(E109*U109,2)</f>
        <v>0</v>
      </c>
      <c r="W109" s="224"/>
      <c r="X109" s="224" t="s">
        <v>239</v>
      </c>
      <c r="Y109" s="224" t="s">
        <v>187</v>
      </c>
      <c r="Z109" s="214"/>
      <c r="AA109" s="214"/>
      <c r="AB109" s="214"/>
      <c r="AC109" s="214"/>
      <c r="AD109" s="214"/>
      <c r="AE109" s="214"/>
      <c r="AF109" s="214"/>
      <c r="AG109" s="214" t="s">
        <v>240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x14ac:dyDescent="0.2">
      <c r="A110" s="230" t="s">
        <v>179</v>
      </c>
      <c r="B110" s="231" t="s">
        <v>146</v>
      </c>
      <c r="C110" s="257" t="s">
        <v>147</v>
      </c>
      <c r="D110" s="232"/>
      <c r="E110" s="233"/>
      <c r="F110" s="234"/>
      <c r="G110" s="234">
        <f>SUMIF(AG111:AG117,"&lt;&gt;NOR",G111:G117)</f>
        <v>0</v>
      </c>
      <c r="H110" s="234"/>
      <c r="I110" s="234">
        <f>SUM(I111:I117)</f>
        <v>0</v>
      </c>
      <c r="J110" s="234"/>
      <c r="K110" s="234">
        <f>SUM(K111:K117)</f>
        <v>0</v>
      </c>
      <c r="L110" s="234"/>
      <c r="M110" s="234">
        <f>SUM(M111:M117)</f>
        <v>0</v>
      </c>
      <c r="N110" s="233"/>
      <c r="O110" s="233">
        <f>SUM(O111:O117)</f>
        <v>0</v>
      </c>
      <c r="P110" s="233"/>
      <c r="Q110" s="233">
        <f>SUM(Q111:Q117)</f>
        <v>0</v>
      </c>
      <c r="R110" s="234"/>
      <c r="S110" s="234"/>
      <c r="T110" s="235"/>
      <c r="U110" s="229"/>
      <c r="V110" s="229">
        <f>SUM(V111:V117)</f>
        <v>21.85</v>
      </c>
      <c r="W110" s="229"/>
      <c r="X110" s="229"/>
      <c r="Y110" s="229"/>
      <c r="AG110" t="s">
        <v>180</v>
      </c>
    </row>
    <row r="111" spans="1:60" ht="22.5" outlineLevel="1" x14ac:dyDescent="0.2">
      <c r="A111" s="240">
        <v>30</v>
      </c>
      <c r="B111" s="241" t="s">
        <v>350</v>
      </c>
      <c r="C111" s="258" t="s">
        <v>351</v>
      </c>
      <c r="D111" s="242" t="s">
        <v>311</v>
      </c>
      <c r="E111" s="243">
        <v>17.593119999999999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15</v>
      </c>
      <c r="M111" s="245">
        <f>G111*(1+L111/100)</f>
        <v>0</v>
      </c>
      <c r="N111" s="243">
        <v>0</v>
      </c>
      <c r="O111" s="243">
        <f>ROUND(E111*N111,2)</f>
        <v>0</v>
      </c>
      <c r="P111" s="243">
        <v>0</v>
      </c>
      <c r="Q111" s="243">
        <f>ROUND(E111*P111,2)</f>
        <v>0</v>
      </c>
      <c r="R111" s="245" t="s">
        <v>352</v>
      </c>
      <c r="S111" s="245" t="s">
        <v>197</v>
      </c>
      <c r="T111" s="246" t="s">
        <v>197</v>
      </c>
      <c r="U111" s="224">
        <v>0.752</v>
      </c>
      <c r="V111" s="224">
        <f>ROUND(E111*U111,2)</f>
        <v>13.23</v>
      </c>
      <c r="W111" s="224"/>
      <c r="X111" s="224" t="s">
        <v>353</v>
      </c>
      <c r="Y111" s="224" t="s">
        <v>187</v>
      </c>
      <c r="Z111" s="214"/>
      <c r="AA111" s="214"/>
      <c r="AB111" s="214"/>
      <c r="AC111" s="214"/>
      <c r="AD111" s="214"/>
      <c r="AE111" s="214"/>
      <c r="AF111" s="214"/>
      <c r="AG111" s="214" t="s">
        <v>354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69" t="s">
        <v>355</v>
      </c>
      <c r="D112" s="268"/>
      <c r="E112" s="268"/>
      <c r="F112" s="268"/>
      <c r="G112" s="268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242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56" t="str">
        <f>C112</f>
        <v>nebo vybouraných hmot nošením nebo přehazováním k místu nakládky přístupnému normálním dopravním prostředkům do 10 m,</v>
      </c>
      <c r="BB112" s="214"/>
      <c r="BC112" s="214"/>
      <c r="BD112" s="214"/>
      <c r="BE112" s="214"/>
      <c r="BF112" s="214"/>
      <c r="BG112" s="214"/>
      <c r="BH112" s="214"/>
    </row>
    <row r="113" spans="1:60" ht="22.5" outlineLevel="2" x14ac:dyDescent="0.2">
      <c r="A113" s="221"/>
      <c r="B113" s="222"/>
      <c r="C113" s="260" t="s">
        <v>356</v>
      </c>
      <c r="D113" s="248"/>
      <c r="E113" s="248"/>
      <c r="F113" s="248"/>
      <c r="G113" s="248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190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56" t="str">
        <f>C113</f>
        <v>S naložením suti nebo vybouraných hmot do dopravního prostředku a na jejich vyložením, popřípadě přeložením na normální dopravní prostředek.</v>
      </c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49">
        <v>31</v>
      </c>
      <c r="B114" s="250" t="s">
        <v>357</v>
      </c>
      <c r="C114" s="261" t="s">
        <v>358</v>
      </c>
      <c r="D114" s="251" t="s">
        <v>311</v>
      </c>
      <c r="E114" s="252">
        <v>17.593119999999999</v>
      </c>
      <c r="F114" s="253"/>
      <c r="G114" s="254">
        <f>ROUND(E114*F114,2)</f>
        <v>0</v>
      </c>
      <c r="H114" s="253"/>
      <c r="I114" s="254">
        <f>ROUND(E114*H114,2)</f>
        <v>0</v>
      </c>
      <c r="J114" s="253"/>
      <c r="K114" s="254">
        <f>ROUND(E114*J114,2)</f>
        <v>0</v>
      </c>
      <c r="L114" s="254">
        <v>15</v>
      </c>
      <c r="M114" s="254">
        <f>G114*(1+L114/100)</f>
        <v>0</v>
      </c>
      <c r="N114" s="252">
        <v>0</v>
      </c>
      <c r="O114" s="252">
        <f>ROUND(E114*N114,2)</f>
        <v>0</v>
      </c>
      <c r="P114" s="252">
        <v>0</v>
      </c>
      <c r="Q114" s="252">
        <f>ROUND(E114*P114,2)</f>
        <v>0</v>
      </c>
      <c r="R114" s="254" t="s">
        <v>253</v>
      </c>
      <c r="S114" s="254" t="s">
        <v>197</v>
      </c>
      <c r="T114" s="255" t="s">
        <v>197</v>
      </c>
      <c r="U114" s="224">
        <v>0.49</v>
      </c>
      <c r="V114" s="224">
        <f>ROUND(E114*U114,2)</f>
        <v>8.6199999999999992</v>
      </c>
      <c r="W114" s="224"/>
      <c r="X114" s="224" t="s">
        <v>353</v>
      </c>
      <c r="Y114" s="224" t="s">
        <v>187</v>
      </c>
      <c r="Z114" s="214"/>
      <c r="AA114" s="214"/>
      <c r="AB114" s="214"/>
      <c r="AC114" s="214"/>
      <c r="AD114" s="214"/>
      <c r="AE114" s="214"/>
      <c r="AF114" s="214"/>
      <c r="AG114" s="214" t="s">
        <v>354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40">
        <v>32</v>
      </c>
      <c r="B115" s="241" t="s">
        <v>359</v>
      </c>
      <c r="C115" s="258" t="s">
        <v>360</v>
      </c>
      <c r="D115" s="242" t="s">
        <v>311</v>
      </c>
      <c r="E115" s="243">
        <v>334.26927999999998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3">
        <v>0</v>
      </c>
      <c r="O115" s="243">
        <f>ROUND(E115*N115,2)</f>
        <v>0</v>
      </c>
      <c r="P115" s="243">
        <v>0</v>
      </c>
      <c r="Q115" s="243">
        <f>ROUND(E115*P115,2)</f>
        <v>0</v>
      </c>
      <c r="R115" s="245" t="s">
        <v>253</v>
      </c>
      <c r="S115" s="245" t="s">
        <v>197</v>
      </c>
      <c r="T115" s="246" t="s">
        <v>197</v>
      </c>
      <c r="U115" s="224">
        <v>0</v>
      </c>
      <c r="V115" s="224">
        <f>ROUND(E115*U115,2)</f>
        <v>0</v>
      </c>
      <c r="W115" s="224"/>
      <c r="X115" s="224" t="s">
        <v>239</v>
      </c>
      <c r="Y115" s="224" t="s">
        <v>187</v>
      </c>
      <c r="Z115" s="214"/>
      <c r="AA115" s="214"/>
      <c r="AB115" s="214"/>
      <c r="AC115" s="214"/>
      <c r="AD115" s="214"/>
      <c r="AE115" s="214"/>
      <c r="AF115" s="214"/>
      <c r="AG115" s="214" t="s">
        <v>240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21"/>
      <c r="B116" s="222"/>
      <c r="C116" s="262" t="s">
        <v>361</v>
      </c>
      <c r="D116" s="225"/>
      <c r="E116" s="226">
        <v>334.26927999999998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201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40">
        <v>33</v>
      </c>
      <c r="B117" s="241" t="s">
        <v>362</v>
      </c>
      <c r="C117" s="258" t="s">
        <v>363</v>
      </c>
      <c r="D117" s="242" t="s">
        <v>311</v>
      </c>
      <c r="E117" s="243">
        <v>17.593119999999999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3">
        <v>0</v>
      </c>
      <c r="O117" s="243">
        <f>ROUND(E117*N117,2)</f>
        <v>0</v>
      </c>
      <c r="P117" s="243">
        <v>0</v>
      </c>
      <c r="Q117" s="243">
        <f>ROUND(E117*P117,2)</f>
        <v>0</v>
      </c>
      <c r="R117" s="245" t="s">
        <v>253</v>
      </c>
      <c r="S117" s="245" t="s">
        <v>197</v>
      </c>
      <c r="T117" s="246" t="s">
        <v>197</v>
      </c>
      <c r="U117" s="224">
        <v>0</v>
      </c>
      <c r="V117" s="224">
        <f>ROUND(E117*U117,2)</f>
        <v>0</v>
      </c>
      <c r="W117" s="224"/>
      <c r="X117" s="224" t="s">
        <v>353</v>
      </c>
      <c r="Y117" s="224" t="s">
        <v>187</v>
      </c>
      <c r="Z117" s="214"/>
      <c r="AA117" s="214"/>
      <c r="AB117" s="214"/>
      <c r="AC117" s="214"/>
      <c r="AD117" s="214"/>
      <c r="AE117" s="214"/>
      <c r="AF117" s="214"/>
      <c r="AG117" s="214" t="s">
        <v>354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x14ac:dyDescent="0.2">
      <c r="A118" s="3"/>
      <c r="B118" s="4"/>
      <c r="C118" s="265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15</v>
      </c>
      <c r="AF118">
        <v>21</v>
      </c>
      <c r="AG118" t="s">
        <v>165</v>
      </c>
    </row>
    <row r="119" spans="1:60" x14ac:dyDescent="0.2">
      <c r="A119" s="217"/>
      <c r="B119" s="218" t="s">
        <v>29</v>
      </c>
      <c r="C119" s="266"/>
      <c r="D119" s="219"/>
      <c r="E119" s="220"/>
      <c r="F119" s="220"/>
      <c r="G119" s="239">
        <f>G8+G13+G73+G76+G80+G87+G104+G108+G110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232</v>
      </c>
    </row>
    <row r="120" spans="1:60" x14ac:dyDescent="0.2">
      <c r="C120" s="267"/>
      <c r="D120" s="10"/>
      <c r="AG120" t="s">
        <v>233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4">
    <mergeCell ref="C112:G112"/>
    <mergeCell ref="C113:G113"/>
    <mergeCell ref="C25:G25"/>
    <mergeCell ref="C42:G42"/>
    <mergeCell ref="C47:G47"/>
    <mergeCell ref="C65:G65"/>
    <mergeCell ref="C69:G69"/>
    <mergeCell ref="C75:G75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234</v>
      </c>
      <c r="B1" s="199"/>
      <c r="C1" s="199"/>
      <c r="D1" s="199"/>
      <c r="E1" s="199"/>
      <c r="F1" s="199"/>
      <c r="G1" s="199"/>
      <c r="AG1" t="s">
        <v>152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153</v>
      </c>
    </row>
    <row r="3" spans="1:60" ht="24.95" customHeight="1" x14ac:dyDescent="0.2">
      <c r="A3" s="200" t="s">
        <v>8</v>
      </c>
      <c r="B3" s="49" t="s">
        <v>56</v>
      </c>
      <c r="C3" s="203" t="s">
        <v>57</v>
      </c>
      <c r="D3" s="201"/>
      <c r="E3" s="201"/>
      <c r="F3" s="201"/>
      <c r="G3" s="202"/>
      <c r="AC3" s="178" t="s">
        <v>153</v>
      </c>
      <c r="AG3" t="s">
        <v>155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156</v>
      </c>
    </row>
    <row r="5" spans="1:60" x14ac:dyDescent="0.2">
      <c r="D5" s="10"/>
    </row>
    <row r="6" spans="1:60" ht="38.25" x14ac:dyDescent="0.2">
      <c r="A6" s="210" t="s">
        <v>157</v>
      </c>
      <c r="B6" s="212" t="s">
        <v>158</v>
      </c>
      <c r="C6" s="212" t="s">
        <v>159</v>
      </c>
      <c r="D6" s="211" t="s">
        <v>160</v>
      </c>
      <c r="E6" s="210" t="s">
        <v>161</v>
      </c>
      <c r="F6" s="209" t="s">
        <v>162</v>
      </c>
      <c r="G6" s="210" t="s">
        <v>29</v>
      </c>
      <c r="H6" s="213" t="s">
        <v>30</v>
      </c>
      <c r="I6" s="213" t="s">
        <v>163</v>
      </c>
      <c r="J6" s="213" t="s">
        <v>31</v>
      </c>
      <c r="K6" s="213" t="s">
        <v>164</v>
      </c>
      <c r="L6" s="213" t="s">
        <v>165</v>
      </c>
      <c r="M6" s="213" t="s">
        <v>166</v>
      </c>
      <c r="N6" s="213" t="s">
        <v>167</v>
      </c>
      <c r="O6" s="213" t="s">
        <v>168</v>
      </c>
      <c r="P6" s="213" t="s">
        <v>169</v>
      </c>
      <c r="Q6" s="213" t="s">
        <v>170</v>
      </c>
      <c r="R6" s="213" t="s">
        <v>171</v>
      </c>
      <c r="S6" s="213" t="s">
        <v>172</v>
      </c>
      <c r="T6" s="213" t="s">
        <v>173</v>
      </c>
      <c r="U6" s="213" t="s">
        <v>174</v>
      </c>
      <c r="V6" s="213" t="s">
        <v>175</v>
      </c>
      <c r="W6" s="213" t="s">
        <v>176</v>
      </c>
      <c r="X6" s="213" t="s">
        <v>177</v>
      </c>
      <c r="Y6" s="213" t="s">
        <v>178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179</v>
      </c>
      <c r="B8" s="231" t="s">
        <v>61</v>
      </c>
      <c r="C8" s="257" t="s">
        <v>92</v>
      </c>
      <c r="D8" s="232"/>
      <c r="E8" s="233"/>
      <c r="F8" s="234"/>
      <c r="G8" s="234">
        <f>SUMIF(AG9:AG14,"&lt;&gt;NOR",G9:G14)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3"/>
      <c r="O8" s="233">
        <f>SUM(O9:O14)</f>
        <v>1.18</v>
      </c>
      <c r="P8" s="233"/>
      <c r="Q8" s="233">
        <f>SUM(Q9:Q14)</f>
        <v>0</v>
      </c>
      <c r="R8" s="234"/>
      <c r="S8" s="234"/>
      <c r="T8" s="235"/>
      <c r="U8" s="229"/>
      <c r="V8" s="229">
        <f>SUM(V9:V14)</f>
        <v>2.68</v>
      </c>
      <c r="W8" s="229"/>
      <c r="X8" s="229"/>
      <c r="Y8" s="229"/>
      <c r="AG8" t="s">
        <v>180</v>
      </c>
    </row>
    <row r="9" spans="1:60" ht="22.5" outlineLevel="1" x14ac:dyDescent="0.2">
      <c r="A9" s="240">
        <v>1</v>
      </c>
      <c r="B9" s="241" t="s">
        <v>364</v>
      </c>
      <c r="C9" s="258" t="s">
        <v>365</v>
      </c>
      <c r="D9" s="242" t="s">
        <v>252</v>
      </c>
      <c r="E9" s="243">
        <v>0.67922000000000005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3">
        <v>1.7345699999999999</v>
      </c>
      <c r="O9" s="243">
        <f>ROUND(E9*N9,2)</f>
        <v>1.18</v>
      </c>
      <c r="P9" s="243">
        <v>0</v>
      </c>
      <c r="Q9" s="243">
        <f>ROUND(E9*P9,2)</f>
        <v>0</v>
      </c>
      <c r="R9" s="245" t="s">
        <v>366</v>
      </c>
      <c r="S9" s="245" t="s">
        <v>197</v>
      </c>
      <c r="T9" s="246" t="s">
        <v>197</v>
      </c>
      <c r="U9" s="224">
        <v>3.94137</v>
      </c>
      <c r="V9" s="224">
        <f>ROUND(E9*U9,2)</f>
        <v>2.68</v>
      </c>
      <c r="W9" s="224"/>
      <c r="X9" s="224" t="s">
        <v>239</v>
      </c>
      <c r="Y9" s="224" t="s">
        <v>187</v>
      </c>
      <c r="Z9" s="214"/>
      <c r="AA9" s="214"/>
      <c r="AB9" s="214"/>
      <c r="AC9" s="214"/>
      <c r="AD9" s="214"/>
      <c r="AE9" s="214"/>
      <c r="AF9" s="214"/>
      <c r="AG9" s="214" t="s">
        <v>240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2" t="s">
        <v>367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201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62" t="s">
        <v>368</v>
      </c>
      <c r="D11" s="225"/>
      <c r="E11" s="226">
        <v>0.17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201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2" t="s">
        <v>369</v>
      </c>
      <c r="D12" s="225"/>
      <c r="E12" s="226">
        <v>0.08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201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21"/>
      <c r="B13" s="222"/>
      <c r="C13" s="262" t="s">
        <v>370</v>
      </c>
      <c r="D13" s="225"/>
      <c r="E13" s="226">
        <v>0.09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201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62" t="s">
        <v>371</v>
      </c>
      <c r="D14" s="225"/>
      <c r="E14" s="226">
        <v>0.34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201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30" t="s">
        <v>179</v>
      </c>
      <c r="B15" s="231" t="s">
        <v>63</v>
      </c>
      <c r="C15" s="257" t="s">
        <v>93</v>
      </c>
      <c r="D15" s="232"/>
      <c r="E15" s="233"/>
      <c r="F15" s="234"/>
      <c r="G15" s="234">
        <f>SUMIF(AG16:AG19,"&lt;&gt;NOR",G16:G19)</f>
        <v>0</v>
      </c>
      <c r="H15" s="234"/>
      <c r="I15" s="234">
        <f>SUM(I16:I19)</f>
        <v>0</v>
      </c>
      <c r="J15" s="234"/>
      <c r="K15" s="234">
        <f>SUM(K16:K19)</f>
        <v>0</v>
      </c>
      <c r="L15" s="234"/>
      <c r="M15" s="234">
        <f>SUM(M16:M19)</f>
        <v>0</v>
      </c>
      <c r="N15" s="233"/>
      <c r="O15" s="233">
        <f>SUM(O16:O19)</f>
        <v>0.6</v>
      </c>
      <c r="P15" s="233"/>
      <c r="Q15" s="233">
        <f>SUM(Q16:Q19)</f>
        <v>0</v>
      </c>
      <c r="R15" s="234"/>
      <c r="S15" s="234"/>
      <c r="T15" s="235"/>
      <c r="U15" s="229"/>
      <c r="V15" s="229">
        <f>SUM(V16:V19)</f>
        <v>0.28999999999999998</v>
      </c>
      <c r="W15" s="229"/>
      <c r="X15" s="229"/>
      <c r="Y15" s="229"/>
      <c r="AG15" t="s">
        <v>180</v>
      </c>
    </row>
    <row r="16" spans="1:60" outlineLevel="1" x14ac:dyDescent="0.2">
      <c r="A16" s="240">
        <v>2</v>
      </c>
      <c r="B16" s="241" t="s">
        <v>372</v>
      </c>
      <c r="C16" s="258" t="s">
        <v>373</v>
      </c>
      <c r="D16" s="242" t="s">
        <v>237</v>
      </c>
      <c r="E16" s="243">
        <v>3.2669999999999999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3">
        <v>0.18360000000000001</v>
      </c>
      <c r="O16" s="243">
        <f>ROUND(E16*N16,2)</f>
        <v>0.6</v>
      </c>
      <c r="P16" s="243">
        <v>0</v>
      </c>
      <c r="Q16" s="243">
        <f>ROUND(E16*P16,2)</f>
        <v>0</v>
      </c>
      <c r="R16" s="245" t="s">
        <v>238</v>
      </c>
      <c r="S16" s="245" t="s">
        <v>197</v>
      </c>
      <c r="T16" s="246" t="s">
        <v>197</v>
      </c>
      <c r="U16" s="224">
        <v>0.09</v>
      </c>
      <c r="V16" s="224">
        <f>ROUND(E16*U16,2)</f>
        <v>0.28999999999999998</v>
      </c>
      <c r="W16" s="224"/>
      <c r="X16" s="224" t="s">
        <v>239</v>
      </c>
      <c r="Y16" s="224" t="s">
        <v>187</v>
      </c>
      <c r="Z16" s="214"/>
      <c r="AA16" s="214"/>
      <c r="AB16" s="214"/>
      <c r="AC16" s="214"/>
      <c r="AD16" s="214"/>
      <c r="AE16" s="214"/>
      <c r="AF16" s="214"/>
      <c r="AG16" s="214" t="s">
        <v>240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21"/>
      <c r="B17" s="222"/>
      <c r="C17" s="269" t="s">
        <v>374</v>
      </c>
      <c r="D17" s="268"/>
      <c r="E17" s="268"/>
      <c r="F17" s="268"/>
      <c r="G17" s="268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2" t="s">
        <v>243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201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62" t="s">
        <v>244</v>
      </c>
      <c r="D19" s="225"/>
      <c r="E19" s="226">
        <v>3.2669999999999999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201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30" t="s">
        <v>179</v>
      </c>
      <c r="B20" s="231" t="s">
        <v>94</v>
      </c>
      <c r="C20" s="257" t="s">
        <v>95</v>
      </c>
      <c r="D20" s="232"/>
      <c r="E20" s="233"/>
      <c r="F20" s="234"/>
      <c r="G20" s="234">
        <f>SUMIF(AG21:AG28,"&lt;&gt;NOR",G21:G28)</f>
        <v>0</v>
      </c>
      <c r="H20" s="234"/>
      <c r="I20" s="234">
        <f>SUM(I21:I28)</f>
        <v>0</v>
      </c>
      <c r="J20" s="234"/>
      <c r="K20" s="234">
        <f>SUM(K21:K28)</f>
        <v>0</v>
      </c>
      <c r="L20" s="234"/>
      <c r="M20" s="234">
        <f>SUM(M21:M28)</f>
        <v>0</v>
      </c>
      <c r="N20" s="233"/>
      <c r="O20" s="233">
        <f>SUM(O21:O28)</f>
        <v>1.4300000000000002</v>
      </c>
      <c r="P20" s="233"/>
      <c r="Q20" s="233">
        <f>SUM(Q21:Q28)</f>
        <v>0</v>
      </c>
      <c r="R20" s="234"/>
      <c r="S20" s="234"/>
      <c r="T20" s="235"/>
      <c r="U20" s="229"/>
      <c r="V20" s="229">
        <f>SUM(V21:V28)</f>
        <v>3.95</v>
      </c>
      <c r="W20" s="229"/>
      <c r="X20" s="229"/>
      <c r="Y20" s="229"/>
      <c r="AG20" t="s">
        <v>180</v>
      </c>
    </row>
    <row r="21" spans="1:60" outlineLevel="1" x14ac:dyDescent="0.2">
      <c r="A21" s="240">
        <v>3</v>
      </c>
      <c r="B21" s="241" t="s">
        <v>375</v>
      </c>
      <c r="C21" s="258" t="s">
        <v>376</v>
      </c>
      <c r="D21" s="242" t="s">
        <v>237</v>
      </c>
      <c r="E21" s="243">
        <v>3.2669999999999999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3">
        <v>0.31387999999999999</v>
      </c>
      <c r="O21" s="243">
        <f>ROUND(E21*N21,2)</f>
        <v>1.03</v>
      </c>
      <c r="P21" s="243">
        <v>0</v>
      </c>
      <c r="Q21" s="243">
        <f>ROUND(E21*P21,2)</f>
        <v>0</v>
      </c>
      <c r="R21" s="245" t="s">
        <v>238</v>
      </c>
      <c r="S21" s="245" t="s">
        <v>197</v>
      </c>
      <c r="T21" s="246" t="s">
        <v>197</v>
      </c>
      <c r="U21" s="224">
        <v>1.208</v>
      </c>
      <c r="V21" s="224">
        <f>ROUND(E21*U21,2)</f>
        <v>3.95</v>
      </c>
      <c r="W21" s="224"/>
      <c r="X21" s="224" t="s">
        <v>239</v>
      </c>
      <c r="Y21" s="224" t="s">
        <v>187</v>
      </c>
      <c r="Z21" s="214"/>
      <c r="AA21" s="214"/>
      <c r="AB21" s="214"/>
      <c r="AC21" s="214"/>
      <c r="AD21" s="214"/>
      <c r="AE21" s="214"/>
      <c r="AF21" s="214"/>
      <c r="AG21" s="214" t="s">
        <v>240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69" t="s">
        <v>377</v>
      </c>
      <c r="D22" s="268"/>
      <c r="E22" s="268"/>
      <c r="F22" s="268"/>
      <c r="G22" s="268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242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56" t="str">
        <f>C22</f>
        <v>s provedením lože do 50 mm, s vyplněním spár, s dvojím beraněním a se smetením přebytečného materiálu na krajnici</v>
      </c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2" t="s">
        <v>243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201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62" t="s">
        <v>244</v>
      </c>
      <c r="D24" s="225"/>
      <c r="E24" s="226">
        <v>3.27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201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0">
        <v>4</v>
      </c>
      <c r="B25" s="241" t="s">
        <v>378</v>
      </c>
      <c r="C25" s="258" t="s">
        <v>379</v>
      </c>
      <c r="D25" s="242" t="s">
        <v>237</v>
      </c>
      <c r="E25" s="243">
        <v>3.5937000000000001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3">
        <v>0.111</v>
      </c>
      <c r="O25" s="243">
        <f>ROUND(E25*N25,2)</f>
        <v>0.4</v>
      </c>
      <c r="P25" s="243">
        <v>0</v>
      </c>
      <c r="Q25" s="243">
        <f>ROUND(E25*P25,2)</f>
        <v>0</v>
      </c>
      <c r="R25" s="245" t="s">
        <v>380</v>
      </c>
      <c r="S25" s="245" t="s">
        <v>197</v>
      </c>
      <c r="T25" s="246" t="s">
        <v>197</v>
      </c>
      <c r="U25" s="224">
        <v>0</v>
      </c>
      <c r="V25" s="224">
        <f>ROUND(E25*U25,2)</f>
        <v>0</v>
      </c>
      <c r="W25" s="224"/>
      <c r="X25" s="224" t="s">
        <v>381</v>
      </c>
      <c r="Y25" s="224" t="s">
        <v>187</v>
      </c>
      <c r="Z25" s="214"/>
      <c r="AA25" s="214"/>
      <c r="AB25" s="214"/>
      <c r="AC25" s="214"/>
      <c r="AD25" s="214"/>
      <c r="AE25" s="214"/>
      <c r="AF25" s="214"/>
      <c r="AG25" s="214" t="s">
        <v>382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2" t="s">
        <v>243</v>
      </c>
      <c r="D26" s="225"/>
      <c r="E26" s="226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201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1"/>
      <c r="B27" s="222"/>
      <c r="C27" s="262" t="s">
        <v>383</v>
      </c>
      <c r="D27" s="225"/>
      <c r="E27" s="226">
        <v>3.5937000000000001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201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62" t="s">
        <v>384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201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30" t="s">
        <v>179</v>
      </c>
      <c r="B29" s="231" t="s">
        <v>96</v>
      </c>
      <c r="C29" s="257" t="s">
        <v>97</v>
      </c>
      <c r="D29" s="232"/>
      <c r="E29" s="233"/>
      <c r="F29" s="234"/>
      <c r="G29" s="234">
        <f>SUMIF(AG30:AG61,"&lt;&gt;NOR",G30:G61)</f>
        <v>0</v>
      </c>
      <c r="H29" s="234"/>
      <c r="I29" s="234">
        <f>SUM(I30:I61)</f>
        <v>0</v>
      </c>
      <c r="J29" s="234"/>
      <c r="K29" s="234">
        <f>SUM(K30:K61)</f>
        <v>0</v>
      </c>
      <c r="L29" s="234"/>
      <c r="M29" s="234">
        <f>SUM(M30:M61)</f>
        <v>0</v>
      </c>
      <c r="N29" s="233"/>
      <c r="O29" s="233">
        <f>SUM(O30:O61)</f>
        <v>0.27</v>
      </c>
      <c r="P29" s="233"/>
      <c r="Q29" s="233">
        <f>SUM(Q30:Q61)</f>
        <v>0</v>
      </c>
      <c r="R29" s="234"/>
      <c r="S29" s="234"/>
      <c r="T29" s="235"/>
      <c r="U29" s="229"/>
      <c r="V29" s="229">
        <f>SUM(V30:V61)</f>
        <v>17.809999999999999</v>
      </c>
      <c r="W29" s="229"/>
      <c r="X29" s="229"/>
      <c r="Y29" s="229"/>
      <c r="AG29" t="s">
        <v>180</v>
      </c>
    </row>
    <row r="30" spans="1:60" ht="22.5" outlineLevel="1" x14ac:dyDescent="0.2">
      <c r="A30" s="240">
        <v>5</v>
      </c>
      <c r="B30" s="241" t="s">
        <v>385</v>
      </c>
      <c r="C30" s="258" t="s">
        <v>386</v>
      </c>
      <c r="D30" s="242" t="s">
        <v>237</v>
      </c>
      <c r="E30" s="243">
        <v>19.438120000000001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3">
        <v>1.038E-2</v>
      </c>
      <c r="O30" s="243">
        <f>ROUND(E30*N30,2)</f>
        <v>0.2</v>
      </c>
      <c r="P30" s="243">
        <v>0</v>
      </c>
      <c r="Q30" s="243">
        <f>ROUND(E30*P30,2)</f>
        <v>0</v>
      </c>
      <c r="R30" s="245" t="s">
        <v>312</v>
      </c>
      <c r="S30" s="245" t="s">
        <v>197</v>
      </c>
      <c r="T30" s="246" t="s">
        <v>197</v>
      </c>
      <c r="U30" s="224">
        <v>0.33688000000000001</v>
      </c>
      <c r="V30" s="224">
        <f>ROUND(E30*U30,2)</f>
        <v>6.55</v>
      </c>
      <c r="W30" s="224"/>
      <c r="X30" s="224" t="s">
        <v>239</v>
      </c>
      <c r="Y30" s="224" t="s">
        <v>187</v>
      </c>
      <c r="Z30" s="214"/>
      <c r="AA30" s="214"/>
      <c r="AB30" s="214"/>
      <c r="AC30" s="214"/>
      <c r="AD30" s="214"/>
      <c r="AE30" s="214"/>
      <c r="AF30" s="214"/>
      <c r="AG30" s="214" t="s">
        <v>240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62" t="s">
        <v>367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201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2" t="s">
        <v>387</v>
      </c>
      <c r="D32" s="225"/>
      <c r="E32" s="226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2" t="s">
        <v>388</v>
      </c>
      <c r="D33" s="225"/>
      <c r="E33" s="226">
        <v>2.85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201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2" t="s">
        <v>389</v>
      </c>
      <c r="D34" s="225"/>
      <c r="E34" s="226">
        <v>2.4900000000000002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201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62" t="s">
        <v>390</v>
      </c>
      <c r="D35" s="225"/>
      <c r="E35" s="226">
        <v>1.53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201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21"/>
      <c r="B36" s="222"/>
      <c r="C36" s="262" t="s">
        <v>391</v>
      </c>
      <c r="D36" s="225"/>
      <c r="E36" s="226">
        <v>6.5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201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21"/>
      <c r="B37" s="222"/>
      <c r="C37" s="262" t="s">
        <v>392</v>
      </c>
      <c r="D37" s="225"/>
      <c r="E37" s="226">
        <v>6.07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201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40">
        <v>6</v>
      </c>
      <c r="B38" s="241" t="s">
        <v>393</v>
      </c>
      <c r="C38" s="258" t="s">
        <v>394</v>
      </c>
      <c r="D38" s="242" t="s">
        <v>237</v>
      </c>
      <c r="E38" s="243">
        <v>23.45317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3">
        <v>3.4000000000000002E-4</v>
      </c>
      <c r="O38" s="243">
        <f>ROUND(E38*N38,2)</f>
        <v>0.01</v>
      </c>
      <c r="P38" s="243">
        <v>0</v>
      </c>
      <c r="Q38" s="243">
        <f>ROUND(E38*P38,2)</f>
        <v>0</v>
      </c>
      <c r="R38" s="245" t="s">
        <v>366</v>
      </c>
      <c r="S38" s="245" t="s">
        <v>197</v>
      </c>
      <c r="T38" s="246" t="s">
        <v>197</v>
      </c>
      <c r="U38" s="224">
        <v>0.24</v>
      </c>
      <c r="V38" s="224">
        <f>ROUND(E38*U38,2)</f>
        <v>5.63</v>
      </c>
      <c r="W38" s="224"/>
      <c r="X38" s="224" t="s">
        <v>239</v>
      </c>
      <c r="Y38" s="224" t="s">
        <v>187</v>
      </c>
      <c r="Z38" s="214"/>
      <c r="AA38" s="214"/>
      <c r="AB38" s="214"/>
      <c r="AC38" s="214"/>
      <c r="AD38" s="214"/>
      <c r="AE38" s="214"/>
      <c r="AF38" s="214"/>
      <c r="AG38" s="214" t="s">
        <v>240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69" t="s">
        <v>395</v>
      </c>
      <c r="D39" s="268"/>
      <c r="E39" s="268"/>
      <c r="F39" s="268"/>
      <c r="G39" s="268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242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62" t="s">
        <v>367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201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62" t="s">
        <v>387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201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2">
      <c r="A42" s="221"/>
      <c r="B42" s="222"/>
      <c r="C42" s="262" t="s">
        <v>388</v>
      </c>
      <c r="D42" s="225"/>
      <c r="E42" s="226">
        <v>2.85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201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21"/>
      <c r="B43" s="222"/>
      <c r="C43" s="262" t="s">
        <v>389</v>
      </c>
      <c r="D43" s="225"/>
      <c r="E43" s="226">
        <v>2.4900000000000002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201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21"/>
      <c r="B44" s="222"/>
      <c r="C44" s="262" t="s">
        <v>390</v>
      </c>
      <c r="D44" s="225"/>
      <c r="E44" s="226">
        <v>1.53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201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62" t="s">
        <v>391</v>
      </c>
      <c r="D45" s="225"/>
      <c r="E45" s="226">
        <v>6.5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201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62" t="s">
        <v>392</v>
      </c>
      <c r="D46" s="225"/>
      <c r="E46" s="226">
        <v>6.07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201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62" t="s">
        <v>396</v>
      </c>
      <c r="D47" s="225"/>
      <c r="E47" s="226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201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62" t="s">
        <v>397</v>
      </c>
      <c r="D48" s="225"/>
      <c r="E48" s="226">
        <v>1.19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201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2" t="s">
        <v>398</v>
      </c>
      <c r="D49" s="225"/>
      <c r="E49" s="226">
        <v>2.83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201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0">
        <v>7</v>
      </c>
      <c r="B50" s="241" t="s">
        <v>399</v>
      </c>
      <c r="C50" s="258" t="s">
        <v>400</v>
      </c>
      <c r="D50" s="242" t="s">
        <v>237</v>
      </c>
      <c r="E50" s="243">
        <v>23.45317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3">
        <v>2.5000000000000001E-3</v>
      </c>
      <c r="O50" s="243">
        <f>ROUND(E50*N50,2)</f>
        <v>0.06</v>
      </c>
      <c r="P50" s="243">
        <v>0</v>
      </c>
      <c r="Q50" s="243">
        <f>ROUND(E50*P50,2)</f>
        <v>0</v>
      </c>
      <c r="R50" s="245" t="s">
        <v>366</v>
      </c>
      <c r="S50" s="245" t="s">
        <v>197</v>
      </c>
      <c r="T50" s="246" t="s">
        <v>197</v>
      </c>
      <c r="U50" s="224">
        <v>0.24</v>
      </c>
      <c r="V50" s="224">
        <f>ROUND(E50*U50,2)</f>
        <v>5.63</v>
      </c>
      <c r="W50" s="224"/>
      <c r="X50" s="224" t="s">
        <v>239</v>
      </c>
      <c r="Y50" s="224" t="s">
        <v>187</v>
      </c>
      <c r="Z50" s="214"/>
      <c r="AA50" s="214"/>
      <c r="AB50" s="214"/>
      <c r="AC50" s="214"/>
      <c r="AD50" s="214"/>
      <c r="AE50" s="214"/>
      <c r="AF50" s="214"/>
      <c r="AG50" s="214" t="s">
        <v>240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69" t="s">
        <v>401</v>
      </c>
      <c r="D51" s="268"/>
      <c r="E51" s="268"/>
      <c r="F51" s="268"/>
      <c r="G51" s="26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242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62" t="s">
        <v>367</v>
      </c>
      <c r="D52" s="225"/>
      <c r="E52" s="226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201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2" t="s">
        <v>387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201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2" t="s">
        <v>388</v>
      </c>
      <c r="D54" s="225"/>
      <c r="E54" s="226">
        <v>2.85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201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2" t="s">
        <v>389</v>
      </c>
      <c r="D55" s="225"/>
      <c r="E55" s="226">
        <v>2.4900000000000002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201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2" t="s">
        <v>390</v>
      </c>
      <c r="D56" s="225"/>
      <c r="E56" s="226">
        <v>1.53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201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62" t="s">
        <v>391</v>
      </c>
      <c r="D57" s="225"/>
      <c r="E57" s="226">
        <v>6.5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201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2" t="s">
        <v>392</v>
      </c>
      <c r="D58" s="225"/>
      <c r="E58" s="226">
        <v>6.07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201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62" t="s">
        <v>402</v>
      </c>
      <c r="D59" s="225"/>
      <c r="E59" s="226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201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62" t="s">
        <v>397</v>
      </c>
      <c r="D60" s="225"/>
      <c r="E60" s="226">
        <v>1.19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201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62" t="s">
        <v>398</v>
      </c>
      <c r="D61" s="225"/>
      <c r="E61" s="226">
        <v>2.83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201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30" t="s">
        <v>179</v>
      </c>
      <c r="B62" s="231" t="s">
        <v>98</v>
      </c>
      <c r="C62" s="257" t="s">
        <v>99</v>
      </c>
      <c r="D62" s="232"/>
      <c r="E62" s="233"/>
      <c r="F62" s="234"/>
      <c r="G62" s="234">
        <f>SUMIF(AG63:AG93,"&lt;&gt;NOR",G63:G93)</f>
        <v>0</v>
      </c>
      <c r="H62" s="234"/>
      <c r="I62" s="234">
        <f>SUM(I63:I93)</f>
        <v>0</v>
      </c>
      <c r="J62" s="234"/>
      <c r="K62" s="234">
        <f>SUM(K63:K93)</f>
        <v>0</v>
      </c>
      <c r="L62" s="234"/>
      <c r="M62" s="234">
        <f>SUM(M63:M93)</f>
        <v>0</v>
      </c>
      <c r="N62" s="233"/>
      <c r="O62" s="233">
        <f>SUM(O63:O93)</f>
        <v>0.33999999999999997</v>
      </c>
      <c r="P62" s="233"/>
      <c r="Q62" s="233">
        <f>SUM(Q63:Q93)</f>
        <v>0</v>
      </c>
      <c r="R62" s="234"/>
      <c r="S62" s="234"/>
      <c r="T62" s="235"/>
      <c r="U62" s="229"/>
      <c r="V62" s="229">
        <f>SUM(V63:V93)</f>
        <v>13.790000000000001</v>
      </c>
      <c r="W62" s="229"/>
      <c r="X62" s="229"/>
      <c r="Y62" s="229"/>
      <c r="AG62" t="s">
        <v>180</v>
      </c>
    </row>
    <row r="63" spans="1:60" outlineLevel="1" x14ac:dyDescent="0.2">
      <c r="A63" s="240">
        <v>8</v>
      </c>
      <c r="B63" s="241" t="s">
        <v>403</v>
      </c>
      <c r="C63" s="258" t="s">
        <v>404</v>
      </c>
      <c r="D63" s="242" t="s">
        <v>237</v>
      </c>
      <c r="E63" s="243">
        <v>4.9321299999999999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3">
        <v>5.9810000000000002E-2</v>
      </c>
      <c r="O63" s="243">
        <f>ROUND(E63*N63,2)</f>
        <v>0.28999999999999998</v>
      </c>
      <c r="P63" s="243">
        <v>0</v>
      </c>
      <c r="Q63" s="243">
        <f>ROUND(E63*P63,2)</f>
        <v>0</v>
      </c>
      <c r="R63" s="245"/>
      <c r="S63" s="245" t="s">
        <v>184</v>
      </c>
      <c r="T63" s="246" t="s">
        <v>185</v>
      </c>
      <c r="U63" s="224">
        <v>2.2919999999999998</v>
      </c>
      <c r="V63" s="224">
        <f>ROUND(E63*U63,2)</f>
        <v>11.3</v>
      </c>
      <c r="W63" s="224"/>
      <c r="X63" s="224" t="s">
        <v>239</v>
      </c>
      <c r="Y63" s="224" t="s">
        <v>187</v>
      </c>
      <c r="Z63" s="214"/>
      <c r="AA63" s="214"/>
      <c r="AB63" s="214"/>
      <c r="AC63" s="214"/>
      <c r="AD63" s="214"/>
      <c r="AE63" s="214"/>
      <c r="AF63" s="214"/>
      <c r="AG63" s="214" t="s">
        <v>240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62" t="s">
        <v>405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201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62" t="s">
        <v>406</v>
      </c>
      <c r="D65" s="225"/>
      <c r="E65" s="226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201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62" t="s">
        <v>407</v>
      </c>
      <c r="D66" s="225"/>
      <c r="E66" s="226">
        <v>0.99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201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62" t="s">
        <v>408</v>
      </c>
      <c r="D67" s="225"/>
      <c r="E67" s="226">
        <v>0.91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201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62" t="s">
        <v>409</v>
      </c>
      <c r="D68" s="225"/>
      <c r="E68" s="226">
        <v>0.89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201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62" t="s">
        <v>410</v>
      </c>
      <c r="D69" s="225"/>
      <c r="E69" s="226">
        <v>1.34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201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62" t="s">
        <v>411</v>
      </c>
      <c r="D70" s="225"/>
      <c r="E70" s="226">
        <v>0.81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201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62" t="s">
        <v>412</v>
      </c>
      <c r="D71" s="225"/>
      <c r="E71" s="226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201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62" t="s">
        <v>413</v>
      </c>
      <c r="D72" s="225"/>
      <c r="E72" s="226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201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62" t="s">
        <v>414</v>
      </c>
      <c r="D73" s="225"/>
      <c r="E73" s="226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201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2" t="s">
        <v>415</v>
      </c>
      <c r="D74" s="225"/>
      <c r="E74" s="226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201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2" t="s">
        <v>416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201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62" t="s">
        <v>417</v>
      </c>
      <c r="D76" s="225"/>
      <c r="E76" s="226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201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2" t="s">
        <v>412</v>
      </c>
      <c r="D77" s="225"/>
      <c r="E77" s="226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201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40">
        <v>9</v>
      </c>
      <c r="B78" s="241" t="s">
        <v>418</v>
      </c>
      <c r="C78" s="258" t="s">
        <v>419</v>
      </c>
      <c r="D78" s="242" t="s">
        <v>237</v>
      </c>
      <c r="E78" s="243">
        <v>3.6821999999999999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3">
        <v>1.268E-2</v>
      </c>
      <c r="O78" s="243">
        <f>ROUND(E78*N78,2)</f>
        <v>0.05</v>
      </c>
      <c r="P78" s="243">
        <v>0</v>
      </c>
      <c r="Q78" s="243">
        <f>ROUND(E78*P78,2)</f>
        <v>0</v>
      </c>
      <c r="R78" s="245" t="s">
        <v>312</v>
      </c>
      <c r="S78" s="245" t="s">
        <v>197</v>
      </c>
      <c r="T78" s="246" t="s">
        <v>197</v>
      </c>
      <c r="U78" s="224">
        <v>0.43759999999999999</v>
      </c>
      <c r="V78" s="224">
        <f>ROUND(E78*U78,2)</f>
        <v>1.61</v>
      </c>
      <c r="W78" s="224"/>
      <c r="X78" s="224" t="s">
        <v>239</v>
      </c>
      <c r="Y78" s="224" t="s">
        <v>187</v>
      </c>
      <c r="Z78" s="214"/>
      <c r="AA78" s="214"/>
      <c r="AB78" s="214"/>
      <c r="AC78" s="214"/>
      <c r="AD78" s="214"/>
      <c r="AE78" s="214"/>
      <c r="AF78" s="214"/>
      <c r="AG78" s="214" t="s">
        <v>240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69" t="s">
        <v>420</v>
      </c>
      <c r="D79" s="268"/>
      <c r="E79" s="268"/>
      <c r="F79" s="268"/>
      <c r="G79" s="26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242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62" t="s">
        <v>367</v>
      </c>
      <c r="D80" s="225"/>
      <c r="E80" s="226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201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62" t="s">
        <v>421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201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62" t="s">
        <v>422</v>
      </c>
      <c r="D82" s="225"/>
      <c r="E82" s="226">
        <v>1.84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201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62" t="s">
        <v>422</v>
      </c>
      <c r="D83" s="225"/>
      <c r="E83" s="226">
        <v>1.84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201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40">
        <v>10</v>
      </c>
      <c r="B84" s="241" t="s">
        <v>423</v>
      </c>
      <c r="C84" s="258" t="s">
        <v>424</v>
      </c>
      <c r="D84" s="242" t="s">
        <v>237</v>
      </c>
      <c r="E84" s="243">
        <v>3.6821999999999999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15</v>
      </c>
      <c r="M84" s="245">
        <f>G84*(1+L84/100)</f>
        <v>0</v>
      </c>
      <c r="N84" s="243">
        <v>5.2999999999999998E-4</v>
      </c>
      <c r="O84" s="243">
        <f>ROUND(E84*N84,2)</f>
        <v>0</v>
      </c>
      <c r="P84" s="243">
        <v>0</v>
      </c>
      <c r="Q84" s="243">
        <f>ROUND(E84*P84,2)</f>
        <v>0</v>
      </c>
      <c r="R84" s="245" t="s">
        <v>366</v>
      </c>
      <c r="S84" s="245" t="s">
        <v>197</v>
      </c>
      <c r="T84" s="246" t="s">
        <v>197</v>
      </c>
      <c r="U84" s="224">
        <v>0.24</v>
      </c>
      <c r="V84" s="224">
        <f>ROUND(E84*U84,2)</f>
        <v>0.88</v>
      </c>
      <c r="W84" s="224"/>
      <c r="X84" s="224" t="s">
        <v>239</v>
      </c>
      <c r="Y84" s="224" t="s">
        <v>187</v>
      </c>
      <c r="Z84" s="214"/>
      <c r="AA84" s="214"/>
      <c r="AB84" s="214"/>
      <c r="AC84" s="214"/>
      <c r="AD84" s="214"/>
      <c r="AE84" s="214"/>
      <c r="AF84" s="214"/>
      <c r="AG84" s="214" t="s">
        <v>240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62" t="s">
        <v>367</v>
      </c>
      <c r="D85" s="225"/>
      <c r="E85" s="226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201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2" t="s">
        <v>421</v>
      </c>
      <c r="D86" s="225"/>
      <c r="E86" s="226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201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21"/>
      <c r="B87" s="222"/>
      <c r="C87" s="262" t="s">
        <v>422</v>
      </c>
      <c r="D87" s="225"/>
      <c r="E87" s="226">
        <v>1.84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201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62" t="s">
        <v>422</v>
      </c>
      <c r="D88" s="225"/>
      <c r="E88" s="226">
        <v>1.84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201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2" t="s">
        <v>425</v>
      </c>
      <c r="D89" s="225"/>
      <c r="E89" s="226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201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2" t="s">
        <v>426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201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0">
        <v>11</v>
      </c>
      <c r="B91" s="241" t="s">
        <v>427</v>
      </c>
      <c r="C91" s="258" t="s">
        <v>428</v>
      </c>
      <c r="D91" s="242" t="s">
        <v>237</v>
      </c>
      <c r="E91" s="243">
        <v>29.8386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3">
        <v>0</v>
      </c>
      <c r="O91" s="243">
        <f>ROUND(E91*N91,2)</f>
        <v>0</v>
      </c>
      <c r="P91" s="243">
        <v>0</v>
      </c>
      <c r="Q91" s="243">
        <f>ROUND(E91*P91,2)</f>
        <v>0</v>
      </c>
      <c r="R91" s="245"/>
      <c r="S91" s="245" t="s">
        <v>184</v>
      </c>
      <c r="T91" s="246" t="s">
        <v>185</v>
      </c>
      <c r="U91" s="224">
        <v>0</v>
      </c>
      <c r="V91" s="224">
        <f>ROUND(E91*U91,2)</f>
        <v>0</v>
      </c>
      <c r="W91" s="224"/>
      <c r="X91" s="224" t="s">
        <v>239</v>
      </c>
      <c r="Y91" s="224" t="s">
        <v>187</v>
      </c>
      <c r="Z91" s="214"/>
      <c r="AA91" s="214"/>
      <c r="AB91" s="214"/>
      <c r="AC91" s="214"/>
      <c r="AD91" s="214"/>
      <c r="AE91" s="214"/>
      <c r="AF91" s="214"/>
      <c r="AG91" s="214" t="s">
        <v>240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62" t="s">
        <v>429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201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62" t="s">
        <v>430</v>
      </c>
      <c r="D93" s="225"/>
      <c r="E93" s="226">
        <v>29.84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201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30" t="s">
        <v>179</v>
      </c>
      <c r="B94" s="231" t="s">
        <v>100</v>
      </c>
      <c r="C94" s="257" t="s">
        <v>101</v>
      </c>
      <c r="D94" s="232"/>
      <c r="E94" s="233"/>
      <c r="F94" s="234"/>
      <c r="G94" s="234">
        <f>SUMIF(AG95:AG123,"&lt;&gt;NOR",G95:G123)</f>
        <v>0</v>
      </c>
      <c r="H94" s="234"/>
      <c r="I94" s="234">
        <f>SUM(I95:I123)</f>
        <v>0</v>
      </c>
      <c r="J94" s="234"/>
      <c r="K94" s="234">
        <f>SUM(K95:K123)</f>
        <v>0</v>
      </c>
      <c r="L94" s="234"/>
      <c r="M94" s="234">
        <f>SUM(M95:M123)</f>
        <v>0</v>
      </c>
      <c r="N94" s="233"/>
      <c r="O94" s="233">
        <f>SUM(O95:O123)</f>
        <v>0.5</v>
      </c>
      <c r="P94" s="233"/>
      <c r="Q94" s="233">
        <f>SUM(Q95:Q123)</f>
        <v>2.0299999999999998</v>
      </c>
      <c r="R94" s="234"/>
      <c r="S94" s="234"/>
      <c r="T94" s="235"/>
      <c r="U94" s="229"/>
      <c r="V94" s="229">
        <f>SUM(V95:V123)</f>
        <v>17.700000000000003</v>
      </c>
      <c r="W94" s="229"/>
      <c r="X94" s="229"/>
      <c r="Y94" s="229"/>
      <c r="AG94" t="s">
        <v>180</v>
      </c>
    </row>
    <row r="95" spans="1:60" ht="22.5" outlineLevel="1" x14ac:dyDescent="0.2">
      <c r="A95" s="240">
        <v>12</v>
      </c>
      <c r="B95" s="241" t="s">
        <v>431</v>
      </c>
      <c r="C95" s="258" t="s">
        <v>432</v>
      </c>
      <c r="D95" s="242" t="s">
        <v>237</v>
      </c>
      <c r="E95" s="243">
        <v>4.0065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3">
        <v>0</v>
      </c>
      <c r="O95" s="243">
        <f>ROUND(E95*N95,2)</f>
        <v>0</v>
      </c>
      <c r="P95" s="243">
        <v>0.50600000000000001</v>
      </c>
      <c r="Q95" s="243">
        <f>ROUND(E95*P95,2)</f>
        <v>2.0299999999999998</v>
      </c>
      <c r="R95" s="245"/>
      <c r="S95" s="245" t="s">
        <v>184</v>
      </c>
      <c r="T95" s="246" t="s">
        <v>185</v>
      </c>
      <c r="U95" s="224">
        <v>2.29</v>
      </c>
      <c r="V95" s="224">
        <f>ROUND(E95*U95,2)</f>
        <v>9.17</v>
      </c>
      <c r="W95" s="224"/>
      <c r="X95" s="224" t="s">
        <v>239</v>
      </c>
      <c r="Y95" s="224" t="s">
        <v>187</v>
      </c>
      <c r="Z95" s="214"/>
      <c r="AA95" s="214"/>
      <c r="AB95" s="214"/>
      <c r="AC95" s="214"/>
      <c r="AD95" s="214"/>
      <c r="AE95" s="214"/>
      <c r="AF95" s="214"/>
      <c r="AG95" s="214" t="s">
        <v>240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2" t="s">
        <v>429</v>
      </c>
      <c r="D96" s="225"/>
      <c r="E96" s="226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201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62" t="s">
        <v>433</v>
      </c>
      <c r="D97" s="225"/>
      <c r="E97" s="226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201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62" t="s">
        <v>434</v>
      </c>
      <c r="D98" s="225"/>
      <c r="E98" s="226">
        <v>1.4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201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21"/>
      <c r="B99" s="222"/>
      <c r="C99" s="262" t="s">
        <v>435</v>
      </c>
      <c r="D99" s="225"/>
      <c r="E99" s="226">
        <v>1.31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201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21"/>
      <c r="B100" s="222"/>
      <c r="C100" s="262" t="s">
        <v>436</v>
      </c>
      <c r="D100" s="225"/>
      <c r="E100" s="226">
        <v>1.3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201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22.5" outlineLevel="1" x14ac:dyDescent="0.2">
      <c r="A101" s="240">
        <v>13</v>
      </c>
      <c r="B101" s="241" t="s">
        <v>437</v>
      </c>
      <c r="C101" s="258" t="s">
        <v>438</v>
      </c>
      <c r="D101" s="242" t="s">
        <v>237</v>
      </c>
      <c r="E101" s="243">
        <v>22.006499999999999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3">
        <v>1.806E-2</v>
      </c>
      <c r="O101" s="243">
        <f>ROUND(E101*N101,2)</f>
        <v>0.4</v>
      </c>
      <c r="P101" s="243">
        <v>0</v>
      </c>
      <c r="Q101" s="243">
        <f>ROUND(E101*P101,2)</f>
        <v>0</v>
      </c>
      <c r="R101" s="245" t="s">
        <v>366</v>
      </c>
      <c r="S101" s="245" t="s">
        <v>197</v>
      </c>
      <c r="T101" s="246" t="s">
        <v>197</v>
      </c>
      <c r="U101" s="224">
        <v>0.372</v>
      </c>
      <c r="V101" s="224">
        <f>ROUND(E101*U101,2)</f>
        <v>8.19</v>
      </c>
      <c r="W101" s="224"/>
      <c r="X101" s="224" t="s">
        <v>239</v>
      </c>
      <c r="Y101" s="224" t="s">
        <v>187</v>
      </c>
      <c r="Z101" s="214"/>
      <c r="AA101" s="214"/>
      <c r="AB101" s="214"/>
      <c r="AC101" s="214"/>
      <c r="AD101" s="214"/>
      <c r="AE101" s="214"/>
      <c r="AF101" s="214"/>
      <c r="AG101" s="214" t="s">
        <v>240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21"/>
      <c r="B102" s="222"/>
      <c r="C102" s="269" t="s">
        <v>439</v>
      </c>
      <c r="D102" s="268"/>
      <c r="E102" s="268"/>
      <c r="F102" s="268"/>
      <c r="G102" s="268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242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1"/>
      <c r="B103" s="222"/>
      <c r="C103" s="262" t="s">
        <v>429</v>
      </c>
      <c r="D103" s="225"/>
      <c r="E103" s="226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201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2">
      <c r="A104" s="221"/>
      <c r="B104" s="222"/>
      <c r="C104" s="262" t="s">
        <v>440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201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2">
      <c r="A105" s="221"/>
      <c r="B105" s="222"/>
      <c r="C105" s="262" t="s">
        <v>434</v>
      </c>
      <c r="D105" s="225"/>
      <c r="E105" s="226">
        <v>1.4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201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2">
      <c r="A106" s="221"/>
      <c r="B106" s="222"/>
      <c r="C106" s="262" t="s">
        <v>435</v>
      </c>
      <c r="D106" s="225"/>
      <c r="E106" s="226">
        <v>1.31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201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21"/>
      <c r="B107" s="222"/>
      <c r="C107" s="262" t="s">
        <v>436</v>
      </c>
      <c r="D107" s="225"/>
      <c r="E107" s="226">
        <v>1.3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201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21"/>
      <c r="B108" s="222"/>
      <c r="C108" s="262" t="s">
        <v>441</v>
      </c>
      <c r="D108" s="225"/>
      <c r="E108" s="226">
        <v>18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201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40">
        <v>14</v>
      </c>
      <c r="B109" s="241" t="s">
        <v>442</v>
      </c>
      <c r="C109" s="258" t="s">
        <v>443</v>
      </c>
      <c r="D109" s="242" t="s">
        <v>237</v>
      </c>
      <c r="E109" s="243">
        <v>0.4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3">
        <v>1.0000000000000001E-5</v>
      </c>
      <c r="O109" s="243">
        <f>ROUND(E109*N109,2)</f>
        <v>0</v>
      </c>
      <c r="P109" s="243">
        <v>0</v>
      </c>
      <c r="Q109" s="243">
        <f>ROUND(E109*P109,2)</f>
        <v>0</v>
      </c>
      <c r="R109" s="245" t="s">
        <v>444</v>
      </c>
      <c r="S109" s="245" t="s">
        <v>197</v>
      </c>
      <c r="T109" s="246" t="s">
        <v>197</v>
      </c>
      <c r="U109" s="224">
        <v>7.0000000000000007E-2</v>
      </c>
      <c r="V109" s="224">
        <f>ROUND(E109*U109,2)</f>
        <v>0.03</v>
      </c>
      <c r="W109" s="224"/>
      <c r="X109" s="224" t="s">
        <v>239</v>
      </c>
      <c r="Y109" s="224" t="s">
        <v>187</v>
      </c>
      <c r="Z109" s="214"/>
      <c r="AA109" s="214"/>
      <c r="AB109" s="214"/>
      <c r="AC109" s="214"/>
      <c r="AD109" s="214"/>
      <c r="AE109" s="214"/>
      <c r="AF109" s="214"/>
      <c r="AG109" s="214" t="s">
        <v>240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21"/>
      <c r="B110" s="222"/>
      <c r="C110" s="262" t="s">
        <v>367</v>
      </c>
      <c r="D110" s="225"/>
      <c r="E110" s="226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201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21"/>
      <c r="B111" s="222"/>
      <c r="C111" s="262" t="s">
        <v>445</v>
      </c>
      <c r="D111" s="225"/>
      <c r="E111" s="226">
        <v>0.4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201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40">
        <v>15</v>
      </c>
      <c r="B112" s="241" t="s">
        <v>446</v>
      </c>
      <c r="C112" s="258" t="s">
        <v>447</v>
      </c>
      <c r="D112" s="242" t="s">
        <v>252</v>
      </c>
      <c r="E112" s="243">
        <v>0.04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3">
        <v>2.5249999999999999</v>
      </c>
      <c r="O112" s="243">
        <f>ROUND(E112*N112,2)</f>
        <v>0.1</v>
      </c>
      <c r="P112" s="243">
        <v>0</v>
      </c>
      <c r="Q112" s="243">
        <f>ROUND(E112*P112,2)</f>
        <v>0</v>
      </c>
      <c r="R112" s="245" t="s">
        <v>366</v>
      </c>
      <c r="S112" s="245" t="s">
        <v>197</v>
      </c>
      <c r="T112" s="246" t="s">
        <v>197</v>
      </c>
      <c r="U112" s="224">
        <v>2.58</v>
      </c>
      <c r="V112" s="224">
        <f>ROUND(E112*U112,2)</f>
        <v>0.1</v>
      </c>
      <c r="W112" s="224"/>
      <c r="X112" s="224" t="s">
        <v>239</v>
      </c>
      <c r="Y112" s="224" t="s">
        <v>187</v>
      </c>
      <c r="Z112" s="214"/>
      <c r="AA112" s="214"/>
      <c r="AB112" s="214"/>
      <c r="AC112" s="214"/>
      <c r="AD112" s="214"/>
      <c r="AE112" s="214"/>
      <c r="AF112" s="214"/>
      <c r="AG112" s="214" t="s">
        <v>240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 x14ac:dyDescent="0.2">
      <c r="A113" s="221"/>
      <c r="B113" s="222"/>
      <c r="C113" s="269" t="s">
        <v>448</v>
      </c>
      <c r="D113" s="268"/>
      <c r="E113" s="268"/>
      <c r="F113" s="268"/>
      <c r="G113" s="268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242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21"/>
      <c r="B114" s="222"/>
      <c r="C114" s="262" t="s">
        <v>367</v>
      </c>
      <c r="D114" s="225"/>
      <c r="E114" s="226"/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201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21"/>
      <c r="B115" s="222"/>
      <c r="C115" s="262" t="s">
        <v>449</v>
      </c>
      <c r="D115" s="225"/>
      <c r="E115" s="226">
        <v>0.04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201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40">
        <v>16</v>
      </c>
      <c r="B116" s="241" t="s">
        <v>450</v>
      </c>
      <c r="C116" s="258" t="s">
        <v>451</v>
      </c>
      <c r="D116" s="242" t="s">
        <v>237</v>
      </c>
      <c r="E116" s="243">
        <v>0.28000000000000003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3">
        <v>1.41E-2</v>
      </c>
      <c r="O116" s="243">
        <f>ROUND(E116*N116,2)</f>
        <v>0</v>
      </c>
      <c r="P116" s="243">
        <v>0</v>
      </c>
      <c r="Q116" s="243">
        <f>ROUND(E116*P116,2)</f>
        <v>0</v>
      </c>
      <c r="R116" s="245" t="s">
        <v>366</v>
      </c>
      <c r="S116" s="245" t="s">
        <v>197</v>
      </c>
      <c r="T116" s="246" t="s">
        <v>197</v>
      </c>
      <c r="U116" s="224">
        <v>0.39600000000000002</v>
      </c>
      <c r="V116" s="224">
        <f>ROUND(E116*U116,2)</f>
        <v>0.11</v>
      </c>
      <c r="W116" s="224"/>
      <c r="X116" s="224" t="s">
        <v>239</v>
      </c>
      <c r="Y116" s="224" t="s">
        <v>187</v>
      </c>
      <c r="Z116" s="214"/>
      <c r="AA116" s="214"/>
      <c r="AB116" s="214"/>
      <c r="AC116" s="214"/>
      <c r="AD116" s="214"/>
      <c r="AE116" s="214"/>
      <c r="AF116" s="214"/>
      <c r="AG116" s="214" t="s">
        <v>240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2" x14ac:dyDescent="0.2">
      <c r="A117" s="221"/>
      <c r="B117" s="222"/>
      <c r="C117" s="262" t="s">
        <v>367</v>
      </c>
      <c r="D117" s="225"/>
      <c r="E117" s="226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201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2">
      <c r="A118" s="221"/>
      <c r="B118" s="222"/>
      <c r="C118" s="262" t="s">
        <v>452</v>
      </c>
      <c r="D118" s="225"/>
      <c r="E118" s="226">
        <v>0.28000000000000003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201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49">
        <v>17</v>
      </c>
      <c r="B119" s="250" t="s">
        <v>453</v>
      </c>
      <c r="C119" s="261" t="s">
        <v>454</v>
      </c>
      <c r="D119" s="251" t="s">
        <v>237</v>
      </c>
      <c r="E119" s="252">
        <v>0.28000000000000003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15</v>
      </c>
      <c r="M119" s="254">
        <f>G119*(1+L119/100)</f>
        <v>0</v>
      </c>
      <c r="N119" s="252">
        <v>0</v>
      </c>
      <c r="O119" s="252">
        <f>ROUND(E119*N119,2)</f>
        <v>0</v>
      </c>
      <c r="P119" s="252">
        <v>0</v>
      </c>
      <c r="Q119" s="252">
        <f>ROUND(E119*P119,2)</f>
        <v>0</v>
      </c>
      <c r="R119" s="254" t="s">
        <v>366</v>
      </c>
      <c r="S119" s="254" t="s">
        <v>197</v>
      </c>
      <c r="T119" s="255" t="s">
        <v>197</v>
      </c>
      <c r="U119" s="224">
        <v>0.24</v>
      </c>
      <c r="V119" s="224">
        <f>ROUND(E119*U119,2)</f>
        <v>7.0000000000000007E-2</v>
      </c>
      <c r="W119" s="224"/>
      <c r="X119" s="224" t="s">
        <v>239</v>
      </c>
      <c r="Y119" s="224" t="s">
        <v>187</v>
      </c>
      <c r="Z119" s="214"/>
      <c r="AA119" s="214"/>
      <c r="AB119" s="214"/>
      <c r="AC119" s="214"/>
      <c r="AD119" s="214"/>
      <c r="AE119" s="214"/>
      <c r="AF119" s="214"/>
      <c r="AG119" s="214" t="s">
        <v>240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40">
        <v>18</v>
      </c>
      <c r="B120" s="241" t="s">
        <v>455</v>
      </c>
      <c r="C120" s="258" t="s">
        <v>456</v>
      </c>
      <c r="D120" s="242" t="s">
        <v>311</v>
      </c>
      <c r="E120" s="243">
        <v>1.9499999999999999E-3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3">
        <v>1.0662499999999999</v>
      </c>
      <c r="O120" s="243">
        <f>ROUND(E120*N120,2)</f>
        <v>0</v>
      </c>
      <c r="P120" s="243">
        <v>0</v>
      </c>
      <c r="Q120" s="243">
        <f>ROUND(E120*P120,2)</f>
        <v>0</v>
      </c>
      <c r="R120" s="245" t="s">
        <v>366</v>
      </c>
      <c r="S120" s="245" t="s">
        <v>197</v>
      </c>
      <c r="T120" s="246" t="s">
        <v>197</v>
      </c>
      <c r="U120" s="224">
        <v>15.231</v>
      </c>
      <c r="V120" s="224">
        <f>ROUND(E120*U120,2)</f>
        <v>0.03</v>
      </c>
      <c r="W120" s="224"/>
      <c r="X120" s="224" t="s">
        <v>239</v>
      </c>
      <c r="Y120" s="224" t="s">
        <v>187</v>
      </c>
      <c r="Z120" s="214"/>
      <c r="AA120" s="214"/>
      <c r="AB120" s="214"/>
      <c r="AC120" s="214"/>
      <c r="AD120" s="214"/>
      <c r="AE120" s="214"/>
      <c r="AF120" s="214"/>
      <c r="AG120" s="214" t="s">
        <v>240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69" t="s">
        <v>457</v>
      </c>
      <c r="D121" s="268"/>
      <c r="E121" s="268"/>
      <c r="F121" s="268"/>
      <c r="G121" s="268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242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 x14ac:dyDescent="0.2">
      <c r="A122" s="221"/>
      <c r="B122" s="222"/>
      <c r="C122" s="262" t="s">
        <v>367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201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2" t="s">
        <v>458</v>
      </c>
      <c r="D123" s="225"/>
      <c r="E123" s="226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201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x14ac:dyDescent="0.2">
      <c r="A124" s="217" t="s">
        <v>179</v>
      </c>
      <c r="B124" s="218" t="s">
        <v>102</v>
      </c>
      <c r="C124" s="266" t="s">
        <v>103</v>
      </c>
      <c r="D124" s="236"/>
      <c r="E124" s="237"/>
      <c r="F124" s="238"/>
      <c r="G124" s="238">
        <f>SUMIF(AG125:AG153,"&lt;&gt;NOR",G125:G153)</f>
        <v>0</v>
      </c>
      <c r="H124" s="238"/>
      <c r="I124" s="238">
        <f>SUM(I125:I153)</f>
        <v>0</v>
      </c>
      <c r="J124" s="238"/>
      <c r="K124" s="238">
        <f>SUM(K125:K153)</f>
        <v>0</v>
      </c>
      <c r="L124" s="238"/>
      <c r="M124" s="238">
        <f>SUM(M125:M153)</f>
        <v>0</v>
      </c>
      <c r="N124" s="237"/>
      <c r="O124" s="237">
        <f>SUM(O125:O153)</f>
        <v>0</v>
      </c>
      <c r="P124" s="237"/>
      <c r="Q124" s="237">
        <f>SUM(Q125:Q153)</f>
        <v>0</v>
      </c>
      <c r="R124" s="238"/>
      <c r="S124" s="238"/>
      <c r="T124" s="239"/>
      <c r="U124" s="229"/>
      <c r="V124" s="229">
        <f>SUM(V125:V153)</f>
        <v>0</v>
      </c>
      <c r="W124" s="229"/>
      <c r="X124" s="229"/>
      <c r="Y124" s="229"/>
      <c r="AG124" t="s">
        <v>180</v>
      </c>
    </row>
    <row r="125" spans="1:60" outlineLevel="1" x14ac:dyDescent="0.2">
      <c r="A125" s="221"/>
      <c r="B125" s="222"/>
      <c r="C125" s="259" t="s">
        <v>459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190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2.5" outlineLevel="1" x14ac:dyDescent="0.2">
      <c r="A126" s="240">
        <v>19</v>
      </c>
      <c r="B126" s="241" t="s">
        <v>460</v>
      </c>
      <c r="C126" s="258" t="s">
        <v>461</v>
      </c>
      <c r="D126" s="242" t="s">
        <v>462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3">
        <v>0</v>
      </c>
      <c r="O126" s="243">
        <f>ROUND(E126*N126,2)</f>
        <v>0</v>
      </c>
      <c r="P126" s="243">
        <v>0</v>
      </c>
      <c r="Q126" s="243">
        <f>ROUND(E126*P126,2)</f>
        <v>0</v>
      </c>
      <c r="R126" s="245"/>
      <c r="S126" s="245" t="s">
        <v>184</v>
      </c>
      <c r="T126" s="246" t="s">
        <v>185</v>
      </c>
      <c r="U126" s="224">
        <v>0</v>
      </c>
      <c r="V126" s="224">
        <f>ROUND(E126*U126,2)</f>
        <v>0</v>
      </c>
      <c r="W126" s="224"/>
      <c r="X126" s="224" t="s">
        <v>239</v>
      </c>
      <c r="Y126" s="224" t="s">
        <v>187</v>
      </c>
      <c r="Z126" s="214"/>
      <c r="AA126" s="214"/>
      <c r="AB126" s="214"/>
      <c r="AC126" s="214"/>
      <c r="AD126" s="214"/>
      <c r="AE126" s="214"/>
      <c r="AF126" s="214"/>
      <c r="AG126" s="214" t="s">
        <v>240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2">
      <c r="A127" s="221"/>
      <c r="B127" s="222"/>
      <c r="C127" s="259" t="s">
        <v>463</v>
      </c>
      <c r="D127" s="247"/>
      <c r="E127" s="247"/>
      <c r="F127" s="247"/>
      <c r="G127" s="247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190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21"/>
      <c r="B128" s="222"/>
      <c r="C128" s="260" t="s">
        <v>464</v>
      </c>
      <c r="D128" s="248"/>
      <c r="E128" s="248"/>
      <c r="F128" s="248"/>
      <c r="G128" s="248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190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0" t="s">
        <v>465</v>
      </c>
      <c r="D129" s="248"/>
      <c r="E129" s="248"/>
      <c r="F129" s="248"/>
      <c r="G129" s="248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190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0" t="s">
        <v>466</v>
      </c>
      <c r="D130" s="248"/>
      <c r="E130" s="248"/>
      <c r="F130" s="248"/>
      <c r="G130" s="248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190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2.5" outlineLevel="3" x14ac:dyDescent="0.2">
      <c r="A131" s="221"/>
      <c r="B131" s="222"/>
      <c r="C131" s="260" t="s">
        <v>467</v>
      </c>
      <c r="D131" s="248"/>
      <c r="E131" s="248"/>
      <c r="F131" s="248"/>
      <c r="G131" s="248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190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56" t="str">
        <f>C131</f>
        <v>Veškeré pohledově exponované prvky a jejich specifikace(barevnost, lesk apod.) budou podléhat odsouhlasovacímu procesu vzorkovaní a budou použity po odsouhlasení investorem.</v>
      </c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21"/>
      <c r="B132" s="222"/>
      <c r="C132" s="260" t="s">
        <v>468</v>
      </c>
      <c r="D132" s="248"/>
      <c r="E132" s="248"/>
      <c r="F132" s="248"/>
      <c r="G132" s="248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190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21"/>
      <c r="B133" s="222"/>
      <c r="C133" s="262" t="s">
        <v>469</v>
      </c>
      <c r="D133" s="225"/>
      <c r="E133" s="226">
        <v>1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201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2" t="s">
        <v>470</v>
      </c>
      <c r="D134" s="225"/>
      <c r="E134" s="226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201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3" x14ac:dyDescent="0.2">
      <c r="A135" s="221"/>
      <c r="B135" s="222"/>
      <c r="C135" s="262" t="s">
        <v>471</v>
      </c>
      <c r="D135" s="225"/>
      <c r="E135" s="226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201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3" x14ac:dyDescent="0.2">
      <c r="A136" s="221"/>
      <c r="B136" s="222"/>
      <c r="C136" s="262" t="s">
        <v>472</v>
      </c>
      <c r="D136" s="225"/>
      <c r="E136" s="226"/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201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1" x14ac:dyDescent="0.2">
      <c r="A137" s="240">
        <v>20</v>
      </c>
      <c r="B137" s="241" t="s">
        <v>473</v>
      </c>
      <c r="C137" s="258" t="s">
        <v>474</v>
      </c>
      <c r="D137" s="242" t="s">
        <v>462</v>
      </c>
      <c r="E137" s="243">
        <v>1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15</v>
      </c>
      <c r="M137" s="245">
        <f>G137*(1+L137/100)</f>
        <v>0</v>
      </c>
      <c r="N137" s="243">
        <v>0</v>
      </c>
      <c r="O137" s="243">
        <f>ROUND(E137*N137,2)</f>
        <v>0</v>
      </c>
      <c r="P137" s="243">
        <v>0</v>
      </c>
      <c r="Q137" s="243">
        <f>ROUND(E137*P137,2)</f>
        <v>0</v>
      </c>
      <c r="R137" s="245"/>
      <c r="S137" s="245" t="s">
        <v>184</v>
      </c>
      <c r="T137" s="246" t="s">
        <v>185</v>
      </c>
      <c r="U137" s="224">
        <v>0</v>
      </c>
      <c r="V137" s="224">
        <f>ROUND(E137*U137,2)</f>
        <v>0</v>
      </c>
      <c r="W137" s="224"/>
      <c r="X137" s="224" t="s">
        <v>239</v>
      </c>
      <c r="Y137" s="224" t="s">
        <v>187</v>
      </c>
      <c r="Z137" s="214"/>
      <c r="AA137" s="214"/>
      <c r="AB137" s="214"/>
      <c r="AC137" s="214"/>
      <c r="AD137" s="214"/>
      <c r="AE137" s="214"/>
      <c r="AF137" s="214"/>
      <c r="AG137" s="214" t="s">
        <v>240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 x14ac:dyDescent="0.2">
      <c r="A138" s="221"/>
      <c r="B138" s="222"/>
      <c r="C138" s="259" t="s">
        <v>463</v>
      </c>
      <c r="D138" s="247"/>
      <c r="E138" s="247"/>
      <c r="F138" s="247"/>
      <c r="G138" s="247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190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60" t="s">
        <v>464</v>
      </c>
      <c r="D139" s="248"/>
      <c r="E139" s="248"/>
      <c r="F139" s="248"/>
      <c r="G139" s="248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190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60" t="s">
        <v>466</v>
      </c>
      <c r="D140" s="248"/>
      <c r="E140" s="248"/>
      <c r="F140" s="248"/>
      <c r="G140" s="248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190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3" x14ac:dyDescent="0.2">
      <c r="A141" s="221"/>
      <c r="B141" s="222"/>
      <c r="C141" s="260" t="s">
        <v>467</v>
      </c>
      <c r="D141" s="248"/>
      <c r="E141" s="248"/>
      <c r="F141" s="248"/>
      <c r="G141" s="248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190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56" t="str">
        <f>C141</f>
        <v>Veškeré pohledově exponované prvky a jejich specifikace(barevnost, lesk apod.) budou podléhat odsouhlasovacímu procesu vzorkovaní a budou použity po odsouhlasení investorem.</v>
      </c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2">
      <c r="A142" s="221"/>
      <c r="B142" s="222"/>
      <c r="C142" s="260" t="s">
        <v>468</v>
      </c>
      <c r="D142" s="248"/>
      <c r="E142" s="248"/>
      <c r="F142" s="248"/>
      <c r="G142" s="248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190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2">
      <c r="A143" s="221"/>
      <c r="B143" s="222"/>
      <c r="C143" s="262" t="s">
        <v>475</v>
      </c>
      <c r="D143" s="225"/>
      <c r="E143" s="226">
        <v>1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201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40">
        <v>21</v>
      </c>
      <c r="B144" s="241" t="s">
        <v>476</v>
      </c>
      <c r="C144" s="258" t="s">
        <v>477</v>
      </c>
      <c r="D144" s="242" t="s">
        <v>462</v>
      </c>
      <c r="E144" s="243">
        <v>1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3">
        <v>0</v>
      </c>
      <c r="O144" s="243">
        <f>ROUND(E144*N144,2)</f>
        <v>0</v>
      </c>
      <c r="P144" s="243">
        <v>0</v>
      </c>
      <c r="Q144" s="243">
        <f>ROUND(E144*P144,2)</f>
        <v>0</v>
      </c>
      <c r="R144" s="245"/>
      <c r="S144" s="245" t="s">
        <v>184</v>
      </c>
      <c r="T144" s="246" t="s">
        <v>185</v>
      </c>
      <c r="U144" s="224">
        <v>0</v>
      </c>
      <c r="V144" s="224">
        <f>ROUND(E144*U144,2)</f>
        <v>0</v>
      </c>
      <c r="W144" s="224"/>
      <c r="X144" s="224" t="s">
        <v>239</v>
      </c>
      <c r="Y144" s="224" t="s">
        <v>187</v>
      </c>
      <c r="Z144" s="214"/>
      <c r="AA144" s="214"/>
      <c r="AB144" s="214"/>
      <c r="AC144" s="214"/>
      <c r="AD144" s="214"/>
      <c r="AE144" s="214"/>
      <c r="AF144" s="214"/>
      <c r="AG144" s="214" t="s">
        <v>240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33.75" outlineLevel="2" x14ac:dyDescent="0.2">
      <c r="A145" s="221"/>
      <c r="B145" s="222"/>
      <c r="C145" s="259" t="s">
        <v>478</v>
      </c>
      <c r="D145" s="247"/>
      <c r="E145" s="247"/>
      <c r="F145" s="247"/>
      <c r="G145" s="247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190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56" t="str">
        <f>C145</f>
        <v>REPASE stávajích vstupních dveří do prodejny východ, dveře ocelové v ocelové zárubni s nadsvětlíkem = bude zachována kontsrukce rámu a křídla, konstrukce bude po odřezání okolních částí očištěna, odstraněny stávající nátěry, obroušeny vady a nerovnosti a nově bude provedeno zasklení dvojsklem, závěsy, kování panikové.</v>
      </c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60" t="s">
        <v>479</v>
      </c>
      <c r="D146" s="248"/>
      <c r="E146" s="248"/>
      <c r="F146" s="248"/>
      <c r="G146" s="248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190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3" x14ac:dyDescent="0.2">
      <c r="A147" s="221"/>
      <c r="B147" s="222"/>
      <c r="C147" s="260" t="s">
        <v>467</v>
      </c>
      <c r="D147" s="248"/>
      <c r="E147" s="248"/>
      <c r="F147" s="248"/>
      <c r="G147" s="248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190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56" t="str">
        <f>C147</f>
        <v>Veškeré pohledově exponované prvky a jejich specifikace(barevnost, lesk apod.) budou podléhat odsouhlasovacímu procesu vzorkovaní a budou použity po odsouhlasení investorem.</v>
      </c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21"/>
      <c r="B148" s="222"/>
      <c r="C148" s="260" t="s">
        <v>468</v>
      </c>
      <c r="D148" s="248"/>
      <c r="E148" s="248"/>
      <c r="F148" s="248"/>
      <c r="G148" s="248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190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 x14ac:dyDescent="0.2">
      <c r="A149" s="221"/>
      <c r="B149" s="222"/>
      <c r="C149" s="262" t="s">
        <v>480</v>
      </c>
      <c r="D149" s="225"/>
      <c r="E149" s="226">
        <v>1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201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21"/>
      <c r="B150" s="222"/>
      <c r="C150" s="262" t="s">
        <v>481</v>
      </c>
      <c r="D150" s="225"/>
      <c r="E150" s="226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201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 x14ac:dyDescent="0.2">
      <c r="A151" s="240">
        <v>22</v>
      </c>
      <c r="B151" s="241" t="s">
        <v>482</v>
      </c>
      <c r="C151" s="258" t="s">
        <v>483</v>
      </c>
      <c r="D151" s="242" t="s">
        <v>462</v>
      </c>
      <c r="E151" s="243">
        <v>1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15</v>
      </c>
      <c r="M151" s="245">
        <f>G151*(1+L151/100)</f>
        <v>0</v>
      </c>
      <c r="N151" s="243">
        <v>0</v>
      </c>
      <c r="O151" s="243">
        <f>ROUND(E151*N151,2)</f>
        <v>0</v>
      </c>
      <c r="P151" s="243">
        <v>0</v>
      </c>
      <c r="Q151" s="243">
        <f>ROUND(E151*P151,2)</f>
        <v>0</v>
      </c>
      <c r="R151" s="245"/>
      <c r="S151" s="245" t="s">
        <v>184</v>
      </c>
      <c r="T151" s="246" t="s">
        <v>185</v>
      </c>
      <c r="U151" s="224">
        <v>0</v>
      </c>
      <c r="V151" s="224">
        <f>ROUND(E151*U151,2)</f>
        <v>0</v>
      </c>
      <c r="W151" s="224"/>
      <c r="X151" s="224" t="s">
        <v>239</v>
      </c>
      <c r="Y151" s="224" t="s">
        <v>187</v>
      </c>
      <c r="Z151" s="214"/>
      <c r="AA151" s="214"/>
      <c r="AB151" s="214"/>
      <c r="AC151" s="214"/>
      <c r="AD151" s="214"/>
      <c r="AE151" s="214"/>
      <c r="AF151" s="214"/>
      <c r="AG151" s="214" t="s">
        <v>240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 x14ac:dyDescent="0.2">
      <c r="A152" s="221"/>
      <c r="B152" s="222"/>
      <c r="C152" s="262" t="s">
        <v>484</v>
      </c>
      <c r="D152" s="225"/>
      <c r="E152" s="226">
        <v>1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201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21"/>
      <c r="B153" s="222"/>
      <c r="C153" s="262" t="s">
        <v>481</v>
      </c>
      <c r="D153" s="225"/>
      <c r="E153" s="226"/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201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x14ac:dyDescent="0.2">
      <c r="A154" s="230" t="s">
        <v>179</v>
      </c>
      <c r="B154" s="231" t="s">
        <v>104</v>
      </c>
      <c r="C154" s="257" t="s">
        <v>105</v>
      </c>
      <c r="D154" s="232"/>
      <c r="E154" s="233"/>
      <c r="F154" s="234"/>
      <c r="G154" s="234">
        <f>SUMIF(AG155:AG172,"&lt;&gt;NOR",G155:G172)</f>
        <v>0</v>
      </c>
      <c r="H154" s="234"/>
      <c r="I154" s="234">
        <f>SUM(I155:I172)</f>
        <v>0</v>
      </c>
      <c r="J154" s="234"/>
      <c r="K154" s="234">
        <f>SUM(K155:K172)</f>
        <v>0</v>
      </c>
      <c r="L154" s="234"/>
      <c r="M154" s="234">
        <f>SUM(M155:M172)</f>
        <v>0</v>
      </c>
      <c r="N154" s="233"/>
      <c r="O154" s="233">
        <f>SUM(O155:O172)</f>
        <v>0.46</v>
      </c>
      <c r="P154" s="233"/>
      <c r="Q154" s="233">
        <f>SUM(Q155:Q172)</f>
        <v>0</v>
      </c>
      <c r="R154" s="234"/>
      <c r="S154" s="234"/>
      <c r="T154" s="235"/>
      <c r="U154" s="229"/>
      <c r="V154" s="229">
        <f>SUM(V155:V172)</f>
        <v>21.13</v>
      </c>
      <c r="W154" s="229"/>
      <c r="X154" s="229"/>
      <c r="Y154" s="229"/>
      <c r="AG154" t="s">
        <v>180</v>
      </c>
    </row>
    <row r="155" spans="1:60" ht="33.75" outlineLevel="1" x14ac:dyDescent="0.2">
      <c r="A155" s="240">
        <v>23</v>
      </c>
      <c r="B155" s="241" t="s">
        <v>485</v>
      </c>
      <c r="C155" s="258" t="s">
        <v>486</v>
      </c>
      <c r="D155" s="242" t="s">
        <v>329</v>
      </c>
      <c r="E155" s="243">
        <v>8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15</v>
      </c>
      <c r="M155" s="245">
        <f>G155*(1+L155/100)</f>
        <v>0</v>
      </c>
      <c r="N155" s="243">
        <v>3.1850000000000003E-2</v>
      </c>
      <c r="O155" s="243">
        <f>ROUND(E155*N155,2)</f>
        <v>0.25</v>
      </c>
      <c r="P155" s="243">
        <v>0</v>
      </c>
      <c r="Q155" s="243">
        <f>ROUND(E155*P155,2)</f>
        <v>0</v>
      </c>
      <c r="R155" s="245" t="s">
        <v>366</v>
      </c>
      <c r="S155" s="245" t="s">
        <v>197</v>
      </c>
      <c r="T155" s="246" t="s">
        <v>197</v>
      </c>
      <c r="U155" s="224">
        <v>1.625</v>
      </c>
      <c r="V155" s="224">
        <f>ROUND(E155*U155,2)</f>
        <v>13</v>
      </c>
      <c r="W155" s="224"/>
      <c r="X155" s="224" t="s">
        <v>239</v>
      </c>
      <c r="Y155" s="224" t="s">
        <v>187</v>
      </c>
      <c r="Z155" s="214"/>
      <c r="AA155" s="214"/>
      <c r="AB155" s="214"/>
      <c r="AC155" s="214"/>
      <c r="AD155" s="214"/>
      <c r="AE155" s="214"/>
      <c r="AF155" s="214"/>
      <c r="AG155" s="214" t="s">
        <v>240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2" x14ac:dyDescent="0.2">
      <c r="A156" s="221"/>
      <c r="B156" s="222"/>
      <c r="C156" s="262" t="s">
        <v>405</v>
      </c>
      <c r="D156" s="225"/>
      <c r="E156" s="226"/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201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2">
      <c r="A157" s="221"/>
      <c r="B157" s="222"/>
      <c r="C157" s="262" t="s">
        <v>487</v>
      </c>
      <c r="D157" s="225"/>
      <c r="E157" s="226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201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2">
      <c r="A158" s="221"/>
      <c r="B158" s="222"/>
      <c r="C158" s="262" t="s">
        <v>488</v>
      </c>
      <c r="D158" s="225"/>
      <c r="E158" s="226">
        <v>8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201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33.75" outlineLevel="1" x14ac:dyDescent="0.2">
      <c r="A159" s="240">
        <v>24</v>
      </c>
      <c r="B159" s="241" t="s">
        <v>485</v>
      </c>
      <c r="C159" s="258" t="s">
        <v>486</v>
      </c>
      <c r="D159" s="242" t="s">
        <v>329</v>
      </c>
      <c r="E159" s="243">
        <v>4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15</v>
      </c>
      <c r="M159" s="245">
        <f>G159*(1+L159/100)</f>
        <v>0</v>
      </c>
      <c r="N159" s="243">
        <v>3.1850000000000003E-2</v>
      </c>
      <c r="O159" s="243">
        <f>ROUND(E159*N159,2)</f>
        <v>0.13</v>
      </c>
      <c r="P159" s="243">
        <v>0</v>
      </c>
      <c r="Q159" s="243">
        <f>ROUND(E159*P159,2)</f>
        <v>0</v>
      </c>
      <c r="R159" s="245" t="s">
        <v>366</v>
      </c>
      <c r="S159" s="245" t="s">
        <v>197</v>
      </c>
      <c r="T159" s="246" t="s">
        <v>197</v>
      </c>
      <c r="U159" s="224">
        <v>1.625</v>
      </c>
      <c r="V159" s="224">
        <f>ROUND(E159*U159,2)</f>
        <v>6.5</v>
      </c>
      <c r="W159" s="224"/>
      <c r="X159" s="224" t="s">
        <v>239</v>
      </c>
      <c r="Y159" s="224" t="s">
        <v>187</v>
      </c>
      <c r="Z159" s="214"/>
      <c r="AA159" s="214"/>
      <c r="AB159" s="214"/>
      <c r="AC159" s="214"/>
      <c r="AD159" s="214"/>
      <c r="AE159" s="214"/>
      <c r="AF159" s="214"/>
      <c r="AG159" s="214" t="s">
        <v>240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2">
      <c r="A160" s="221"/>
      <c r="B160" s="222"/>
      <c r="C160" s="262" t="s">
        <v>405</v>
      </c>
      <c r="D160" s="225"/>
      <c r="E160" s="226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201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2">
      <c r="A161" s="221"/>
      <c r="B161" s="222"/>
      <c r="C161" s="262" t="s">
        <v>489</v>
      </c>
      <c r="D161" s="225"/>
      <c r="E161" s="226"/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201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2">
      <c r="A162" s="221"/>
      <c r="B162" s="222"/>
      <c r="C162" s="262" t="s">
        <v>490</v>
      </c>
      <c r="D162" s="225"/>
      <c r="E162" s="226">
        <v>4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201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33.75" outlineLevel="1" x14ac:dyDescent="0.2">
      <c r="A163" s="240">
        <v>25</v>
      </c>
      <c r="B163" s="241" t="s">
        <v>485</v>
      </c>
      <c r="C163" s="258" t="s">
        <v>486</v>
      </c>
      <c r="D163" s="242" t="s">
        <v>329</v>
      </c>
      <c r="E163" s="243">
        <v>1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15</v>
      </c>
      <c r="M163" s="245">
        <f>G163*(1+L163/100)</f>
        <v>0</v>
      </c>
      <c r="N163" s="243">
        <v>0</v>
      </c>
      <c r="O163" s="243">
        <f>ROUND(E163*N163,2)</f>
        <v>0</v>
      </c>
      <c r="P163" s="243">
        <v>0</v>
      </c>
      <c r="Q163" s="243">
        <f>ROUND(E163*P163,2)</f>
        <v>0</v>
      </c>
      <c r="R163" s="245" t="s">
        <v>366</v>
      </c>
      <c r="S163" s="245" t="s">
        <v>197</v>
      </c>
      <c r="T163" s="246" t="s">
        <v>197</v>
      </c>
      <c r="U163" s="224">
        <v>1.625</v>
      </c>
      <c r="V163" s="224">
        <f>ROUND(E163*U163,2)</f>
        <v>1.63</v>
      </c>
      <c r="W163" s="224"/>
      <c r="X163" s="224" t="s">
        <v>239</v>
      </c>
      <c r="Y163" s="224" t="s">
        <v>187</v>
      </c>
      <c r="Z163" s="214"/>
      <c r="AA163" s="214"/>
      <c r="AB163" s="214"/>
      <c r="AC163" s="214"/>
      <c r="AD163" s="214"/>
      <c r="AE163" s="214"/>
      <c r="AF163" s="214"/>
      <c r="AG163" s="214" t="s">
        <v>240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2" x14ac:dyDescent="0.2">
      <c r="A164" s="221"/>
      <c r="B164" s="222"/>
      <c r="C164" s="262" t="s">
        <v>491</v>
      </c>
      <c r="D164" s="225"/>
      <c r="E164" s="226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201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2" t="s">
        <v>492</v>
      </c>
      <c r="D165" s="225"/>
      <c r="E165" s="226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201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2">
      <c r="A166" s="221"/>
      <c r="B166" s="222"/>
      <c r="C166" s="262" t="s">
        <v>56</v>
      </c>
      <c r="D166" s="225"/>
      <c r="E166" s="226">
        <v>1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201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22.5" outlineLevel="1" x14ac:dyDescent="0.2">
      <c r="A167" s="249">
        <v>26</v>
      </c>
      <c r="B167" s="250" t="s">
        <v>493</v>
      </c>
      <c r="C167" s="261" t="s">
        <v>494</v>
      </c>
      <c r="D167" s="251" t="s">
        <v>258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0</v>
      </c>
      <c r="O167" s="252">
        <f>ROUND(E167*N167,2)</f>
        <v>0</v>
      </c>
      <c r="P167" s="252">
        <v>0</v>
      </c>
      <c r="Q167" s="252">
        <f>ROUND(E167*P167,2)</f>
        <v>0</v>
      </c>
      <c r="R167" s="254"/>
      <c r="S167" s="254" t="s">
        <v>184</v>
      </c>
      <c r="T167" s="255" t="s">
        <v>185</v>
      </c>
      <c r="U167" s="224">
        <v>0</v>
      </c>
      <c r="V167" s="224">
        <f>ROUND(E167*U167,2)</f>
        <v>0</v>
      </c>
      <c r="W167" s="224"/>
      <c r="X167" s="224" t="s">
        <v>239</v>
      </c>
      <c r="Y167" s="224" t="s">
        <v>187</v>
      </c>
      <c r="Z167" s="214"/>
      <c r="AA167" s="214"/>
      <c r="AB167" s="214"/>
      <c r="AC167" s="214"/>
      <c r="AD167" s="214"/>
      <c r="AE167" s="214"/>
      <c r="AF167" s="214"/>
      <c r="AG167" s="214" t="s">
        <v>240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49">
        <v>27</v>
      </c>
      <c r="B168" s="250" t="s">
        <v>495</v>
      </c>
      <c r="C168" s="261" t="s">
        <v>496</v>
      </c>
      <c r="D168" s="251" t="s">
        <v>258</v>
      </c>
      <c r="E168" s="252">
        <v>1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15</v>
      </c>
      <c r="M168" s="254">
        <f>G168*(1+L168/100)</f>
        <v>0</v>
      </c>
      <c r="N168" s="252">
        <v>0</v>
      </c>
      <c r="O168" s="252">
        <f>ROUND(E168*N168,2)</f>
        <v>0</v>
      </c>
      <c r="P168" s="252">
        <v>0</v>
      </c>
      <c r="Q168" s="252">
        <f>ROUND(E168*P168,2)</f>
        <v>0</v>
      </c>
      <c r="R168" s="254"/>
      <c r="S168" s="254" t="s">
        <v>184</v>
      </c>
      <c r="T168" s="255" t="s">
        <v>185</v>
      </c>
      <c r="U168" s="224">
        <v>0</v>
      </c>
      <c r="V168" s="224">
        <f>ROUND(E168*U168,2)</f>
        <v>0</v>
      </c>
      <c r="W168" s="224"/>
      <c r="X168" s="224" t="s">
        <v>239</v>
      </c>
      <c r="Y168" s="224" t="s">
        <v>187</v>
      </c>
      <c r="Z168" s="214"/>
      <c r="AA168" s="214"/>
      <c r="AB168" s="214"/>
      <c r="AC168" s="214"/>
      <c r="AD168" s="214"/>
      <c r="AE168" s="214"/>
      <c r="AF168" s="214"/>
      <c r="AG168" s="214" t="s">
        <v>240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2.5" outlineLevel="1" x14ac:dyDescent="0.2">
      <c r="A169" s="249">
        <v>28</v>
      </c>
      <c r="B169" s="250" t="s">
        <v>497</v>
      </c>
      <c r="C169" s="261" t="s">
        <v>498</v>
      </c>
      <c r="D169" s="251" t="s">
        <v>258</v>
      </c>
      <c r="E169" s="252">
        <v>1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0</v>
      </c>
      <c r="O169" s="252">
        <f>ROUND(E169*N169,2)</f>
        <v>0</v>
      </c>
      <c r="P169" s="252">
        <v>0</v>
      </c>
      <c r="Q169" s="252">
        <f>ROUND(E169*P169,2)</f>
        <v>0</v>
      </c>
      <c r="R169" s="254"/>
      <c r="S169" s="254" t="s">
        <v>184</v>
      </c>
      <c r="T169" s="255" t="s">
        <v>185</v>
      </c>
      <c r="U169" s="224">
        <v>0</v>
      </c>
      <c r="V169" s="224">
        <f>ROUND(E169*U169,2)</f>
        <v>0</v>
      </c>
      <c r="W169" s="224"/>
      <c r="X169" s="224" t="s">
        <v>239</v>
      </c>
      <c r="Y169" s="224" t="s">
        <v>187</v>
      </c>
      <c r="Z169" s="214"/>
      <c r="AA169" s="214"/>
      <c r="AB169" s="214"/>
      <c r="AC169" s="214"/>
      <c r="AD169" s="214"/>
      <c r="AE169" s="214"/>
      <c r="AF169" s="214"/>
      <c r="AG169" s="214" t="s">
        <v>240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49">
        <v>29</v>
      </c>
      <c r="B170" s="250" t="s">
        <v>499</v>
      </c>
      <c r="C170" s="261" t="s">
        <v>500</v>
      </c>
      <c r="D170" s="251" t="s">
        <v>258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15</v>
      </c>
      <c r="M170" s="254">
        <f>G170*(1+L170/100)</f>
        <v>0</v>
      </c>
      <c r="N170" s="252">
        <v>0</v>
      </c>
      <c r="O170" s="252">
        <f>ROUND(E170*N170,2)</f>
        <v>0</v>
      </c>
      <c r="P170" s="252">
        <v>0</v>
      </c>
      <c r="Q170" s="252">
        <f>ROUND(E170*P170,2)</f>
        <v>0</v>
      </c>
      <c r="R170" s="254"/>
      <c r="S170" s="254" t="s">
        <v>184</v>
      </c>
      <c r="T170" s="255" t="s">
        <v>185</v>
      </c>
      <c r="U170" s="224">
        <v>0</v>
      </c>
      <c r="V170" s="224">
        <f>ROUND(E170*U170,2)</f>
        <v>0</v>
      </c>
      <c r="W170" s="224"/>
      <c r="X170" s="224" t="s">
        <v>239</v>
      </c>
      <c r="Y170" s="224" t="s">
        <v>187</v>
      </c>
      <c r="Z170" s="214"/>
      <c r="AA170" s="214"/>
      <c r="AB170" s="214"/>
      <c r="AC170" s="214"/>
      <c r="AD170" s="214"/>
      <c r="AE170" s="214"/>
      <c r="AF170" s="214"/>
      <c r="AG170" s="214" t="s">
        <v>240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49">
        <v>30</v>
      </c>
      <c r="B171" s="250" t="s">
        <v>501</v>
      </c>
      <c r="C171" s="261" t="s">
        <v>502</v>
      </c>
      <c r="D171" s="251" t="s">
        <v>462</v>
      </c>
      <c r="E171" s="252">
        <v>1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15</v>
      </c>
      <c r="M171" s="254">
        <f>G171*(1+L171/100)</f>
        <v>0</v>
      </c>
      <c r="N171" s="252">
        <v>0</v>
      </c>
      <c r="O171" s="252">
        <f>ROUND(E171*N171,2)</f>
        <v>0</v>
      </c>
      <c r="P171" s="252">
        <v>0</v>
      </c>
      <c r="Q171" s="252">
        <f>ROUND(E171*P171,2)</f>
        <v>0</v>
      </c>
      <c r="R171" s="254"/>
      <c r="S171" s="254" t="s">
        <v>184</v>
      </c>
      <c r="T171" s="255" t="s">
        <v>185</v>
      </c>
      <c r="U171" s="224">
        <v>0</v>
      </c>
      <c r="V171" s="224">
        <f>ROUND(E171*U171,2)</f>
        <v>0</v>
      </c>
      <c r="W171" s="224"/>
      <c r="X171" s="224" t="s">
        <v>239</v>
      </c>
      <c r="Y171" s="224" t="s">
        <v>187</v>
      </c>
      <c r="Z171" s="214"/>
      <c r="AA171" s="214"/>
      <c r="AB171" s="214"/>
      <c r="AC171" s="214"/>
      <c r="AD171" s="214"/>
      <c r="AE171" s="214"/>
      <c r="AF171" s="214"/>
      <c r="AG171" s="214" t="s">
        <v>240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49">
        <v>31</v>
      </c>
      <c r="B172" s="250" t="s">
        <v>503</v>
      </c>
      <c r="C172" s="261" t="s">
        <v>504</v>
      </c>
      <c r="D172" s="251" t="s">
        <v>462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15</v>
      </c>
      <c r="M172" s="254">
        <f>G172*(1+L172/100)</f>
        <v>0</v>
      </c>
      <c r="N172" s="252">
        <v>7.4999999999999997E-2</v>
      </c>
      <c r="O172" s="252">
        <f>ROUND(E172*N172,2)</f>
        <v>0.08</v>
      </c>
      <c r="P172" s="252">
        <v>0</v>
      </c>
      <c r="Q172" s="252">
        <f>ROUND(E172*P172,2)</f>
        <v>0</v>
      </c>
      <c r="R172" s="254"/>
      <c r="S172" s="254" t="s">
        <v>184</v>
      </c>
      <c r="T172" s="255" t="s">
        <v>185</v>
      </c>
      <c r="U172" s="224">
        <v>0</v>
      </c>
      <c r="V172" s="224">
        <f>ROUND(E172*U172,2)</f>
        <v>0</v>
      </c>
      <c r="W172" s="224"/>
      <c r="X172" s="224" t="s">
        <v>239</v>
      </c>
      <c r="Y172" s="224" t="s">
        <v>187</v>
      </c>
      <c r="Z172" s="214"/>
      <c r="AA172" s="214"/>
      <c r="AB172" s="214"/>
      <c r="AC172" s="214"/>
      <c r="AD172" s="214"/>
      <c r="AE172" s="214"/>
      <c r="AF172" s="214"/>
      <c r="AG172" s="214" t="s">
        <v>240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x14ac:dyDescent="0.2">
      <c r="A173" s="230" t="s">
        <v>179</v>
      </c>
      <c r="B173" s="231" t="s">
        <v>106</v>
      </c>
      <c r="C173" s="257" t="s">
        <v>107</v>
      </c>
      <c r="D173" s="232"/>
      <c r="E173" s="233"/>
      <c r="F173" s="234"/>
      <c r="G173" s="234">
        <f>SUMIF(AG174:AG181,"&lt;&gt;NOR",G174:G181)</f>
        <v>0</v>
      </c>
      <c r="H173" s="234"/>
      <c r="I173" s="234">
        <f>SUM(I174:I181)</f>
        <v>0</v>
      </c>
      <c r="J173" s="234"/>
      <c r="K173" s="234">
        <f>SUM(K174:K181)</f>
        <v>0</v>
      </c>
      <c r="L173" s="234"/>
      <c r="M173" s="234">
        <f>SUM(M174:M181)</f>
        <v>0</v>
      </c>
      <c r="N173" s="233"/>
      <c r="O173" s="233">
        <f>SUM(O174:O181)</f>
        <v>2.02</v>
      </c>
      <c r="P173" s="233"/>
      <c r="Q173" s="233">
        <f>SUM(Q174:Q181)</f>
        <v>0</v>
      </c>
      <c r="R173" s="234"/>
      <c r="S173" s="234"/>
      <c r="T173" s="235"/>
      <c r="U173" s="229"/>
      <c r="V173" s="229">
        <f>SUM(V174:V181)</f>
        <v>35.35</v>
      </c>
      <c r="W173" s="229"/>
      <c r="X173" s="229"/>
      <c r="Y173" s="229"/>
      <c r="AG173" t="s">
        <v>180</v>
      </c>
    </row>
    <row r="174" spans="1:60" outlineLevel="1" x14ac:dyDescent="0.2">
      <c r="A174" s="249">
        <v>32</v>
      </c>
      <c r="B174" s="250" t="s">
        <v>505</v>
      </c>
      <c r="C174" s="261" t="s">
        <v>506</v>
      </c>
      <c r="D174" s="251" t="s">
        <v>237</v>
      </c>
      <c r="E174" s="252">
        <v>30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15</v>
      </c>
      <c r="M174" s="254">
        <f>G174*(1+L174/100)</f>
        <v>0</v>
      </c>
      <c r="N174" s="252">
        <v>1.58E-3</v>
      </c>
      <c r="O174" s="252">
        <f>ROUND(E174*N174,2)</f>
        <v>0.05</v>
      </c>
      <c r="P174" s="252">
        <v>0</v>
      </c>
      <c r="Q174" s="252">
        <f>ROUND(E174*P174,2)</f>
        <v>0</v>
      </c>
      <c r="R174" s="254" t="s">
        <v>507</v>
      </c>
      <c r="S174" s="254" t="s">
        <v>197</v>
      </c>
      <c r="T174" s="255" t="s">
        <v>197</v>
      </c>
      <c r="U174" s="224">
        <v>0.214</v>
      </c>
      <c r="V174" s="224">
        <f>ROUND(E174*U174,2)</f>
        <v>6.42</v>
      </c>
      <c r="W174" s="224"/>
      <c r="X174" s="224" t="s">
        <v>239</v>
      </c>
      <c r="Y174" s="224" t="s">
        <v>187</v>
      </c>
      <c r="Z174" s="214"/>
      <c r="AA174" s="214"/>
      <c r="AB174" s="214"/>
      <c r="AC174" s="214"/>
      <c r="AD174" s="214"/>
      <c r="AE174" s="214"/>
      <c r="AF174" s="214"/>
      <c r="AG174" s="214" t="s">
        <v>240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22.5" outlineLevel="1" x14ac:dyDescent="0.2">
      <c r="A175" s="240">
        <v>33</v>
      </c>
      <c r="B175" s="241" t="s">
        <v>508</v>
      </c>
      <c r="C175" s="258" t="s">
        <v>509</v>
      </c>
      <c r="D175" s="242" t="s">
        <v>237</v>
      </c>
      <c r="E175" s="243">
        <v>107.14</v>
      </c>
      <c r="F175" s="244"/>
      <c r="G175" s="245">
        <f>ROUND(E175*F175,2)</f>
        <v>0</v>
      </c>
      <c r="H175" s="244"/>
      <c r="I175" s="245">
        <f>ROUND(E175*H175,2)</f>
        <v>0</v>
      </c>
      <c r="J175" s="244"/>
      <c r="K175" s="245">
        <f>ROUND(E175*J175,2)</f>
        <v>0</v>
      </c>
      <c r="L175" s="245">
        <v>15</v>
      </c>
      <c r="M175" s="245">
        <f>G175*(1+L175/100)</f>
        <v>0</v>
      </c>
      <c r="N175" s="243">
        <v>1.8380000000000001E-2</v>
      </c>
      <c r="O175" s="243">
        <f>ROUND(E175*N175,2)</f>
        <v>1.97</v>
      </c>
      <c r="P175" s="243">
        <v>0</v>
      </c>
      <c r="Q175" s="243">
        <f>ROUND(E175*P175,2)</f>
        <v>0</v>
      </c>
      <c r="R175" s="245" t="s">
        <v>507</v>
      </c>
      <c r="S175" s="245" t="s">
        <v>197</v>
      </c>
      <c r="T175" s="246" t="s">
        <v>197</v>
      </c>
      <c r="U175" s="224">
        <v>0.14399999999999999</v>
      </c>
      <c r="V175" s="224">
        <f>ROUND(E175*U175,2)</f>
        <v>15.43</v>
      </c>
      <c r="W175" s="224"/>
      <c r="X175" s="224" t="s">
        <v>239</v>
      </c>
      <c r="Y175" s="224" t="s">
        <v>187</v>
      </c>
      <c r="Z175" s="214"/>
      <c r="AA175" s="214"/>
      <c r="AB175" s="214"/>
      <c r="AC175" s="214"/>
      <c r="AD175" s="214"/>
      <c r="AE175" s="214"/>
      <c r="AF175" s="214"/>
      <c r="AG175" s="214" t="s">
        <v>240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2" x14ac:dyDescent="0.2">
      <c r="A176" s="221"/>
      <c r="B176" s="222"/>
      <c r="C176" s="269" t="s">
        <v>510</v>
      </c>
      <c r="D176" s="268"/>
      <c r="E176" s="268"/>
      <c r="F176" s="268"/>
      <c r="G176" s="268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242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2">
      <c r="A177" s="221"/>
      <c r="B177" s="222"/>
      <c r="C177" s="262" t="s">
        <v>511</v>
      </c>
      <c r="D177" s="225"/>
      <c r="E177" s="226">
        <v>107.14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201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40">
        <v>34</v>
      </c>
      <c r="B178" s="241" t="s">
        <v>512</v>
      </c>
      <c r="C178" s="258" t="s">
        <v>513</v>
      </c>
      <c r="D178" s="242" t="s">
        <v>237</v>
      </c>
      <c r="E178" s="243">
        <v>7499.8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15</v>
      </c>
      <c r="M178" s="245">
        <f>G178*(1+L178/100)</f>
        <v>0</v>
      </c>
      <c r="N178" s="243">
        <v>0</v>
      </c>
      <c r="O178" s="243">
        <f>ROUND(E178*N178,2)</f>
        <v>0</v>
      </c>
      <c r="P178" s="243">
        <v>0</v>
      </c>
      <c r="Q178" s="243">
        <f>ROUND(E178*P178,2)</f>
        <v>0</v>
      </c>
      <c r="R178" s="245" t="s">
        <v>507</v>
      </c>
      <c r="S178" s="245" t="s">
        <v>197</v>
      </c>
      <c r="T178" s="246" t="s">
        <v>197</v>
      </c>
      <c r="U178" s="224">
        <v>0</v>
      </c>
      <c r="V178" s="224">
        <f>ROUND(E178*U178,2)</f>
        <v>0</v>
      </c>
      <c r="W178" s="224"/>
      <c r="X178" s="224" t="s">
        <v>239</v>
      </c>
      <c r="Y178" s="224" t="s">
        <v>187</v>
      </c>
      <c r="Z178" s="214"/>
      <c r="AA178" s="214"/>
      <c r="AB178" s="214"/>
      <c r="AC178" s="214"/>
      <c r="AD178" s="214"/>
      <c r="AE178" s="214"/>
      <c r="AF178" s="214"/>
      <c r="AG178" s="214" t="s">
        <v>240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2">
      <c r="A179" s="221"/>
      <c r="B179" s="222"/>
      <c r="C179" s="269" t="s">
        <v>510</v>
      </c>
      <c r="D179" s="268"/>
      <c r="E179" s="268"/>
      <c r="F179" s="268"/>
      <c r="G179" s="268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242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2" x14ac:dyDescent="0.2">
      <c r="A180" s="221"/>
      <c r="B180" s="222"/>
      <c r="C180" s="262" t="s">
        <v>514</v>
      </c>
      <c r="D180" s="225"/>
      <c r="E180" s="226">
        <v>7499.8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201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49">
        <v>35</v>
      </c>
      <c r="B181" s="250" t="s">
        <v>515</v>
      </c>
      <c r="C181" s="261" t="s">
        <v>516</v>
      </c>
      <c r="D181" s="251" t="s">
        <v>237</v>
      </c>
      <c r="E181" s="252">
        <v>107.14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0</v>
      </c>
      <c r="Q181" s="252">
        <f>ROUND(E181*P181,2)</f>
        <v>0</v>
      </c>
      <c r="R181" s="254" t="s">
        <v>507</v>
      </c>
      <c r="S181" s="254" t="s">
        <v>197</v>
      </c>
      <c r="T181" s="255" t="s">
        <v>197</v>
      </c>
      <c r="U181" s="224">
        <v>0.126</v>
      </c>
      <c r="V181" s="224">
        <f>ROUND(E181*U181,2)</f>
        <v>13.5</v>
      </c>
      <c r="W181" s="224"/>
      <c r="X181" s="224" t="s">
        <v>239</v>
      </c>
      <c r="Y181" s="224" t="s">
        <v>187</v>
      </c>
      <c r="Z181" s="214"/>
      <c r="AA181" s="214"/>
      <c r="AB181" s="214"/>
      <c r="AC181" s="214"/>
      <c r="AD181" s="214"/>
      <c r="AE181" s="214"/>
      <c r="AF181" s="214"/>
      <c r="AG181" s="214" t="s">
        <v>240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x14ac:dyDescent="0.2">
      <c r="A182" s="230" t="s">
        <v>179</v>
      </c>
      <c r="B182" s="231" t="s">
        <v>108</v>
      </c>
      <c r="C182" s="257" t="s">
        <v>109</v>
      </c>
      <c r="D182" s="232"/>
      <c r="E182" s="233"/>
      <c r="F182" s="234"/>
      <c r="G182" s="234">
        <f>SUMIF(AG183:AG184,"&lt;&gt;NOR",G183:G184)</f>
        <v>0</v>
      </c>
      <c r="H182" s="234"/>
      <c r="I182" s="234">
        <f>SUM(I183:I184)</f>
        <v>0</v>
      </c>
      <c r="J182" s="234"/>
      <c r="K182" s="234">
        <f>SUM(K183:K184)</f>
        <v>0</v>
      </c>
      <c r="L182" s="234"/>
      <c r="M182" s="234">
        <f>SUM(M183:M184)</f>
        <v>0</v>
      </c>
      <c r="N182" s="233"/>
      <c r="O182" s="233">
        <f>SUM(O183:O184)</f>
        <v>0</v>
      </c>
      <c r="P182" s="233"/>
      <c r="Q182" s="233">
        <f>SUM(Q183:Q184)</f>
        <v>0</v>
      </c>
      <c r="R182" s="234"/>
      <c r="S182" s="234"/>
      <c r="T182" s="235"/>
      <c r="U182" s="229"/>
      <c r="V182" s="229">
        <f>SUM(V183:V184)</f>
        <v>9.24</v>
      </c>
      <c r="W182" s="229"/>
      <c r="X182" s="229"/>
      <c r="Y182" s="229"/>
      <c r="AG182" t="s">
        <v>180</v>
      </c>
    </row>
    <row r="183" spans="1:60" ht="56.25" outlineLevel="1" x14ac:dyDescent="0.2">
      <c r="A183" s="240">
        <v>36</v>
      </c>
      <c r="B183" s="241" t="s">
        <v>517</v>
      </c>
      <c r="C183" s="258" t="s">
        <v>518</v>
      </c>
      <c r="D183" s="242" t="s">
        <v>237</v>
      </c>
      <c r="E183" s="243">
        <v>30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15</v>
      </c>
      <c r="M183" s="245">
        <f>G183*(1+L183/100)</f>
        <v>0</v>
      </c>
      <c r="N183" s="243">
        <v>4.0000000000000003E-5</v>
      </c>
      <c r="O183" s="243">
        <f>ROUND(E183*N183,2)</f>
        <v>0</v>
      </c>
      <c r="P183" s="243">
        <v>0</v>
      </c>
      <c r="Q183" s="243">
        <f>ROUND(E183*P183,2)</f>
        <v>0</v>
      </c>
      <c r="R183" s="245" t="s">
        <v>366</v>
      </c>
      <c r="S183" s="245" t="s">
        <v>197</v>
      </c>
      <c r="T183" s="246" t="s">
        <v>197</v>
      </c>
      <c r="U183" s="224">
        <v>0.308</v>
      </c>
      <c r="V183" s="224">
        <f>ROUND(E183*U183,2)</f>
        <v>9.24</v>
      </c>
      <c r="W183" s="224"/>
      <c r="X183" s="224" t="s">
        <v>239</v>
      </c>
      <c r="Y183" s="224" t="s">
        <v>187</v>
      </c>
      <c r="Z183" s="214"/>
      <c r="AA183" s="214"/>
      <c r="AB183" s="214"/>
      <c r="AC183" s="214"/>
      <c r="AD183" s="214"/>
      <c r="AE183" s="214"/>
      <c r="AF183" s="214"/>
      <c r="AG183" s="214" t="s">
        <v>240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2" x14ac:dyDescent="0.2">
      <c r="A184" s="221"/>
      <c r="B184" s="222"/>
      <c r="C184" s="259" t="s">
        <v>519</v>
      </c>
      <c r="D184" s="247"/>
      <c r="E184" s="247"/>
      <c r="F184" s="247"/>
      <c r="G184" s="247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190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56" t="str">
        <f>C184</f>
        <v>zárubněmi, umytí a vyčištění jiných zasklených a natíraných ploch a zařizovacích předmětů před předáním do užívání světlá výška podlaží do 4 m</v>
      </c>
      <c r="BB184" s="214"/>
      <c r="BC184" s="214"/>
      <c r="BD184" s="214"/>
      <c r="BE184" s="214"/>
      <c r="BF184" s="214"/>
      <c r="BG184" s="214"/>
      <c r="BH184" s="214"/>
    </row>
    <row r="185" spans="1:60" x14ac:dyDescent="0.2">
      <c r="A185" s="230" t="s">
        <v>179</v>
      </c>
      <c r="B185" s="231" t="s">
        <v>110</v>
      </c>
      <c r="C185" s="257" t="s">
        <v>111</v>
      </c>
      <c r="D185" s="232"/>
      <c r="E185" s="233"/>
      <c r="F185" s="234"/>
      <c r="G185" s="234">
        <f>SUMIF(AG186:AG191,"&lt;&gt;NOR",G186:G191)</f>
        <v>0</v>
      </c>
      <c r="H185" s="234"/>
      <c r="I185" s="234">
        <f>SUM(I186:I191)</f>
        <v>0</v>
      </c>
      <c r="J185" s="234"/>
      <c r="K185" s="234">
        <f>SUM(K186:K191)</f>
        <v>0</v>
      </c>
      <c r="L185" s="234"/>
      <c r="M185" s="234">
        <f>SUM(M186:M191)</f>
        <v>0</v>
      </c>
      <c r="N185" s="233"/>
      <c r="O185" s="233">
        <f>SUM(O186:O191)</f>
        <v>0</v>
      </c>
      <c r="P185" s="233"/>
      <c r="Q185" s="233">
        <f>SUM(Q186:Q191)</f>
        <v>0.04</v>
      </c>
      <c r="R185" s="234"/>
      <c r="S185" s="234"/>
      <c r="T185" s="235"/>
      <c r="U185" s="229"/>
      <c r="V185" s="229">
        <f>SUM(V186:V191)</f>
        <v>2.75</v>
      </c>
      <c r="W185" s="229"/>
      <c r="X185" s="229"/>
      <c r="Y185" s="229"/>
      <c r="AG185" t="s">
        <v>180</v>
      </c>
    </row>
    <row r="186" spans="1:60" outlineLevel="1" x14ac:dyDescent="0.2">
      <c r="A186" s="240">
        <v>37</v>
      </c>
      <c r="B186" s="241" t="s">
        <v>520</v>
      </c>
      <c r="C186" s="258" t="s">
        <v>521</v>
      </c>
      <c r="D186" s="242" t="s">
        <v>329</v>
      </c>
      <c r="E186" s="243">
        <v>2.5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15</v>
      </c>
      <c r="M186" s="245">
        <f>G186*(1+L186/100)</f>
        <v>0</v>
      </c>
      <c r="N186" s="243">
        <v>0</v>
      </c>
      <c r="O186" s="243">
        <f>ROUND(E186*N186,2)</f>
        <v>0</v>
      </c>
      <c r="P186" s="243">
        <v>4.6000000000000001E-4</v>
      </c>
      <c r="Q186" s="243">
        <f>ROUND(E186*P186,2)</f>
        <v>0</v>
      </c>
      <c r="R186" s="245" t="s">
        <v>253</v>
      </c>
      <c r="S186" s="245" t="s">
        <v>197</v>
      </c>
      <c r="T186" s="246" t="s">
        <v>197</v>
      </c>
      <c r="U186" s="224">
        <v>1</v>
      </c>
      <c r="V186" s="224">
        <f>ROUND(E186*U186,2)</f>
        <v>2.5</v>
      </c>
      <c r="W186" s="224"/>
      <c r="X186" s="224" t="s">
        <v>239</v>
      </c>
      <c r="Y186" s="224" t="s">
        <v>187</v>
      </c>
      <c r="Z186" s="214"/>
      <c r="AA186" s="214"/>
      <c r="AB186" s="214"/>
      <c r="AC186" s="214"/>
      <c r="AD186" s="214"/>
      <c r="AE186" s="214"/>
      <c r="AF186" s="214"/>
      <c r="AG186" s="214" t="s">
        <v>240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2" x14ac:dyDescent="0.2">
      <c r="A187" s="221"/>
      <c r="B187" s="222"/>
      <c r="C187" s="262" t="s">
        <v>367</v>
      </c>
      <c r="D187" s="225"/>
      <c r="E187" s="226"/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201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2" t="s">
        <v>522</v>
      </c>
      <c r="D188" s="225"/>
      <c r="E188" s="226">
        <v>2.5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201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2.5" outlineLevel="1" x14ac:dyDescent="0.2">
      <c r="A189" s="240">
        <v>38</v>
      </c>
      <c r="B189" s="241" t="s">
        <v>523</v>
      </c>
      <c r="C189" s="258" t="s">
        <v>267</v>
      </c>
      <c r="D189" s="242" t="s">
        <v>252</v>
      </c>
      <c r="E189" s="243">
        <v>1.8749999999999999E-2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15</v>
      </c>
      <c r="M189" s="245">
        <f>G189*(1+L189/100)</f>
        <v>0</v>
      </c>
      <c r="N189" s="243">
        <v>0</v>
      </c>
      <c r="O189" s="243">
        <f>ROUND(E189*N189,2)</f>
        <v>0</v>
      </c>
      <c r="P189" s="243">
        <v>2.2000000000000002</v>
      </c>
      <c r="Q189" s="243">
        <f>ROUND(E189*P189,2)</f>
        <v>0.04</v>
      </c>
      <c r="R189" s="245" t="s">
        <v>253</v>
      </c>
      <c r="S189" s="245" t="s">
        <v>197</v>
      </c>
      <c r="T189" s="246" t="s">
        <v>197</v>
      </c>
      <c r="U189" s="224">
        <v>13.24</v>
      </c>
      <c r="V189" s="224">
        <f>ROUND(E189*U189,2)</f>
        <v>0.25</v>
      </c>
      <c r="W189" s="224"/>
      <c r="X189" s="224" t="s">
        <v>239</v>
      </c>
      <c r="Y189" s="224" t="s">
        <v>187</v>
      </c>
      <c r="Z189" s="214"/>
      <c r="AA189" s="214"/>
      <c r="AB189" s="214"/>
      <c r="AC189" s="214"/>
      <c r="AD189" s="214"/>
      <c r="AE189" s="214"/>
      <c r="AF189" s="214"/>
      <c r="AG189" s="214" t="s">
        <v>240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2" x14ac:dyDescent="0.2">
      <c r="A190" s="221"/>
      <c r="B190" s="222"/>
      <c r="C190" s="262" t="s">
        <v>367</v>
      </c>
      <c r="D190" s="225"/>
      <c r="E190" s="226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201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21"/>
      <c r="B191" s="222"/>
      <c r="C191" s="262" t="s">
        <v>524</v>
      </c>
      <c r="D191" s="225"/>
      <c r="E191" s="226">
        <v>0.02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201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x14ac:dyDescent="0.2">
      <c r="A192" s="230" t="s">
        <v>179</v>
      </c>
      <c r="B192" s="231" t="s">
        <v>114</v>
      </c>
      <c r="C192" s="257" t="s">
        <v>115</v>
      </c>
      <c r="D192" s="232"/>
      <c r="E192" s="233"/>
      <c r="F192" s="234"/>
      <c r="G192" s="234">
        <f>SUMIF(AG193:AG194,"&lt;&gt;NOR",G193:G194)</f>
        <v>0</v>
      </c>
      <c r="H192" s="234"/>
      <c r="I192" s="234">
        <f>SUM(I193:I194)</f>
        <v>0</v>
      </c>
      <c r="J192" s="234"/>
      <c r="K192" s="234">
        <f>SUM(K193:K194)</f>
        <v>0</v>
      </c>
      <c r="L192" s="234"/>
      <c r="M192" s="234">
        <f>SUM(M193:M194)</f>
        <v>0</v>
      </c>
      <c r="N192" s="233"/>
      <c r="O192" s="233">
        <f>SUM(O193:O194)</f>
        <v>0</v>
      </c>
      <c r="P192" s="233"/>
      <c r="Q192" s="233">
        <f>SUM(Q193:Q194)</f>
        <v>0</v>
      </c>
      <c r="R192" s="234"/>
      <c r="S192" s="234"/>
      <c r="T192" s="235"/>
      <c r="U192" s="229"/>
      <c r="V192" s="229">
        <f>SUM(V193:V194)</f>
        <v>6.38</v>
      </c>
      <c r="W192" s="229"/>
      <c r="X192" s="229"/>
      <c r="Y192" s="229"/>
      <c r="AG192" t="s">
        <v>180</v>
      </c>
    </row>
    <row r="193" spans="1:60" ht="22.5" outlineLevel="1" x14ac:dyDescent="0.2">
      <c r="A193" s="240">
        <v>39</v>
      </c>
      <c r="B193" s="241" t="s">
        <v>309</v>
      </c>
      <c r="C193" s="258" t="s">
        <v>310</v>
      </c>
      <c r="D193" s="242" t="s">
        <v>311</v>
      </c>
      <c r="E193" s="243">
        <v>6.7938299999999998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15</v>
      </c>
      <c r="M193" s="245">
        <f>G193*(1+L193/100)</f>
        <v>0</v>
      </c>
      <c r="N193" s="243">
        <v>0</v>
      </c>
      <c r="O193" s="243">
        <f>ROUND(E193*N193,2)</f>
        <v>0</v>
      </c>
      <c r="P193" s="243">
        <v>0</v>
      </c>
      <c r="Q193" s="243">
        <f>ROUND(E193*P193,2)</f>
        <v>0</v>
      </c>
      <c r="R193" s="245" t="s">
        <v>312</v>
      </c>
      <c r="S193" s="245" t="s">
        <v>197</v>
      </c>
      <c r="T193" s="246" t="s">
        <v>197</v>
      </c>
      <c r="U193" s="224">
        <v>0.9385</v>
      </c>
      <c r="V193" s="224">
        <f>ROUND(E193*U193,2)</f>
        <v>6.38</v>
      </c>
      <c r="W193" s="224"/>
      <c r="X193" s="224" t="s">
        <v>313</v>
      </c>
      <c r="Y193" s="224" t="s">
        <v>187</v>
      </c>
      <c r="Z193" s="214"/>
      <c r="AA193" s="214"/>
      <c r="AB193" s="214"/>
      <c r="AC193" s="214"/>
      <c r="AD193" s="214"/>
      <c r="AE193" s="214"/>
      <c r="AF193" s="214"/>
      <c r="AG193" s="214" t="s">
        <v>314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2" x14ac:dyDescent="0.2">
      <c r="A194" s="221"/>
      <c r="B194" s="222"/>
      <c r="C194" s="269" t="s">
        <v>315</v>
      </c>
      <c r="D194" s="268"/>
      <c r="E194" s="268"/>
      <c r="F194" s="268"/>
      <c r="G194" s="268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242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x14ac:dyDescent="0.2">
      <c r="A195" s="230" t="s">
        <v>179</v>
      </c>
      <c r="B195" s="231" t="s">
        <v>116</v>
      </c>
      <c r="C195" s="257" t="s">
        <v>117</v>
      </c>
      <c r="D195" s="232"/>
      <c r="E195" s="233"/>
      <c r="F195" s="234"/>
      <c r="G195" s="234">
        <f>SUMIF(AG196:AG203,"&lt;&gt;NOR",G196:G203)</f>
        <v>0</v>
      </c>
      <c r="H195" s="234"/>
      <c r="I195" s="234">
        <f>SUM(I196:I203)</f>
        <v>0</v>
      </c>
      <c r="J195" s="234"/>
      <c r="K195" s="234">
        <f>SUM(K196:K203)</f>
        <v>0</v>
      </c>
      <c r="L195" s="234"/>
      <c r="M195" s="234">
        <f>SUM(M196:M203)</f>
        <v>0</v>
      </c>
      <c r="N195" s="233"/>
      <c r="O195" s="233">
        <f>SUM(O196:O203)</f>
        <v>0.03</v>
      </c>
      <c r="P195" s="233"/>
      <c r="Q195" s="233">
        <f>SUM(Q196:Q203)</f>
        <v>0</v>
      </c>
      <c r="R195" s="234"/>
      <c r="S195" s="234"/>
      <c r="T195" s="235"/>
      <c r="U195" s="229"/>
      <c r="V195" s="229">
        <f>SUM(V196:V203)</f>
        <v>1.49</v>
      </c>
      <c r="W195" s="229"/>
      <c r="X195" s="229"/>
      <c r="Y195" s="229"/>
      <c r="AG195" t="s">
        <v>180</v>
      </c>
    </row>
    <row r="196" spans="1:60" ht="22.5" outlineLevel="1" x14ac:dyDescent="0.2">
      <c r="A196" s="240">
        <v>40</v>
      </c>
      <c r="B196" s="241" t="s">
        <v>525</v>
      </c>
      <c r="C196" s="258" t="s">
        <v>526</v>
      </c>
      <c r="D196" s="242" t="s">
        <v>237</v>
      </c>
      <c r="E196" s="243">
        <v>5.6050000000000004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15</v>
      </c>
      <c r="M196" s="245">
        <f>G196*(1+L196/100)</f>
        <v>0</v>
      </c>
      <c r="N196" s="243">
        <v>3.3E-4</v>
      </c>
      <c r="O196" s="243">
        <f>ROUND(E196*N196,2)</f>
        <v>0</v>
      </c>
      <c r="P196" s="243">
        <v>0</v>
      </c>
      <c r="Q196" s="243">
        <f>ROUND(E196*P196,2)</f>
        <v>0</v>
      </c>
      <c r="R196" s="245" t="s">
        <v>527</v>
      </c>
      <c r="S196" s="245" t="s">
        <v>197</v>
      </c>
      <c r="T196" s="246" t="s">
        <v>197</v>
      </c>
      <c r="U196" s="224">
        <v>2.75E-2</v>
      </c>
      <c r="V196" s="224">
        <f>ROUND(E196*U196,2)</f>
        <v>0.15</v>
      </c>
      <c r="W196" s="224"/>
      <c r="X196" s="224" t="s">
        <v>239</v>
      </c>
      <c r="Y196" s="224" t="s">
        <v>187</v>
      </c>
      <c r="Z196" s="214"/>
      <c r="AA196" s="214"/>
      <c r="AB196" s="214"/>
      <c r="AC196" s="214"/>
      <c r="AD196" s="214"/>
      <c r="AE196" s="214"/>
      <c r="AF196" s="214"/>
      <c r="AG196" s="214" t="s">
        <v>240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2">
      <c r="A197" s="221"/>
      <c r="B197" s="222"/>
      <c r="C197" s="262" t="s">
        <v>367</v>
      </c>
      <c r="D197" s="225"/>
      <c r="E197" s="226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201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2" t="s">
        <v>528</v>
      </c>
      <c r="D198" s="225"/>
      <c r="E198" s="226">
        <v>5.61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201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22.5" outlineLevel="1" x14ac:dyDescent="0.2">
      <c r="A199" s="240">
        <v>41</v>
      </c>
      <c r="B199" s="241" t="s">
        <v>529</v>
      </c>
      <c r="C199" s="258" t="s">
        <v>530</v>
      </c>
      <c r="D199" s="242" t="s">
        <v>237</v>
      </c>
      <c r="E199" s="243">
        <v>5.6050000000000004</v>
      </c>
      <c r="F199" s="244"/>
      <c r="G199" s="245">
        <f>ROUND(E199*F199,2)</f>
        <v>0</v>
      </c>
      <c r="H199" s="244"/>
      <c r="I199" s="245">
        <f>ROUND(E199*H199,2)</f>
        <v>0</v>
      </c>
      <c r="J199" s="244"/>
      <c r="K199" s="245">
        <f>ROUND(E199*J199,2)</f>
        <v>0</v>
      </c>
      <c r="L199" s="245">
        <v>15</v>
      </c>
      <c r="M199" s="245">
        <f>G199*(1+L199/100)</f>
        <v>0</v>
      </c>
      <c r="N199" s="243">
        <v>5.7000000000000002E-3</v>
      </c>
      <c r="O199" s="243">
        <f>ROUND(E199*N199,2)</f>
        <v>0.03</v>
      </c>
      <c r="P199" s="243">
        <v>0</v>
      </c>
      <c r="Q199" s="243">
        <f>ROUND(E199*P199,2)</f>
        <v>0</v>
      </c>
      <c r="R199" s="245" t="s">
        <v>527</v>
      </c>
      <c r="S199" s="245" t="s">
        <v>197</v>
      </c>
      <c r="T199" s="246" t="s">
        <v>197</v>
      </c>
      <c r="U199" s="224">
        <v>0.22991</v>
      </c>
      <c r="V199" s="224">
        <f>ROUND(E199*U199,2)</f>
        <v>1.29</v>
      </c>
      <c r="W199" s="224"/>
      <c r="X199" s="224" t="s">
        <v>239</v>
      </c>
      <c r="Y199" s="224" t="s">
        <v>187</v>
      </c>
      <c r="Z199" s="214"/>
      <c r="AA199" s="214"/>
      <c r="AB199" s="214"/>
      <c r="AC199" s="214"/>
      <c r="AD199" s="214"/>
      <c r="AE199" s="214"/>
      <c r="AF199" s="214"/>
      <c r="AG199" s="214" t="s">
        <v>240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2" x14ac:dyDescent="0.2">
      <c r="A200" s="221"/>
      <c r="B200" s="222"/>
      <c r="C200" s="262" t="s">
        <v>367</v>
      </c>
      <c r="D200" s="225"/>
      <c r="E200" s="226"/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201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2">
      <c r="A201" s="221"/>
      <c r="B201" s="222"/>
      <c r="C201" s="262" t="s">
        <v>528</v>
      </c>
      <c r="D201" s="225"/>
      <c r="E201" s="226">
        <v>5.61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201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40">
        <v>42</v>
      </c>
      <c r="B202" s="241" t="s">
        <v>531</v>
      </c>
      <c r="C202" s="258" t="s">
        <v>532</v>
      </c>
      <c r="D202" s="242" t="s">
        <v>311</v>
      </c>
      <c r="E202" s="243">
        <v>3.3799999999999997E-2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15</v>
      </c>
      <c r="M202" s="245">
        <f>G202*(1+L202/100)</f>
        <v>0</v>
      </c>
      <c r="N202" s="243">
        <v>0</v>
      </c>
      <c r="O202" s="243">
        <f>ROUND(E202*N202,2)</f>
        <v>0</v>
      </c>
      <c r="P202" s="243">
        <v>0</v>
      </c>
      <c r="Q202" s="243">
        <f>ROUND(E202*P202,2)</f>
        <v>0</v>
      </c>
      <c r="R202" s="245" t="s">
        <v>527</v>
      </c>
      <c r="S202" s="245" t="s">
        <v>197</v>
      </c>
      <c r="T202" s="246" t="s">
        <v>197</v>
      </c>
      <c r="U202" s="224">
        <v>1.5669999999999999</v>
      </c>
      <c r="V202" s="224">
        <f>ROUND(E202*U202,2)</f>
        <v>0.05</v>
      </c>
      <c r="W202" s="224"/>
      <c r="X202" s="224" t="s">
        <v>313</v>
      </c>
      <c r="Y202" s="224" t="s">
        <v>187</v>
      </c>
      <c r="Z202" s="214"/>
      <c r="AA202" s="214"/>
      <c r="AB202" s="214"/>
      <c r="AC202" s="214"/>
      <c r="AD202" s="214"/>
      <c r="AE202" s="214"/>
      <c r="AF202" s="214"/>
      <c r="AG202" s="214" t="s">
        <v>314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 x14ac:dyDescent="0.2">
      <c r="A203" s="221"/>
      <c r="B203" s="222"/>
      <c r="C203" s="269" t="s">
        <v>533</v>
      </c>
      <c r="D203" s="268"/>
      <c r="E203" s="268"/>
      <c r="F203" s="268"/>
      <c r="G203" s="268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242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x14ac:dyDescent="0.2">
      <c r="A204" s="217" t="s">
        <v>179</v>
      </c>
      <c r="B204" s="218" t="s">
        <v>118</v>
      </c>
      <c r="C204" s="266" t="s">
        <v>119</v>
      </c>
      <c r="D204" s="236"/>
      <c r="E204" s="237"/>
      <c r="F204" s="238"/>
      <c r="G204" s="238">
        <f>SUMIF(AG205:AG216,"&lt;&gt;NOR",G205:G216)</f>
        <v>0</v>
      </c>
      <c r="H204" s="238"/>
      <c r="I204" s="238">
        <f>SUM(I205:I216)</f>
        <v>0</v>
      </c>
      <c r="J204" s="238"/>
      <c r="K204" s="238">
        <f>SUM(K205:K216)</f>
        <v>0</v>
      </c>
      <c r="L204" s="238"/>
      <c r="M204" s="238">
        <f>SUM(M205:M216)</f>
        <v>0</v>
      </c>
      <c r="N204" s="237"/>
      <c r="O204" s="237">
        <f>SUM(O205:O216)</f>
        <v>9.9999999999999992E-2</v>
      </c>
      <c r="P204" s="237"/>
      <c r="Q204" s="237">
        <f>SUM(Q205:Q216)</f>
        <v>0</v>
      </c>
      <c r="R204" s="238"/>
      <c r="S204" s="238"/>
      <c r="T204" s="239"/>
      <c r="U204" s="229"/>
      <c r="V204" s="229">
        <f>SUM(V205:V216)</f>
        <v>9.4999999999999982</v>
      </c>
      <c r="W204" s="229"/>
      <c r="X204" s="229"/>
      <c r="Y204" s="229"/>
      <c r="AG204" t="s">
        <v>180</v>
      </c>
    </row>
    <row r="205" spans="1:60" outlineLevel="1" x14ac:dyDescent="0.2">
      <c r="A205" s="221"/>
      <c r="B205" s="222"/>
      <c r="C205" s="259" t="s">
        <v>534</v>
      </c>
      <c r="D205" s="247"/>
      <c r="E205" s="247"/>
      <c r="F205" s="247"/>
      <c r="G205" s="247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190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2" x14ac:dyDescent="0.2">
      <c r="A206" s="221"/>
      <c r="B206" s="222"/>
      <c r="C206" s="260" t="s">
        <v>459</v>
      </c>
      <c r="D206" s="248"/>
      <c r="E206" s="248"/>
      <c r="F206" s="248"/>
      <c r="G206" s="248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4"/>
      <c r="AA206" s="214"/>
      <c r="AB206" s="214"/>
      <c r="AC206" s="214"/>
      <c r="AD206" s="214"/>
      <c r="AE206" s="214"/>
      <c r="AF206" s="214"/>
      <c r="AG206" s="214" t="s">
        <v>190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49">
        <v>43</v>
      </c>
      <c r="B207" s="250" t="s">
        <v>535</v>
      </c>
      <c r="C207" s="261" t="s">
        <v>536</v>
      </c>
      <c r="D207" s="251" t="s">
        <v>237</v>
      </c>
      <c r="E207" s="252">
        <v>6.82</v>
      </c>
      <c r="F207" s="253"/>
      <c r="G207" s="254">
        <f>ROUND(E207*F207,2)</f>
        <v>0</v>
      </c>
      <c r="H207" s="253"/>
      <c r="I207" s="254">
        <f>ROUND(E207*H207,2)</f>
        <v>0</v>
      </c>
      <c r="J207" s="253"/>
      <c r="K207" s="254">
        <f>ROUND(E207*J207,2)</f>
        <v>0</v>
      </c>
      <c r="L207" s="254">
        <v>15</v>
      </c>
      <c r="M207" s="254">
        <f>G207*(1+L207/100)</f>
        <v>0</v>
      </c>
      <c r="N207" s="252">
        <v>3.0000000000000001E-3</v>
      </c>
      <c r="O207" s="252">
        <f>ROUND(E207*N207,2)</f>
        <v>0.02</v>
      </c>
      <c r="P207" s="252">
        <v>0</v>
      </c>
      <c r="Q207" s="252">
        <f>ROUND(E207*P207,2)</f>
        <v>0</v>
      </c>
      <c r="R207" s="254"/>
      <c r="S207" s="254" t="s">
        <v>184</v>
      </c>
      <c r="T207" s="255" t="s">
        <v>185</v>
      </c>
      <c r="U207" s="224">
        <v>0.28000000000000003</v>
      </c>
      <c r="V207" s="224">
        <f>ROUND(E207*U207,2)</f>
        <v>1.91</v>
      </c>
      <c r="W207" s="224"/>
      <c r="X207" s="224" t="s">
        <v>239</v>
      </c>
      <c r="Y207" s="224" t="s">
        <v>187</v>
      </c>
      <c r="Z207" s="214"/>
      <c r="AA207" s="214"/>
      <c r="AB207" s="214"/>
      <c r="AC207" s="214"/>
      <c r="AD207" s="214"/>
      <c r="AE207" s="214"/>
      <c r="AF207" s="214"/>
      <c r="AG207" s="214" t="s">
        <v>240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49">
        <v>44</v>
      </c>
      <c r="B208" s="250" t="s">
        <v>535</v>
      </c>
      <c r="C208" s="261" t="s">
        <v>536</v>
      </c>
      <c r="D208" s="251" t="s">
        <v>237</v>
      </c>
      <c r="E208" s="252">
        <v>1.66</v>
      </c>
      <c r="F208" s="253"/>
      <c r="G208" s="254">
        <f>ROUND(E208*F208,2)</f>
        <v>0</v>
      </c>
      <c r="H208" s="253"/>
      <c r="I208" s="254">
        <f>ROUND(E208*H208,2)</f>
        <v>0</v>
      </c>
      <c r="J208" s="253"/>
      <c r="K208" s="254">
        <f>ROUND(E208*J208,2)</f>
        <v>0</v>
      </c>
      <c r="L208" s="254">
        <v>15</v>
      </c>
      <c r="M208" s="254">
        <f>G208*(1+L208/100)</f>
        <v>0</v>
      </c>
      <c r="N208" s="252">
        <v>3.0000000000000001E-3</v>
      </c>
      <c r="O208" s="252">
        <f>ROUND(E208*N208,2)</f>
        <v>0</v>
      </c>
      <c r="P208" s="252">
        <v>0</v>
      </c>
      <c r="Q208" s="252">
        <f>ROUND(E208*P208,2)</f>
        <v>0</v>
      </c>
      <c r="R208" s="254"/>
      <c r="S208" s="254" t="s">
        <v>184</v>
      </c>
      <c r="T208" s="255" t="s">
        <v>185</v>
      </c>
      <c r="U208" s="224">
        <v>0.28000000000000003</v>
      </c>
      <c r="V208" s="224">
        <f>ROUND(E208*U208,2)</f>
        <v>0.46</v>
      </c>
      <c r="W208" s="224"/>
      <c r="X208" s="224" t="s">
        <v>239</v>
      </c>
      <c r="Y208" s="224" t="s">
        <v>187</v>
      </c>
      <c r="Z208" s="214"/>
      <c r="AA208" s="214"/>
      <c r="AB208" s="214"/>
      <c r="AC208" s="214"/>
      <c r="AD208" s="214"/>
      <c r="AE208" s="214"/>
      <c r="AF208" s="214"/>
      <c r="AG208" s="214" t="s">
        <v>240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49">
        <v>45</v>
      </c>
      <c r="B209" s="250" t="s">
        <v>535</v>
      </c>
      <c r="C209" s="261" t="s">
        <v>536</v>
      </c>
      <c r="D209" s="251" t="s">
        <v>237</v>
      </c>
      <c r="E209" s="252">
        <v>7.41</v>
      </c>
      <c r="F209" s="253"/>
      <c r="G209" s="254">
        <f>ROUND(E209*F209,2)</f>
        <v>0</v>
      </c>
      <c r="H209" s="253"/>
      <c r="I209" s="254">
        <f>ROUND(E209*H209,2)</f>
        <v>0</v>
      </c>
      <c r="J209" s="253"/>
      <c r="K209" s="254">
        <f>ROUND(E209*J209,2)</f>
        <v>0</v>
      </c>
      <c r="L209" s="254">
        <v>15</v>
      </c>
      <c r="M209" s="254">
        <f>G209*(1+L209/100)</f>
        <v>0</v>
      </c>
      <c r="N209" s="252">
        <v>3.0000000000000001E-3</v>
      </c>
      <c r="O209" s="252">
        <f>ROUND(E209*N209,2)</f>
        <v>0.02</v>
      </c>
      <c r="P209" s="252">
        <v>0</v>
      </c>
      <c r="Q209" s="252">
        <f>ROUND(E209*P209,2)</f>
        <v>0</v>
      </c>
      <c r="R209" s="254"/>
      <c r="S209" s="254" t="s">
        <v>184</v>
      </c>
      <c r="T209" s="255" t="s">
        <v>185</v>
      </c>
      <c r="U209" s="224">
        <v>0.28000000000000003</v>
      </c>
      <c r="V209" s="224">
        <f>ROUND(E209*U209,2)</f>
        <v>2.0699999999999998</v>
      </c>
      <c r="W209" s="224"/>
      <c r="X209" s="224" t="s">
        <v>239</v>
      </c>
      <c r="Y209" s="224" t="s">
        <v>187</v>
      </c>
      <c r="Z209" s="214"/>
      <c r="AA209" s="214"/>
      <c r="AB209" s="214"/>
      <c r="AC209" s="214"/>
      <c r="AD209" s="214"/>
      <c r="AE209" s="214"/>
      <c r="AF209" s="214"/>
      <c r="AG209" s="214" t="s">
        <v>240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49">
        <v>46</v>
      </c>
      <c r="B210" s="250" t="s">
        <v>535</v>
      </c>
      <c r="C210" s="261" t="s">
        <v>536</v>
      </c>
      <c r="D210" s="251" t="s">
        <v>237</v>
      </c>
      <c r="E210" s="252">
        <v>1.49</v>
      </c>
      <c r="F210" s="253"/>
      <c r="G210" s="254">
        <f>ROUND(E210*F210,2)</f>
        <v>0</v>
      </c>
      <c r="H210" s="253"/>
      <c r="I210" s="254">
        <f>ROUND(E210*H210,2)</f>
        <v>0</v>
      </c>
      <c r="J210" s="253"/>
      <c r="K210" s="254">
        <f>ROUND(E210*J210,2)</f>
        <v>0</v>
      </c>
      <c r="L210" s="254">
        <v>15</v>
      </c>
      <c r="M210" s="254">
        <f>G210*(1+L210/100)</f>
        <v>0</v>
      </c>
      <c r="N210" s="252">
        <v>3.0000000000000001E-3</v>
      </c>
      <c r="O210" s="252">
        <f>ROUND(E210*N210,2)</f>
        <v>0</v>
      </c>
      <c r="P210" s="252">
        <v>0</v>
      </c>
      <c r="Q210" s="252">
        <f>ROUND(E210*P210,2)</f>
        <v>0</v>
      </c>
      <c r="R210" s="254"/>
      <c r="S210" s="254" t="s">
        <v>184</v>
      </c>
      <c r="T210" s="255" t="s">
        <v>185</v>
      </c>
      <c r="U210" s="224">
        <v>0.28000000000000003</v>
      </c>
      <c r="V210" s="224">
        <f>ROUND(E210*U210,2)</f>
        <v>0.42</v>
      </c>
      <c r="W210" s="224"/>
      <c r="X210" s="224" t="s">
        <v>239</v>
      </c>
      <c r="Y210" s="224" t="s">
        <v>187</v>
      </c>
      <c r="Z210" s="214"/>
      <c r="AA210" s="214"/>
      <c r="AB210" s="214"/>
      <c r="AC210" s="214"/>
      <c r="AD210" s="214"/>
      <c r="AE210" s="214"/>
      <c r="AF210" s="214"/>
      <c r="AG210" s="214" t="s">
        <v>240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49">
        <v>47</v>
      </c>
      <c r="B211" s="250" t="s">
        <v>537</v>
      </c>
      <c r="C211" s="261" t="s">
        <v>538</v>
      </c>
      <c r="D211" s="251" t="s">
        <v>237</v>
      </c>
      <c r="E211" s="252">
        <v>1.44</v>
      </c>
      <c r="F211" s="253"/>
      <c r="G211" s="254">
        <f>ROUND(E211*F211,2)</f>
        <v>0</v>
      </c>
      <c r="H211" s="253"/>
      <c r="I211" s="254">
        <f>ROUND(E211*H211,2)</f>
        <v>0</v>
      </c>
      <c r="J211" s="253"/>
      <c r="K211" s="254">
        <f>ROUND(E211*J211,2)</f>
        <v>0</v>
      </c>
      <c r="L211" s="254">
        <v>15</v>
      </c>
      <c r="M211" s="254">
        <f>G211*(1+L211/100)</f>
        <v>0</v>
      </c>
      <c r="N211" s="252">
        <v>3.0000000000000001E-3</v>
      </c>
      <c r="O211" s="252">
        <f>ROUND(E211*N211,2)</f>
        <v>0</v>
      </c>
      <c r="P211" s="252">
        <v>0</v>
      </c>
      <c r="Q211" s="252">
        <f>ROUND(E211*P211,2)</f>
        <v>0</v>
      </c>
      <c r="R211" s="254"/>
      <c r="S211" s="254" t="s">
        <v>184</v>
      </c>
      <c r="T211" s="255" t="s">
        <v>185</v>
      </c>
      <c r="U211" s="224">
        <v>0.21</v>
      </c>
      <c r="V211" s="224">
        <f>ROUND(E211*U211,2)</f>
        <v>0.3</v>
      </c>
      <c r="W211" s="224"/>
      <c r="X211" s="224" t="s">
        <v>239</v>
      </c>
      <c r="Y211" s="224" t="s">
        <v>187</v>
      </c>
      <c r="Z211" s="214"/>
      <c r="AA211" s="214"/>
      <c r="AB211" s="214"/>
      <c r="AC211" s="214"/>
      <c r="AD211" s="214"/>
      <c r="AE211" s="214"/>
      <c r="AF211" s="214"/>
      <c r="AG211" s="214" t="s">
        <v>240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49">
        <v>48</v>
      </c>
      <c r="B212" s="250" t="s">
        <v>539</v>
      </c>
      <c r="C212" s="261" t="s">
        <v>540</v>
      </c>
      <c r="D212" s="251" t="s">
        <v>237</v>
      </c>
      <c r="E212" s="252">
        <v>2.5</v>
      </c>
      <c r="F212" s="253"/>
      <c r="G212" s="254">
        <f>ROUND(E212*F212,2)</f>
        <v>0</v>
      </c>
      <c r="H212" s="253"/>
      <c r="I212" s="254">
        <f>ROUND(E212*H212,2)</f>
        <v>0</v>
      </c>
      <c r="J212" s="253"/>
      <c r="K212" s="254">
        <f>ROUND(E212*J212,2)</f>
        <v>0</v>
      </c>
      <c r="L212" s="254">
        <v>15</v>
      </c>
      <c r="M212" s="254">
        <f>G212*(1+L212/100)</f>
        <v>0</v>
      </c>
      <c r="N212" s="252">
        <v>3.0000000000000001E-3</v>
      </c>
      <c r="O212" s="252">
        <f>ROUND(E212*N212,2)</f>
        <v>0.01</v>
      </c>
      <c r="P212" s="252">
        <v>0</v>
      </c>
      <c r="Q212" s="252">
        <f>ROUND(E212*P212,2)</f>
        <v>0</v>
      </c>
      <c r="R212" s="254"/>
      <c r="S212" s="254" t="s">
        <v>184</v>
      </c>
      <c r="T212" s="255" t="s">
        <v>185</v>
      </c>
      <c r="U212" s="224">
        <v>0.21</v>
      </c>
      <c r="V212" s="224">
        <f>ROUND(E212*U212,2)</f>
        <v>0.53</v>
      </c>
      <c r="W212" s="224"/>
      <c r="X212" s="224" t="s">
        <v>239</v>
      </c>
      <c r="Y212" s="224" t="s">
        <v>187</v>
      </c>
      <c r="Z212" s="214"/>
      <c r="AA212" s="214"/>
      <c r="AB212" s="214"/>
      <c r="AC212" s="214"/>
      <c r="AD212" s="214"/>
      <c r="AE212" s="214"/>
      <c r="AF212" s="214"/>
      <c r="AG212" s="214" t="s">
        <v>240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49">
        <v>49</v>
      </c>
      <c r="B213" s="250" t="s">
        <v>535</v>
      </c>
      <c r="C213" s="261" t="s">
        <v>536</v>
      </c>
      <c r="D213" s="251" t="s">
        <v>237</v>
      </c>
      <c r="E213" s="252">
        <v>5.82</v>
      </c>
      <c r="F213" s="253"/>
      <c r="G213" s="254">
        <f>ROUND(E213*F213,2)</f>
        <v>0</v>
      </c>
      <c r="H213" s="253"/>
      <c r="I213" s="254">
        <f>ROUND(E213*H213,2)</f>
        <v>0</v>
      </c>
      <c r="J213" s="253"/>
      <c r="K213" s="254">
        <f>ROUND(E213*J213,2)</f>
        <v>0</v>
      </c>
      <c r="L213" s="254">
        <v>15</v>
      </c>
      <c r="M213" s="254">
        <f>G213*(1+L213/100)</f>
        <v>0</v>
      </c>
      <c r="N213" s="252">
        <v>3.0000000000000001E-3</v>
      </c>
      <c r="O213" s="252">
        <f>ROUND(E213*N213,2)</f>
        <v>0.02</v>
      </c>
      <c r="P213" s="252">
        <v>0</v>
      </c>
      <c r="Q213" s="252">
        <f>ROUND(E213*P213,2)</f>
        <v>0</v>
      </c>
      <c r="R213" s="254"/>
      <c r="S213" s="254" t="s">
        <v>184</v>
      </c>
      <c r="T213" s="255" t="s">
        <v>185</v>
      </c>
      <c r="U213" s="224">
        <v>0.28000000000000003</v>
      </c>
      <c r="V213" s="224">
        <f>ROUND(E213*U213,2)</f>
        <v>1.63</v>
      </c>
      <c r="W213" s="224"/>
      <c r="X213" s="224" t="s">
        <v>239</v>
      </c>
      <c r="Y213" s="224" t="s">
        <v>187</v>
      </c>
      <c r="Z213" s="214"/>
      <c r="AA213" s="214"/>
      <c r="AB213" s="214"/>
      <c r="AC213" s="214"/>
      <c r="AD213" s="214"/>
      <c r="AE213" s="214"/>
      <c r="AF213" s="214"/>
      <c r="AG213" s="214" t="s">
        <v>240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49">
        <v>50</v>
      </c>
      <c r="B214" s="250" t="s">
        <v>535</v>
      </c>
      <c r="C214" s="261" t="s">
        <v>536</v>
      </c>
      <c r="D214" s="251" t="s">
        <v>237</v>
      </c>
      <c r="E214" s="252">
        <v>2.1800000000000002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15</v>
      </c>
      <c r="M214" s="254">
        <f>G214*(1+L214/100)</f>
        <v>0</v>
      </c>
      <c r="N214" s="252">
        <v>3.0000000000000001E-3</v>
      </c>
      <c r="O214" s="252">
        <f>ROUND(E214*N214,2)</f>
        <v>0.01</v>
      </c>
      <c r="P214" s="252">
        <v>0</v>
      </c>
      <c r="Q214" s="252">
        <f>ROUND(E214*P214,2)</f>
        <v>0</v>
      </c>
      <c r="R214" s="254"/>
      <c r="S214" s="254" t="s">
        <v>184</v>
      </c>
      <c r="T214" s="255" t="s">
        <v>185</v>
      </c>
      <c r="U214" s="224">
        <v>0.28000000000000003</v>
      </c>
      <c r="V214" s="224">
        <f>ROUND(E214*U214,2)</f>
        <v>0.61</v>
      </c>
      <c r="W214" s="224"/>
      <c r="X214" s="224" t="s">
        <v>239</v>
      </c>
      <c r="Y214" s="224" t="s">
        <v>187</v>
      </c>
      <c r="Z214" s="214"/>
      <c r="AA214" s="214"/>
      <c r="AB214" s="214"/>
      <c r="AC214" s="214"/>
      <c r="AD214" s="214"/>
      <c r="AE214" s="214"/>
      <c r="AF214" s="214"/>
      <c r="AG214" s="214" t="s">
        <v>240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49">
        <v>51</v>
      </c>
      <c r="B215" s="250" t="s">
        <v>535</v>
      </c>
      <c r="C215" s="261" t="s">
        <v>536</v>
      </c>
      <c r="D215" s="251" t="s">
        <v>237</v>
      </c>
      <c r="E215" s="252">
        <v>3.1</v>
      </c>
      <c r="F215" s="253"/>
      <c r="G215" s="254">
        <f>ROUND(E215*F215,2)</f>
        <v>0</v>
      </c>
      <c r="H215" s="253"/>
      <c r="I215" s="254">
        <f>ROUND(E215*H215,2)</f>
        <v>0</v>
      </c>
      <c r="J215" s="253"/>
      <c r="K215" s="254">
        <f>ROUND(E215*J215,2)</f>
        <v>0</v>
      </c>
      <c r="L215" s="254">
        <v>15</v>
      </c>
      <c r="M215" s="254">
        <f>G215*(1+L215/100)</f>
        <v>0</v>
      </c>
      <c r="N215" s="252">
        <v>3.0000000000000001E-3</v>
      </c>
      <c r="O215" s="252">
        <f>ROUND(E215*N215,2)</f>
        <v>0.01</v>
      </c>
      <c r="P215" s="252">
        <v>0</v>
      </c>
      <c r="Q215" s="252">
        <f>ROUND(E215*P215,2)</f>
        <v>0</v>
      </c>
      <c r="R215" s="254"/>
      <c r="S215" s="254" t="s">
        <v>184</v>
      </c>
      <c r="T215" s="255" t="s">
        <v>185</v>
      </c>
      <c r="U215" s="224">
        <v>0.28000000000000003</v>
      </c>
      <c r="V215" s="224">
        <f>ROUND(E215*U215,2)</f>
        <v>0.87</v>
      </c>
      <c r="W215" s="224"/>
      <c r="X215" s="224" t="s">
        <v>239</v>
      </c>
      <c r="Y215" s="224" t="s">
        <v>187</v>
      </c>
      <c r="Z215" s="214"/>
      <c r="AA215" s="214"/>
      <c r="AB215" s="214"/>
      <c r="AC215" s="214"/>
      <c r="AD215" s="214"/>
      <c r="AE215" s="214"/>
      <c r="AF215" s="214"/>
      <c r="AG215" s="214" t="s">
        <v>240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49">
        <v>52</v>
      </c>
      <c r="B216" s="250" t="s">
        <v>535</v>
      </c>
      <c r="C216" s="261" t="s">
        <v>536</v>
      </c>
      <c r="D216" s="251" t="s">
        <v>237</v>
      </c>
      <c r="E216" s="252">
        <v>2.5</v>
      </c>
      <c r="F216" s="253"/>
      <c r="G216" s="254">
        <f>ROUND(E216*F216,2)</f>
        <v>0</v>
      </c>
      <c r="H216" s="253"/>
      <c r="I216" s="254">
        <f>ROUND(E216*H216,2)</f>
        <v>0</v>
      </c>
      <c r="J216" s="253"/>
      <c r="K216" s="254">
        <f>ROUND(E216*J216,2)</f>
        <v>0</v>
      </c>
      <c r="L216" s="254">
        <v>15</v>
      </c>
      <c r="M216" s="254">
        <f>G216*(1+L216/100)</f>
        <v>0</v>
      </c>
      <c r="N216" s="252">
        <v>3.0000000000000001E-3</v>
      </c>
      <c r="O216" s="252">
        <f>ROUND(E216*N216,2)</f>
        <v>0.01</v>
      </c>
      <c r="P216" s="252">
        <v>0</v>
      </c>
      <c r="Q216" s="252">
        <f>ROUND(E216*P216,2)</f>
        <v>0</v>
      </c>
      <c r="R216" s="254"/>
      <c r="S216" s="254" t="s">
        <v>184</v>
      </c>
      <c r="T216" s="255" t="s">
        <v>185</v>
      </c>
      <c r="U216" s="224">
        <v>0.28000000000000003</v>
      </c>
      <c r="V216" s="224">
        <f>ROUND(E216*U216,2)</f>
        <v>0.7</v>
      </c>
      <c r="W216" s="224"/>
      <c r="X216" s="224" t="s">
        <v>239</v>
      </c>
      <c r="Y216" s="224" t="s">
        <v>187</v>
      </c>
      <c r="Z216" s="214"/>
      <c r="AA216" s="214"/>
      <c r="AB216" s="214"/>
      <c r="AC216" s="214"/>
      <c r="AD216" s="214"/>
      <c r="AE216" s="214"/>
      <c r="AF216" s="214"/>
      <c r="AG216" s="214" t="s">
        <v>240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x14ac:dyDescent="0.2">
      <c r="A217" s="217" t="s">
        <v>179</v>
      </c>
      <c r="B217" s="218" t="s">
        <v>124</v>
      </c>
      <c r="C217" s="266" t="s">
        <v>125</v>
      </c>
      <c r="D217" s="236"/>
      <c r="E217" s="237"/>
      <c r="F217" s="238"/>
      <c r="G217" s="238">
        <f>SUMIF(AG218:AG238,"&lt;&gt;NOR",G218:G238)</f>
        <v>0</v>
      </c>
      <c r="H217" s="238"/>
      <c r="I217" s="238">
        <f>SUM(I218:I238)</f>
        <v>0</v>
      </c>
      <c r="J217" s="238"/>
      <c r="K217" s="238">
        <f>SUM(K218:K238)</f>
        <v>0</v>
      </c>
      <c r="L217" s="238"/>
      <c r="M217" s="238">
        <f>SUM(M218:M238)</f>
        <v>0</v>
      </c>
      <c r="N217" s="237"/>
      <c r="O217" s="237">
        <f>SUM(O218:O238)</f>
        <v>0</v>
      </c>
      <c r="P217" s="237"/>
      <c r="Q217" s="237">
        <f>SUM(Q218:Q238)</f>
        <v>0</v>
      </c>
      <c r="R217" s="238"/>
      <c r="S217" s="238"/>
      <c r="T217" s="239"/>
      <c r="U217" s="229"/>
      <c r="V217" s="229">
        <f>SUM(V218:V238)</f>
        <v>0</v>
      </c>
      <c r="W217" s="229"/>
      <c r="X217" s="229"/>
      <c r="Y217" s="229"/>
      <c r="AG217" t="s">
        <v>180</v>
      </c>
    </row>
    <row r="218" spans="1:60" outlineLevel="1" x14ac:dyDescent="0.2">
      <c r="A218" s="221"/>
      <c r="B218" s="222"/>
      <c r="C218" s="259" t="s">
        <v>541</v>
      </c>
      <c r="D218" s="247"/>
      <c r="E218" s="247"/>
      <c r="F218" s="247"/>
      <c r="G218" s="247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4"/>
      <c r="AA218" s="214"/>
      <c r="AB218" s="214"/>
      <c r="AC218" s="214"/>
      <c r="AD218" s="214"/>
      <c r="AE218" s="214"/>
      <c r="AF218" s="214"/>
      <c r="AG218" s="214" t="s">
        <v>190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 x14ac:dyDescent="0.2">
      <c r="A219" s="221"/>
      <c r="B219" s="222"/>
      <c r="C219" s="260" t="s">
        <v>459</v>
      </c>
      <c r="D219" s="248"/>
      <c r="E219" s="248"/>
      <c r="F219" s="248"/>
      <c r="G219" s="248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190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2.5" outlineLevel="1" x14ac:dyDescent="0.2">
      <c r="A220" s="240">
        <v>53</v>
      </c>
      <c r="B220" s="241" t="s">
        <v>542</v>
      </c>
      <c r="C220" s="258" t="s">
        <v>543</v>
      </c>
      <c r="D220" s="242" t="s">
        <v>462</v>
      </c>
      <c r="E220" s="243">
        <v>1</v>
      </c>
      <c r="F220" s="244"/>
      <c r="G220" s="245">
        <f>ROUND(E220*F220,2)</f>
        <v>0</v>
      </c>
      <c r="H220" s="244"/>
      <c r="I220" s="245">
        <f>ROUND(E220*H220,2)</f>
        <v>0</v>
      </c>
      <c r="J220" s="244"/>
      <c r="K220" s="245">
        <f>ROUND(E220*J220,2)</f>
        <v>0</v>
      </c>
      <c r="L220" s="245">
        <v>15</v>
      </c>
      <c r="M220" s="245">
        <f>G220*(1+L220/100)</f>
        <v>0</v>
      </c>
      <c r="N220" s="243">
        <v>0</v>
      </c>
      <c r="O220" s="243">
        <f>ROUND(E220*N220,2)</f>
        <v>0</v>
      </c>
      <c r="P220" s="243">
        <v>0</v>
      </c>
      <c r="Q220" s="243">
        <f>ROUND(E220*P220,2)</f>
        <v>0</v>
      </c>
      <c r="R220" s="245"/>
      <c r="S220" s="245" t="s">
        <v>184</v>
      </c>
      <c r="T220" s="246" t="s">
        <v>185</v>
      </c>
      <c r="U220" s="224">
        <v>0</v>
      </c>
      <c r="V220" s="224">
        <f>ROUND(E220*U220,2)</f>
        <v>0</v>
      </c>
      <c r="W220" s="224"/>
      <c r="X220" s="224" t="s">
        <v>239</v>
      </c>
      <c r="Y220" s="224" t="s">
        <v>187</v>
      </c>
      <c r="Z220" s="214"/>
      <c r="AA220" s="214"/>
      <c r="AB220" s="214"/>
      <c r="AC220" s="214"/>
      <c r="AD220" s="214"/>
      <c r="AE220" s="214"/>
      <c r="AF220" s="214"/>
      <c r="AG220" s="214" t="s">
        <v>240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2" x14ac:dyDescent="0.2">
      <c r="A221" s="221"/>
      <c r="B221" s="222"/>
      <c r="C221" s="259" t="s">
        <v>544</v>
      </c>
      <c r="D221" s="247"/>
      <c r="E221" s="247"/>
      <c r="F221" s="247"/>
      <c r="G221" s="247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190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2">
      <c r="A222" s="221"/>
      <c r="B222" s="222"/>
      <c r="C222" s="260" t="s">
        <v>545</v>
      </c>
      <c r="D222" s="248"/>
      <c r="E222" s="248"/>
      <c r="F222" s="248"/>
      <c r="G222" s="248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190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 x14ac:dyDescent="0.2">
      <c r="A223" s="221"/>
      <c r="B223" s="222"/>
      <c r="C223" s="260" t="s">
        <v>546</v>
      </c>
      <c r="D223" s="248"/>
      <c r="E223" s="248"/>
      <c r="F223" s="248"/>
      <c r="G223" s="248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4"/>
      <c r="AA223" s="214"/>
      <c r="AB223" s="214"/>
      <c r="AC223" s="214"/>
      <c r="AD223" s="214"/>
      <c r="AE223" s="214"/>
      <c r="AF223" s="214"/>
      <c r="AG223" s="214" t="s">
        <v>190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2">
      <c r="A224" s="221"/>
      <c r="B224" s="222"/>
      <c r="C224" s="260" t="s">
        <v>547</v>
      </c>
      <c r="D224" s="248"/>
      <c r="E224" s="248"/>
      <c r="F224" s="248"/>
      <c r="G224" s="248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190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2">
      <c r="A225" s="221"/>
      <c r="B225" s="222"/>
      <c r="C225" s="260" t="s">
        <v>548</v>
      </c>
      <c r="D225" s="248"/>
      <c r="E225" s="248"/>
      <c r="F225" s="248"/>
      <c r="G225" s="248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190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2" x14ac:dyDescent="0.2">
      <c r="A226" s="221"/>
      <c r="B226" s="222"/>
      <c r="C226" s="262" t="s">
        <v>549</v>
      </c>
      <c r="D226" s="225"/>
      <c r="E226" s="226">
        <v>1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201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40">
        <v>54</v>
      </c>
      <c r="B227" s="241" t="s">
        <v>550</v>
      </c>
      <c r="C227" s="258" t="s">
        <v>551</v>
      </c>
      <c r="D227" s="242" t="s">
        <v>462</v>
      </c>
      <c r="E227" s="243">
        <v>1</v>
      </c>
      <c r="F227" s="244"/>
      <c r="G227" s="245">
        <f>ROUND(E227*F227,2)</f>
        <v>0</v>
      </c>
      <c r="H227" s="244"/>
      <c r="I227" s="245">
        <f>ROUND(E227*H227,2)</f>
        <v>0</v>
      </c>
      <c r="J227" s="244"/>
      <c r="K227" s="245">
        <f>ROUND(E227*J227,2)</f>
        <v>0</v>
      </c>
      <c r="L227" s="245">
        <v>15</v>
      </c>
      <c r="M227" s="245">
        <f>G227*(1+L227/100)</f>
        <v>0</v>
      </c>
      <c r="N227" s="243">
        <v>0</v>
      </c>
      <c r="O227" s="243">
        <f>ROUND(E227*N227,2)</f>
        <v>0</v>
      </c>
      <c r="P227" s="243">
        <v>0</v>
      </c>
      <c r="Q227" s="243">
        <f>ROUND(E227*P227,2)</f>
        <v>0</v>
      </c>
      <c r="R227" s="245"/>
      <c r="S227" s="245" t="s">
        <v>184</v>
      </c>
      <c r="T227" s="246" t="s">
        <v>185</v>
      </c>
      <c r="U227" s="224">
        <v>0</v>
      </c>
      <c r="V227" s="224">
        <f>ROUND(E227*U227,2)</f>
        <v>0</v>
      </c>
      <c r="W227" s="224"/>
      <c r="X227" s="224" t="s">
        <v>239</v>
      </c>
      <c r="Y227" s="224" t="s">
        <v>187</v>
      </c>
      <c r="Z227" s="214"/>
      <c r="AA227" s="214"/>
      <c r="AB227" s="214"/>
      <c r="AC227" s="214"/>
      <c r="AD227" s="214"/>
      <c r="AE227" s="214"/>
      <c r="AF227" s="214"/>
      <c r="AG227" s="214" t="s">
        <v>240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21"/>
      <c r="B228" s="222"/>
      <c r="C228" s="259" t="s">
        <v>552</v>
      </c>
      <c r="D228" s="247"/>
      <c r="E228" s="247"/>
      <c r="F228" s="247"/>
      <c r="G228" s="247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4"/>
      <c r="AA228" s="214"/>
      <c r="AB228" s="214"/>
      <c r="AC228" s="214"/>
      <c r="AD228" s="214"/>
      <c r="AE228" s="214"/>
      <c r="AF228" s="214"/>
      <c r="AG228" s="214" t="s">
        <v>190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 x14ac:dyDescent="0.2">
      <c r="A229" s="221"/>
      <c r="B229" s="222"/>
      <c r="C229" s="260" t="s">
        <v>545</v>
      </c>
      <c r="D229" s="248"/>
      <c r="E229" s="248"/>
      <c r="F229" s="248"/>
      <c r="G229" s="248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190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0" t="s">
        <v>553</v>
      </c>
      <c r="D230" s="248"/>
      <c r="E230" s="248"/>
      <c r="F230" s="248"/>
      <c r="G230" s="248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190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2" x14ac:dyDescent="0.2">
      <c r="A231" s="221"/>
      <c r="B231" s="222"/>
      <c r="C231" s="262" t="s">
        <v>549</v>
      </c>
      <c r="D231" s="225"/>
      <c r="E231" s="226">
        <v>1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201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ht="22.5" outlineLevel="1" x14ac:dyDescent="0.2">
      <c r="A232" s="240">
        <v>55</v>
      </c>
      <c r="B232" s="241" t="s">
        <v>554</v>
      </c>
      <c r="C232" s="258" t="s">
        <v>555</v>
      </c>
      <c r="D232" s="242" t="s">
        <v>462</v>
      </c>
      <c r="E232" s="243">
        <v>1</v>
      </c>
      <c r="F232" s="244"/>
      <c r="G232" s="245">
        <f>ROUND(E232*F232,2)</f>
        <v>0</v>
      </c>
      <c r="H232" s="244"/>
      <c r="I232" s="245">
        <f>ROUND(E232*H232,2)</f>
        <v>0</v>
      </c>
      <c r="J232" s="244"/>
      <c r="K232" s="245">
        <f>ROUND(E232*J232,2)</f>
        <v>0</v>
      </c>
      <c r="L232" s="245">
        <v>15</v>
      </c>
      <c r="M232" s="245">
        <f>G232*(1+L232/100)</f>
        <v>0</v>
      </c>
      <c r="N232" s="243">
        <v>0</v>
      </c>
      <c r="O232" s="243">
        <f>ROUND(E232*N232,2)</f>
        <v>0</v>
      </c>
      <c r="P232" s="243">
        <v>0</v>
      </c>
      <c r="Q232" s="243">
        <f>ROUND(E232*P232,2)</f>
        <v>0</v>
      </c>
      <c r="R232" s="245"/>
      <c r="S232" s="245" t="s">
        <v>184</v>
      </c>
      <c r="T232" s="246" t="s">
        <v>185</v>
      </c>
      <c r="U232" s="224">
        <v>0</v>
      </c>
      <c r="V232" s="224">
        <f>ROUND(E232*U232,2)</f>
        <v>0</v>
      </c>
      <c r="W232" s="224"/>
      <c r="X232" s="224" t="s">
        <v>239</v>
      </c>
      <c r="Y232" s="224" t="s">
        <v>187</v>
      </c>
      <c r="Z232" s="214"/>
      <c r="AA232" s="214"/>
      <c r="AB232" s="214"/>
      <c r="AC232" s="214"/>
      <c r="AD232" s="214"/>
      <c r="AE232" s="214"/>
      <c r="AF232" s="214"/>
      <c r="AG232" s="214" t="s">
        <v>240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 x14ac:dyDescent="0.2">
      <c r="A233" s="221"/>
      <c r="B233" s="222"/>
      <c r="C233" s="259" t="s">
        <v>556</v>
      </c>
      <c r="D233" s="247"/>
      <c r="E233" s="247"/>
      <c r="F233" s="247"/>
      <c r="G233" s="247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190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 x14ac:dyDescent="0.2">
      <c r="A234" s="221"/>
      <c r="B234" s="222"/>
      <c r="C234" s="260" t="s">
        <v>557</v>
      </c>
      <c r="D234" s="248"/>
      <c r="E234" s="248"/>
      <c r="F234" s="248"/>
      <c r="G234" s="248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190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2">
      <c r="A235" s="221"/>
      <c r="B235" s="222"/>
      <c r="C235" s="260" t="s">
        <v>558</v>
      </c>
      <c r="D235" s="248"/>
      <c r="E235" s="248"/>
      <c r="F235" s="248"/>
      <c r="G235" s="248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190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22.5" outlineLevel="3" x14ac:dyDescent="0.2">
      <c r="A236" s="221"/>
      <c r="B236" s="222"/>
      <c r="C236" s="260" t="s">
        <v>559</v>
      </c>
      <c r="D236" s="248"/>
      <c r="E236" s="248"/>
      <c r="F236" s="248"/>
      <c r="G236" s="248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190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56" t="str">
        <f>C236</f>
        <v>Kotvení do vymezovacích profilů vrtsvy tepel.izolace ti1 bude mechanické, antikorozní a vodotěsné, vruty s nízkou hlavou v barvě shodné s barvou plechu(černá).</v>
      </c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2">
      <c r="A237" s="221"/>
      <c r="B237" s="222"/>
      <c r="C237" s="260" t="s">
        <v>560</v>
      </c>
      <c r="D237" s="248"/>
      <c r="E237" s="248"/>
      <c r="F237" s="248"/>
      <c r="G237" s="248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190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2" x14ac:dyDescent="0.2">
      <c r="A238" s="221"/>
      <c r="B238" s="222"/>
      <c r="C238" s="262" t="s">
        <v>549</v>
      </c>
      <c r="D238" s="225"/>
      <c r="E238" s="226">
        <v>1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201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x14ac:dyDescent="0.2">
      <c r="A239" s="217" t="s">
        <v>179</v>
      </c>
      <c r="B239" s="218" t="s">
        <v>126</v>
      </c>
      <c r="C239" s="266" t="s">
        <v>127</v>
      </c>
      <c r="D239" s="236"/>
      <c r="E239" s="237"/>
      <c r="F239" s="238"/>
      <c r="G239" s="238">
        <f>SUMIF(AG240:AG265,"&lt;&gt;NOR",G240:G265)</f>
        <v>0</v>
      </c>
      <c r="H239" s="238"/>
      <c r="I239" s="238">
        <f>SUM(I240:I265)</f>
        <v>0</v>
      </c>
      <c r="J239" s="238"/>
      <c r="K239" s="238">
        <f>SUM(K240:K265)</f>
        <v>0</v>
      </c>
      <c r="L239" s="238"/>
      <c r="M239" s="238">
        <f>SUM(M240:M265)</f>
        <v>0</v>
      </c>
      <c r="N239" s="237"/>
      <c r="O239" s="237">
        <f>SUM(O240:O265)</f>
        <v>0</v>
      </c>
      <c r="P239" s="237"/>
      <c r="Q239" s="237">
        <f>SUM(Q240:Q265)</f>
        <v>0</v>
      </c>
      <c r="R239" s="238"/>
      <c r="S239" s="238"/>
      <c r="T239" s="239"/>
      <c r="U239" s="229"/>
      <c r="V239" s="229">
        <f>SUM(V240:V265)</f>
        <v>0</v>
      </c>
      <c r="W239" s="229"/>
      <c r="X239" s="229"/>
      <c r="Y239" s="229"/>
      <c r="AG239" t="s">
        <v>180</v>
      </c>
    </row>
    <row r="240" spans="1:60" outlineLevel="1" x14ac:dyDescent="0.2">
      <c r="A240" s="221"/>
      <c r="B240" s="222"/>
      <c r="C240" s="259" t="s">
        <v>541</v>
      </c>
      <c r="D240" s="247"/>
      <c r="E240" s="247"/>
      <c r="F240" s="247"/>
      <c r="G240" s="247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190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2" x14ac:dyDescent="0.2">
      <c r="A241" s="221"/>
      <c r="B241" s="222"/>
      <c r="C241" s="260" t="s">
        <v>459</v>
      </c>
      <c r="D241" s="248"/>
      <c r="E241" s="248"/>
      <c r="F241" s="248"/>
      <c r="G241" s="248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190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ht="22.5" outlineLevel="1" x14ac:dyDescent="0.2">
      <c r="A242" s="240">
        <v>56</v>
      </c>
      <c r="B242" s="241" t="s">
        <v>561</v>
      </c>
      <c r="C242" s="258" t="s">
        <v>562</v>
      </c>
      <c r="D242" s="242" t="s">
        <v>462</v>
      </c>
      <c r="E242" s="243">
        <v>1</v>
      </c>
      <c r="F242" s="244"/>
      <c r="G242" s="245">
        <f>ROUND(E242*F242,2)</f>
        <v>0</v>
      </c>
      <c r="H242" s="244"/>
      <c r="I242" s="245">
        <f>ROUND(E242*H242,2)</f>
        <v>0</v>
      </c>
      <c r="J242" s="244"/>
      <c r="K242" s="245">
        <f>ROUND(E242*J242,2)</f>
        <v>0</v>
      </c>
      <c r="L242" s="245">
        <v>15</v>
      </c>
      <c r="M242" s="245">
        <f>G242*(1+L242/100)</f>
        <v>0</v>
      </c>
      <c r="N242" s="243">
        <v>0</v>
      </c>
      <c r="O242" s="243">
        <f>ROUND(E242*N242,2)</f>
        <v>0</v>
      </c>
      <c r="P242" s="243">
        <v>0</v>
      </c>
      <c r="Q242" s="243">
        <f>ROUND(E242*P242,2)</f>
        <v>0</v>
      </c>
      <c r="R242" s="245"/>
      <c r="S242" s="245" t="s">
        <v>184</v>
      </c>
      <c r="T242" s="246" t="s">
        <v>185</v>
      </c>
      <c r="U242" s="224">
        <v>0</v>
      </c>
      <c r="V242" s="224">
        <f>ROUND(E242*U242,2)</f>
        <v>0</v>
      </c>
      <c r="W242" s="224"/>
      <c r="X242" s="224" t="s">
        <v>239</v>
      </c>
      <c r="Y242" s="224" t="s">
        <v>187</v>
      </c>
      <c r="Z242" s="214"/>
      <c r="AA242" s="214"/>
      <c r="AB242" s="214"/>
      <c r="AC242" s="214"/>
      <c r="AD242" s="214"/>
      <c r="AE242" s="214"/>
      <c r="AF242" s="214"/>
      <c r="AG242" s="214" t="s">
        <v>240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2" x14ac:dyDescent="0.2">
      <c r="A243" s="221"/>
      <c r="B243" s="222"/>
      <c r="C243" s="259" t="s">
        <v>563</v>
      </c>
      <c r="D243" s="247"/>
      <c r="E243" s="247"/>
      <c r="F243" s="247"/>
      <c r="G243" s="247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4"/>
      <c r="AA243" s="214"/>
      <c r="AB243" s="214"/>
      <c r="AC243" s="214"/>
      <c r="AD243" s="214"/>
      <c r="AE243" s="214"/>
      <c r="AF243" s="214"/>
      <c r="AG243" s="214" t="s">
        <v>190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2.5" outlineLevel="3" x14ac:dyDescent="0.2">
      <c r="A244" s="221"/>
      <c r="B244" s="222"/>
      <c r="C244" s="260" t="s">
        <v>564</v>
      </c>
      <c r="D244" s="248"/>
      <c r="E244" s="248"/>
      <c r="F244" s="248"/>
      <c r="G244" s="248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190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56" t="str">
        <f>C244</f>
        <v>Bude proveden z nehořlavých desek cementovláknitých tl.20mm - D+M, oboustranně impregnované, spoje mechanické (šrouby, vruty apod.). Osazení dle PD.</v>
      </c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0" t="s">
        <v>565</v>
      </c>
      <c r="D245" s="248"/>
      <c r="E245" s="248"/>
      <c r="F245" s="248"/>
      <c r="G245" s="248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190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2">
      <c r="A246" s="221"/>
      <c r="B246" s="222"/>
      <c r="C246" s="260" t="s">
        <v>566</v>
      </c>
      <c r="D246" s="248"/>
      <c r="E246" s="248"/>
      <c r="F246" s="248"/>
      <c r="G246" s="248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4"/>
      <c r="AA246" s="214"/>
      <c r="AB246" s="214"/>
      <c r="AC246" s="214"/>
      <c r="AD246" s="214"/>
      <c r="AE246" s="214"/>
      <c r="AF246" s="214"/>
      <c r="AG246" s="214" t="s">
        <v>190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56" t="str">
        <f>C246</f>
        <v>- na straně interiéru deskami šířky 250mm, na které bude osazen krycí plech Z/17 -ten je řešen v Díle 767</v>
      </c>
      <c r="BB246" s="214"/>
      <c r="BC246" s="214"/>
      <c r="BD246" s="214"/>
      <c r="BE246" s="214"/>
      <c r="BF246" s="214"/>
      <c r="BG246" s="214"/>
      <c r="BH246" s="214"/>
    </row>
    <row r="247" spans="1:60" ht="22.5" outlineLevel="3" x14ac:dyDescent="0.2">
      <c r="A247" s="221"/>
      <c r="B247" s="222"/>
      <c r="C247" s="260" t="s">
        <v>567</v>
      </c>
      <c r="D247" s="248"/>
      <c r="E247" s="248"/>
      <c r="F247" s="248"/>
      <c r="G247" s="248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4"/>
      <c r="AA247" s="214"/>
      <c r="AB247" s="214"/>
      <c r="AC247" s="214"/>
      <c r="AD247" s="214"/>
      <c r="AE247" s="214"/>
      <c r="AF247" s="214"/>
      <c r="AG247" s="214" t="s">
        <v>190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56" t="str">
        <f>C247</f>
        <v>- na straně exteriéru deskami šířky 250mm, kde bude aplikováno zateplení a z vnitřní strany parotěsná folie s lepenými přesahny min.100mm, r.š.folie 450mm, celková délka 22,30m</v>
      </c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2">
      <c r="A248" s="221"/>
      <c r="B248" s="222"/>
      <c r="C248" s="260" t="s">
        <v>568</v>
      </c>
      <c r="D248" s="248"/>
      <c r="E248" s="248"/>
      <c r="F248" s="248"/>
      <c r="G248" s="248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190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ht="22.5" outlineLevel="3" x14ac:dyDescent="0.2">
      <c r="A249" s="221"/>
      <c r="B249" s="222"/>
      <c r="C249" s="260" t="s">
        <v>569</v>
      </c>
      <c r="D249" s="248"/>
      <c r="E249" s="248"/>
      <c r="F249" s="248"/>
      <c r="G249" s="248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4"/>
      <c r="AA249" s="214"/>
      <c r="AB249" s="214"/>
      <c r="AC249" s="214"/>
      <c r="AD249" s="214"/>
      <c r="AE249" s="214"/>
      <c r="AF249" s="214"/>
      <c r="AG249" s="214" t="s">
        <v>190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56" t="str">
        <f>C249</f>
        <v>Součástí v jednotce drogerie je i zaklopení pro vymezení prostoru pro osazení a odizolování radiátoru vytápění, z desek cementovláknitých tl.10mm, na které budou osazeny izolační rohože na minerální bázi.</v>
      </c>
      <c r="BB249" s="214"/>
      <c r="BC249" s="214"/>
      <c r="BD249" s="214"/>
      <c r="BE249" s="214"/>
      <c r="BF249" s="214"/>
      <c r="BG249" s="214"/>
      <c r="BH249" s="214"/>
    </row>
    <row r="250" spans="1:60" outlineLevel="3" x14ac:dyDescent="0.2">
      <c r="A250" s="221"/>
      <c r="B250" s="222"/>
      <c r="C250" s="260" t="s">
        <v>570</v>
      </c>
      <c r="D250" s="248"/>
      <c r="E250" s="248"/>
      <c r="F250" s="248"/>
      <c r="G250" s="248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190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 x14ac:dyDescent="0.2">
      <c r="A251" s="221"/>
      <c r="B251" s="222"/>
      <c r="C251" s="260" t="s">
        <v>571</v>
      </c>
      <c r="D251" s="248"/>
      <c r="E251" s="248"/>
      <c r="F251" s="248"/>
      <c r="G251" s="248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4"/>
      <c r="AA251" s="214"/>
      <c r="AB251" s="214"/>
      <c r="AC251" s="214"/>
      <c r="AD251" s="214"/>
      <c r="AE251" s="214"/>
      <c r="AF251" s="214"/>
      <c r="AG251" s="214" t="s">
        <v>190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0" t="s">
        <v>572</v>
      </c>
      <c r="D252" s="248"/>
      <c r="E252" s="248"/>
      <c r="F252" s="248"/>
      <c r="G252" s="248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190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56" t="str">
        <f>C252</f>
        <v>Bude provedeno z desek z umělého kamene, barva bílá s bílým vsypem tl.15mm, přikotvení mechanicky pomocí vrutů.</v>
      </c>
      <c r="BB252" s="214"/>
      <c r="BC252" s="214"/>
      <c r="BD252" s="214"/>
      <c r="BE252" s="214"/>
      <c r="BF252" s="214"/>
      <c r="BG252" s="214"/>
      <c r="BH252" s="214"/>
    </row>
    <row r="253" spans="1:60" outlineLevel="3" x14ac:dyDescent="0.2">
      <c r="A253" s="221"/>
      <c r="B253" s="222"/>
      <c r="C253" s="260" t="s">
        <v>573</v>
      </c>
      <c r="D253" s="248"/>
      <c r="E253" s="248"/>
      <c r="F253" s="248"/>
      <c r="G253" s="248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4"/>
      <c r="AA253" s="214"/>
      <c r="AB253" s="214"/>
      <c r="AC253" s="214"/>
      <c r="AD253" s="214"/>
      <c r="AE253" s="214"/>
      <c r="AF253" s="214"/>
      <c r="AG253" s="214" t="s">
        <v>190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2">
      <c r="A254" s="221"/>
      <c r="B254" s="222"/>
      <c r="C254" s="262" t="s">
        <v>574</v>
      </c>
      <c r="D254" s="225"/>
      <c r="E254" s="226">
        <v>1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201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2.5" outlineLevel="1" x14ac:dyDescent="0.2">
      <c r="A255" s="240">
        <v>57</v>
      </c>
      <c r="B255" s="241" t="s">
        <v>575</v>
      </c>
      <c r="C255" s="258" t="s">
        <v>576</v>
      </c>
      <c r="D255" s="242" t="s">
        <v>462</v>
      </c>
      <c r="E255" s="243">
        <v>1</v>
      </c>
      <c r="F255" s="244"/>
      <c r="G255" s="245">
        <f>ROUND(E255*F255,2)</f>
        <v>0</v>
      </c>
      <c r="H255" s="244"/>
      <c r="I255" s="245">
        <f>ROUND(E255*H255,2)</f>
        <v>0</v>
      </c>
      <c r="J255" s="244"/>
      <c r="K255" s="245">
        <f>ROUND(E255*J255,2)</f>
        <v>0</v>
      </c>
      <c r="L255" s="245">
        <v>15</v>
      </c>
      <c r="M255" s="245">
        <f>G255*(1+L255/100)</f>
        <v>0</v>
      </c>
      <c r="N255" s="243">
        <v>0</v>
      </c>
      <c r="O255" s="243">
        <f>ROUND(E255*N255,2)</f>
        <v>0</v>
      </c>
      <c r="P255" s="243">
        <v>0</v>
      </c>
      <c r="Q255" s="243">
        <f>ROUND(E255*P255,2)</f>
        <v>0</v>
      </c>
      <c r="R255" s="245"/>
      <c r="S255" s="245" t="s">
        <v>184</v>
      </c>
      <c r="T255" s="246" t="s">
        <v>185</v>
      </c>
      <c r="U255" s="224">
        <v>0</v>
      </c>
      <c r="V255" s="224">
        <f>ROUND(E255*U255,2)</f>
        <v>0</v>
      </c>
      <c r="W255" s="224"/>
      <c r="X255" s="224" t="s">
        <v>239</v>
      </c>
      <c r="Y255" s="224" t="s">
        <v>187</v>
      </c>
      <c r="Z255" s="214"/>
      <c r="AA255" s="214"/>
      <c r="AB255" s="214"/>
      <c r="AC255" s="214"/>
      <c r="AD255" s="214"/>
      <c r="AE255" s="214"/>
      <c r="AF255" s="214"/>
      <c r="AG255" s="214" t="s">
        <v>240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2" x14ac:dyDescent="0.2">
      <c r="A256" s="221"/>
      <c r="B256" s="222"/>
      <c r="C256" s="259" t="s">
        <v>577</v>
      </c>
      <c r="D256" s="247"/>
      <c r="E256" s="247"/>
      <c r="F256" s="247"/>
      <c r="G256" s="247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190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2.5" outlineLevel="3" x14ac:dyDescent="0.2">
      <c r="A257" s="221"/>
      <c r="B257" s="222"/>
      <c r="C257" s="260" t="s">
        <v>578</v>
      </c>
      <c r="D257" s="248"/>
      <c r="E257" s="248"/>
      <c r="F257" s="248"/>
      <c r="G257" s="248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4"/>
      <c r="AA257" s="214"/>
      <c r="AB257" s="214"/>
      <c r="AC257" s="214"/>
      <c r="AD257" s="214"/>
      <c r="AE257" s="214"/>
      <c r="AF257" s="214"/>
      <c r="AG257" s="214" t="s">
        <v>190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56" t="str">
        <f>C257</f>
        <v>MDF deska tl20mm přisazená k stěně pro zajištění celistvé povtchové úpravy v prostoru mezi lícem stěny a zasklením, které je poměrně úzké pro provedení a následné budoucí údržby omítaného povrchu.</v>
      </c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0" t="s">
        <v>579</v>
      </c>
      <c r="D258" s="248"/>
      <c r="E258" s="248"/>
      <c r="F258" s="248"/>
      <c r="G258" s="248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190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56" t="str">
        <f>C258</f>
        <v>Osazení příponkou do čela desky v místě nároží, přilepením pomocí samolepící těsnící pásky k ocelové konstrukci Z/03</v>
      </c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0" t="s">
        <v>580</v>
      </c>
      <c r="D259" s="248"/>
      <c r="E259" s="248"/>
      <c r="F259" s="248"/>
      <c r="G259" s="248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4"/>
      <c r="AA259" s="214"/>
      <c r="AB259" s="214"/>
      <c r="AC259" s="214"/>
      <c r="AD259" s="214"/>
      <c r="AE259" s="214"/>
      <c r="AF259" s="214"/>
      <c r="AG259" s="214" t="s">
        <v>190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56" t="str">
        <f>C259</f>
        <v>Povrch s nalepeným plechovým pláštěním tl.1,5mm, s přesahem 15mm pro čistou hranu nároží ve styku s omítkou.</v>
      </c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0" t="s">
        <v>581</v>
      </c>
      <c r="D260" s="248"/>
      <c r="E260" s="248"/>
      <c r="F260" s="248"/>
      <c r="G260" s="248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190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0" t="s">
        <v>582</v>
      </c>
      <c r="D261" s="248"/>
      <c r="E261" s="248"/>
      <c r="F261" s="248"/>
      <c r="G261" s="248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190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0" t="s">
        <v>583</v>
      </c>
      <c r="D262" s="248"/>
      <c r="E262" s="248"/>
      <c r="F262" s="248"/>
      <c r="G262" s="248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190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 x14ac:dyDescent="0.2">
      <c r="A263" s="221"/>
      <c r="B263" s="222"/>
      <c r="C263" s="260" t="s">
        <v>584</v>
      </c>
      <c r="D263" s="248"/>
      <c r="E263" s="248"/>
      <c r="F263" s="248"/>
      <c r="G263" s="248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4"/>
      <c r="AA263" s="214"/>
      <c r="AB263" s="214"/>
      <c r="AC263" s="214"/>
      <c r="AD263" s="214"/>
      <c r="AE263" s="214"/>
      <c r="AF263" s="214"/>
      <c r="AG263" s="214" t="s">
        <v>190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 x14ac:dyDescent="0.2">
      <c r="A264" s="221"/>
      <c r="B264" s="222"/>
      <c r="C264" s="260" t="s">
        <v>585</v>
      </c>
      <c r="D264" s="248"/>
      <c r="E264" s="248"/>
      <c r="F264" s="248"/>
      <c r="G264" s="248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190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2" x14ac:dyDescent="0.2">
      <c r="A265" s="221"/>
      <c r="B265" s="222"/>
      <c r="C265" s="262" t="s">
        <v>586</v>
      </c>
      <c r="D265" s="225"/>
      <c r="E265" s="226">
        <v>1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4"/>
      <c r="AA265" s="214"/>
      <c r="AB265" s="214"/>
      <c r="AC265" s="214"/>
      <c r="AD265" s="214"/>
      <c r="AE265" s="214"/>
      <c r="AF265" s="214"/>
      <c r="AG265" s="214" t="s">
        <v>201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x14ac:dyDescent="0.2">
      <c r="A266" s="217" t="s">
        <v>179</v>
      </c>
      <c r="B266" s="218" t="s">
        <v>128</v>
      </c>
      <c r="C266" s="266" t="s">
        <v>129</v>
      </c>
      <c r="D266" s="236"/>
      <c r="E266" s="237"/>
      <c r="F266" s="238"/>
      <c r="G266" s="238">
        <f>SUMIF(AG267:AG405,"&lt;&gt;NOR",G267:G405)</f>
        <v>0</v>
      </c>
      <c r="H266" s="238"/>
      <c r="I266" s="238">
        <f>SUM(I267:I405)</f>
        <v>0</v>
      </c>
      <c r="J266" s="238"/>
      <c r="K266" s="238">
        <f>SUM(K267:K405)</f>
        <v>0</v>
      </c>
      <c r="L266" s="238"/>
      <c r="M266" s="238">
        <f>SUM(M267:M405)</f>
        <v>0</v>
      </c>
      <c r="N266" s="237"/>
      <c r="O266" s="237">
        <f>SUM(O267:O405)</f>
        <v>0</v>
      </c>
      <c r="P266" s="237"/>
      <c r="Q266" s="237">
        <f>SUM(Q267:Q405)</f>
        <v>0</v>
      </c>
      <c r="R266" s="238"/>
      <c r="S266" s="238"/>
      <c r="T266" s="239"/>
      <c r="U266" s="229"/>
      <c r="V266" s="229">
        <f>SUM(V267:V405)</f>
        <v>0</v>
      </c>
      <c r="W266" s="229"/>
      <c r="X266" s="229"/>
      <c r="Y266" s="229"/>
      <c r="AG266" t="s">
        <v>180</v>
      </c>
    </row>
    <row r="267" spans="1:60" outlineLevel="1" x14ac:dyDescent="0.2">
      <c r="A267" s="221"/>
      <c r="B267" s="222"/>
      <c r="C267" s="259" t="s">
        <v>541</v>
      </c>
      <c r="D267" s="247"/>
      <c r="E267" s="247"/>
      <c r="F267" s="247"/>
      <c r="G267" s="247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190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2" x14ac:dyDescent="0.2">
      <c r="A268" s="221"/>
      <c r="B268" s="222"/>
      <c r="C268" s="260" t="s">
        <v>459</v>
      </c>
      <c r="D268" s="248"/>
      <c r="E268" s="248"/>
      <c r="F268" s="248"/>
      <c r="G268" s="248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190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2.5" outlineLevel="1" x14ac:dyDescent="0.2">
      <c r="A269" s="240">
        <v>58</v>
      </c>
      <c r="B269" s="241" t="s">
        <v>587</v>
      </c>
      <c r="C269" s="258" t="s">
        <v>588</v>
      </c>
      <c r="D269" s="242" t="s">
        <v>462</v>
      </c>
      <c r="E269" s="243">
        <v>1</v>
      </c>
      <c r="F269" s="244"/>
      <c r="G269" s="245">
        <f>ROUND(E269*F269,2)</f>
        <v>0</v>
      </c>
      <c r="H269" s="244"/>
      <c r="I269" s="245">
        <f>ROUND(E269*H269,2)</f>
        <v>0</v>
      </c>
      <c r="J269" s="244"/>
      <c r="K269" s="245">
        <f>ROUND(E269*J269,2)</f>
        <v>0</v>
      </c>
      <c r="L269" s="245">
        <v>15</v>
      </c>
      <c r="M269" s="245">
        <f>G269*(1+L269/100)</f>
        <v>0</v>
      </c>
      <c r="N269" s="243">
        <v>0</v>
      </c>
      <c r="O269" s="243">
        <f>ROUND(E269*N269,2)</f>
        <v>0</v>
      </c>
      <c r="P269" s="243">
        <v>0</v>
      </c>
      <c r="Q269" s="243">
        <f>ROUND(E269*P269,2)</f>
        <v>0</v>
      </c>
      <c r="R269" s="245"/>
      <c r="S269" s="245" t="s">
        <v>184</v>
      </c>
      <c r="T269" s="246" t="s">
        <v>185</v>
      </c>
      <c r="U269" s="224">
        <v>0</v>
      </c>
      <c r="V269" s="224">
        <f>ROUND(E269*U269,2)</f>
        <v>0</v>
      </c>
      <c r="W269" s="224"/>
      <c r="X269" s="224" t="s">
        <v>239</v>
      </c>
      <c r="Y269" s="224" t="s">
        <v>187</v>
      </c>
      <c r="Z269" s="214"/>
      <c r="AA269" s="214"/>
      <c r="AB269" s="214"/>
      <c r="AC269" s="214"/>
      <c r="AD269" s="214"/>
      <c r="AE269" s="214"/>
      <c r="AF269" s="214"/>
      <c r="AG269" s="214" t="s">
        <v>240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2" x14ac:dyDescent="0.2">
      <c r="A270" s="221"/>
      <c r="B270" s="222"/>
      <c r="C270" s="259" t="s">
        <v>589</v>
      </c>
      <c r="D270" s="247"/>
      <c r="E270" s="247"/>
      <c r="F270" s="247"/>
      <c r="G270" s="247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190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 x14ac:dyDescent="0.2">
      <c r="A271" s="221"/>
      <c r="B271" s="222"/>
      <c r="C271" s="260" t="s">
        <v>590</v>
      </c>
      <c r="D271" s="248"/>
      <c r="E271" s="248"/>
      <c r="F271" s="248"/>
      <c r="G271" s="248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190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 x14ac:dyDescent="0.2">
      <c r="A272" s="221"/>
      <c r="B272" s="222"/>
      <c r="C272" s="260" t="s">
        <v>591</v>
      </c>
      <c r="D272" s="248"/>
      <c r="E272" s="248"/>
      <c r="F272" s="248"/>
      <c r="G272" s="248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4"/>
      <c r="AA272" s="214"/>
      <c r="AB272" s="214"/>
      <c r="AC272" s="214"/>
      <c r="AD272" s="214"/>
      <c r="AE272" s="214"/>
      <c r="AF272" s="214"/>
      <c r="AG272" s="214" t="s">
        <v>190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 x14ac:dyDescent="0.2">
      <c r="A273" s="221"/>
      <c r="B273" s="222"/>
      <c r="C273" s="260" t="s">
        <v>592</v>
      </c>
      <c r="D273" s="248"/>
      <c r="E273" s="248"/>
      <c r="F273" s="248"/>
      <c r="G273" s="248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4"/>
      <c r="AA273" s="214"/>
      <c r="AB273" s="214"/>
      <c r="AC273" s="214"/>
      <c r="AD273" s="214"/>
      <c r="AE273" s="214"/>
      <c r="AF273" s="214"/>
      <c r="AG273" s="214" t="s">
        <v>190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2">
      <c r="A274" s="221"/>
      <c r="B274" s="222"/>
      <c r="C274" s="260" t="s">
        <v>593</v>
      </c>
      <c r="D274" s="248"/>
      <c r="E274" s="248"/>
      <c r="F274" s="248"/>
      <c r="G274" s="248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190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2">
      <c r="A275" s="221"/>
      <c r="B275" s="222"/>
      <c r="C275" s="260" t="s">
        <v>594</v>
      </c>
      <c r="D275" s="248"/>
      <c r="E275" s="248"/>
      <c r="F275" s="248"/>
      <c r="G275" s="248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190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 x14ac:dyDescent="0.2">
      <c r="A276" s="221"/>
      <c r="B276" s="222"/>
      <c r="C276" s="260" t="s">
        <v>595</v>
      </c>
      <c r="D276" s="248"/>
      <c r="E276" s="248"/>
      <c r="F276" s="248"/>
      <c r="G276" s="248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4"/>
      <c r="AA276" s="214"/>
      <c r="AB276" s="214"/>
      <c r="AC276" s="214"/>
      <c r="AD276" s="214"/>
      <c r="AE276" s="214"/>
      <c r="AF276" s="214"/>
      <c r="AG276" s="214" t="s">
        <v>190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ht="22.5" outlineLevel="1" x14ac:dyDescent="0.2">
      <c r="A277" s="240">
        <v>59</v>
      </c>
      <c r="B277" s="241" t="s">
        <v>596</v>
      </c>
      <c r="C277" s="258" t="s">
        <v>597</v>
      </c>
      <c r="D277" s="242" t="s">
        <v>462</v>
      </c>
      <c r="E277" s="243">
        <v>2</v>
      </c>
      <c r="F277" s="244"/>
      <c r="G277" s="245">
        <f>ROUND(E277*F277,2)</f>
        <v>0</v>
      </c>
      <c r="H277" s="244"/>
      <c r="I277" s="245">
        <f>ROUND(E277*H277,2)</f>
        <v>0</v>
      </c>
      <c r="J277" s="244"/>
      <c r="K277" s="245">
        <f>ROUND(E277*J277,2)</f>
        <v>0</v>
      </c>
      <c r="L277" s="245">
        <v>15</v>
      </c>
      <c r="M277" s="245">
        <f>G277*(1+L277/100)</f>
        <v>0</v>
      </c>
      <c r="N277" s="243">
        <v>0</v>
      </c>
      <c r="O277" s="243">
        <f>ROUND(E277*N277,2)</f>
        <v>0</v>
      </c>
      <c r="P277" s="243">
        <v>0</v>
      </c>
      <c r="Q277" s="243">
        <f>ROUND(E277*P277,2)</f>
        <v>0</v>
      </c>
      <c r="R277" s="245"/>
      <c r="S277" s="245" t="s">
        <v>184</v>
      </c>
      <c r="T277" s="246" t="s">
        <v>185</v>
      </c>
      <c r="U277" s="224">
        <v>0</v>
      </c>
      <c r="V277" s="224">
        <f>ROUND(E277*U277,2)</f>
        <v>0</v>
      </c>
      <c r="W277" s="224"/>
      <c r="X277" s="224" t="s">
        <v>239</v>
      </c>
      <c r="Y277" s="224" t="s">
        <v>187</v>
      </c>
      <c r="Z277" s="214"/>
      <c r="AA277" s="214"/>
      <c r="AB277" s="214"/>
      <c r="AC277" s="214"/>
      <c r="AD277" s="214"/>
      <c r="AE277" s="214"/>
      <c r="AF277" s="214"/>
      <c r="AG277" s="214" t="s">
        <v>240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ht="22.5" outlineLevel="2" x14ac:dyDescent="0.2">
      <c r="A278" s="221"/>
      <c r="B278" s="222"/>
      <c r="C278" s="259" t="s">
        <v>598</v>
      </c>
      <c r="D278" s="247"/>
      <c r="E278" s="247"/>
      <c r="F278" s="247"/>
      <c r="G278" s="247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190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56" t="str">
        <f>C278</f>
        <v>Provedení mřížky: ocelové lamely 25/5 spojené pomocí dvojího svlaku závitovou tyčí prošroubovanou skrz předvrtané otvory materiál nerez mat, pohledová hrana broušená, osazovací rámeček z L profilů 30/20/2 nerez</v>
      </c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2">
      <c r="A279" s="221"/>
      <c r="B279" s="222"/>
      <c r="C279" s="260" t="s">
        <v>599</v>
      </c>
      <c r="D279" s="248"/>
      <c r="E279" s="248"/>
      <c r="F279" s="248"/>
      <c r="G279" s="248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190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2" x14ac:dyDescent="0.2">
      <c r="A280" s="221"/>
      <c r="B280" s="222"/>
      <c r="C280" s="262" t="s">
        <v>600</v>
      </c>
      <c r="D280" s="225"/>
      <c r="E280" s="226"/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4"/>
      <c r="AA280" s="214"/>
      <c r="AB280" s="214"/>
      <c r="AC280" s="214"/>
      <c r="AD280" s="214"/>
      <c r="AE280" s="214"/>
      <c r="AF280" s="214"/>
      <c r="AG280" s="214" t="s">
        <v>201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 x14ac:dyDescent="0.2">
      <c r="A281" s="221"/>
      <c r="B281" s="222"/>
      <c r="C281" s="262" t="s">
        <v>601</v>
      </c>
      <c r="D281" s="225"/>
      <c r="E281" s="226">
        <v>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201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2">
      <c r="A282" s="221"/>
      <c r="B282" s="222"/>
      <c r="C282" s="262" t="s">
        <v>602</v>
      </c>
      <c r="D282" s="225"/>
      <c r="E282" s="226">
        <v>1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201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40">
        <v>60</v>
      </c>
      <c r="B283" s="241" t="s">
        <v>603</v>
      </c>
      <c r="C283" s="258" t="s">
        <v>604</v>
      </c>
      <c r="D283" s="242" t="s">
        <v>462</v>
      </c>
      <c r="E283" s="243">
        <v>1</v>
      </c>
      <c r="F283" s="244"/>
      <c r="G283" s="245">
        <f>ROUND(E283*F283,2)</f>
        <v>0</v>
      </c>
      <c r="H283" s="244"/>
      <c r="I283" s="245">
        <f>ROUND(E283*H283,2)</f>
        <v>0</v>
      </c>
      <c r="J283" s="244"/>
      <c r="K283" s="245">
        <f>ROUND(E283*J283,2)</f>
        <v>0</v>
      </c>
      <c r="L283" s="245">
        <v>15</v>
      </c>
      <c r="M283" s="245">
        <f>G283*(1+L283/100)</f>
        <v>0</v>
      </c>
      <c r="N283" s="243">
        <v>0</v>
      </c>
      <c r="O283" s="243">
        <f>ROUND(E283*N283,2)</f>
        <v>0</v>
      </c>
      <c r="P283" s="243">
        <v>0</v>
      </c>
      <c r="Q283" s="243">
        <f>ROUND(E283*P283,2)</f>
        <v>0</v>
      </c>
      <c r="R283" s="245"/>
      <c r="S283" s="245" t="s">
        <v>184</v>
      </c>
      <c r="T283" s="246" t="s">
        <v>185</v>
      </c>
      <c r="U283" s="224">
        <v>0</v>
      </c>
      <c r="V283" s="224">
        <f>ROUND(E283*U283,2)</f>
        <v>0</v>
      </c>
      <c r="W283" s="224"/>
      <c r="X283" s="224" t="s">
        <v>239</v>
      </c>
      <c r="Y283" s="224" t="s">
        <v>187</v>
      </c>
      <c r="Z283" s="214"/>
      <c r="AA283" s="214"/>
      <c r="AB283" s="214"/>
      <c r="AC283" s="214"/>
      <c r="AD283" s="214"/>
      <c r="AE283" s="214"/>
      <c r="AF283" s="214"/>
      <c r="AG283" s="214" t="s">
        <v>240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ht="22.5" outlineLevel="2" x14ac:dyDescent="0.2">
      <c r="A284" s="221"/>
      <c r="B284" s="222"/>
      <c r="C284" s="259" t="s">
        <v>598</v>
      </c>
      <c r="D284" s="247"/>
      <c r="E284" s="247"/>
      <c r="F284" s="247"/>
      <c r="G284" s="247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190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56" t="str">
        <f>C284</f>
        <v>Provedení mřížky: ocelové lamely 25/5 spojené pomocí dvojího svlaku závitovou tyčí prošroubovanou skrz předvrtané otvory materiál nerez mat, pohledová hrana broušená, osazovací rámeček z L profilů 30/20/2 nerez</v>
      </c>
      <c r="BB284" s="214"/>
      <c r="BC284" s="214"/>
      <c r="BD284" s="214"/>
      <c r="BE284" s="214"/>
      <c r="BF284" s="214"/>
      <c r="BG284" s="214"/>
      <c r="BH284" s="214"/>
    </row>
    <row r="285" spans="1:60" ht="22.5" outlineLevel="3" x14ac:dyDescent="0.2">
      <c r="A285" s="221"/>
      <c r="B285" s="222"/>
      <c r="C285" s="260" t="s">
        <v>605</v>
      </c>
      <c r="D285" s="248"/>
      <c r="E285" s="248"/>
      <c r="F285" s="248"/>
      <c r="G285" s="248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4"/>
      <c r="AA285" s="214"/>
      <c r="AB285" s="214"/>
      <c r="AC285" s="214"/>
      <c r="AD285" s="214"/>
      <c r="AE285" s="214"/>
      <c r="AF285" s="214"/>
      <c r="AG285" s="214" t="s">
        <v>190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56" t="str">
        <f>C285</f>
        <v>Osazení: v místě stávající čistící zóny je otvor- propad do sklepa, který bude zachován, hrana bude upravena zpevněna lemovacím rámečkem z L-profilů 60/40mm, nerez. Rámeček vlastní mříže bude osazen přes pryžový pásek na přírubu podkladního profilu.</v>
      </c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2">
      <c r="A286" s="221"/>
      <c r="B286" s="222"/>
      <c r="C286" s="262" t="s">
        <v>600</v>
      </c>
      <c r="D286" s="225"/>
      <c r="E286" s="226"/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201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 x14ac:dyDescent="0.2">
      <c r="A287" s="221"/>
      <c r="B287" s="222"/>
      <c r="C287" s="262" t="s">
        <v>606</v>
      </c>
      <c r="D287" s="225"/>
      <c r="E287" s="226">
        <v>1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4"/>
      <c r="AA287" s="214"/>
      <c r="AB287" s="214"/>
      <c r="AC287" s="214"/>
      <c r="AD287" s="214"/>
      <c r="AE287" s="214"/>
      <c r="AF287" s="214"/>
      <c r="AG287" s="214" t="s">
        <v>201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1" x14ac:dyDescent="0.2">
      <c r="A288" s="240">
        <v>61</v>
      </c>
      <c r="B288" s="241" t="s">
        <v>607</v>
      </c>
      <c r="C288" s="258" t="s">
        <v>608</v>
      </c>
      <c r="D288" s="242" t="s">
        <v>462</v>
      </c>
      <c r="E288" s="243">
        <v>1</v>
      </c>
      <c r="F288" s="244"/>
      <c r="G288" s="245">
        <f>ROUND(E288*F288,2)</f>
        <v>0</v>
      </c>
      <c r="H288" s="244"/>
      <c r="I288" s="245">
        <f>ROUND(E288*H288,2)</f>
        <v>0</v>
      </c>
      <c r="J288" s="244"/>
      <c r="K288" s="245">
        <f>ROUND(E288*J288,2)</f>
        <v>0</v>
      </c>
      <c r="L288" s="245">
        <v>15</v>
      </c>
      <c r="M288" s="245">
        <f>G288*(1+L288/100)</f>
        <v>0</v>
      </c>
      <c r="N288" s="243">
        <v>0</v>
      </c>
      <c r="O288" s="243">
        <f>ROUND(E288*N288,2)</f>
        <v>0</v>
      </c>
      <c r="P288" s="243">
        <v>0</v>
      </c>
      <c r="Q288" s="243">
        <f>ROUND(E288*P288,2)</f>
        <v>0</v>
      </c>
      <c r="R288" s="245"/>
      <c r="S288" s="245" t="s">
        <v>184</v>
      </c>
      <c r="T288" s="246" t="s">
        <v>185</v>
      </c>
      <c r="U288" s="224">
        <v>0</v>
      </c>
      <c r="V288" s="224">
        <f>ROUND(E288*U288,2)</f>
        <v>0</v>
      </c>
      <c r="W288" s="224"/>
      <c r="X288" s="224" t="s">
        <v>239</v>
      </c>
      <c r="Y288" s="224" t="s">
        <v>187</v>
      </c>
      <c r="Z288" s="214"/>
      <c r="AA288" s="214"/>
      <c r="AB288" s="214"/>
      <c r="AC288" s="214"/>
      <c r="AD288" s="214"/>
      <c r="AE288" s="214"/>
      <c r="AF288" s="214"/>
      <c r="AG288" s="214" t="s">
        <v>240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22.5" outlineLevel="2" x14ac:dyDescent="0.2">
      <c r="A289" s="221"/>
      <c r="B289" s="222"/>
      <c r="C289" s="259" t="s">
        <v>598</v>
      </c>
      <c r="D289" s="247"/>
      <c r="E289" s="247"/>
      <c r="F289" s="247"/>
      <c r="G289" s="247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4"/>
      <c r="AA289" s="214"/>
      <c r="AB289" s="214"/>
      <c r="AC289" s="214"/>
      <c r="AD289" s="214"/>
      <c r="AE289" s="214"/>
      <c r="AF289" s="214"/>
      <c r="AG289" s="214" t="s">
        <v>190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56" t="str">
        <f>C289</f>
        <v>Provedení mřížky: ocelové lamely 25/5 spojené pomocí dvojího svlaku závitovou tyčí prošroubovanou skrz předvrtané otvory materiál nerez mat, pohledová hrana broušená, osazovací rámeček z L profilů 30/20/2 nerez</v>
      </c>
      <c r="BB289" s="214"/>
      <c r="BC289" s="214"/>
      <c r="BD289" s="214"/>
      <c r="BE289" s="214"/>
      <c r="BF289" s="214"/>
      <c r="BG289" s="214"/>
      <c r="BH289" s="214"/>
    </row>
    <row r="290" spans="1:60" ht="22.5" outlineLevel="3" x14ac:dyDescent="0.2">
      <c r="A290" s="221"/>
      <c r="B290" s="222"/>
      <c r="C290" s="260" t="s">
        <v>605</v>
      </c>
      <c r="D290" s="248"/>
      <c r="E290" s="248"/>
      <c r="F290" s="248"/>
      <c r="G290" s="248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190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56" t="str">
        <f>C290</f>
        <v>Osazení: v místě stávající čistící zóny je otvor- propad do sklepa, který bude zachován, hrana bude upravena zpevněna lemovacím rámečkem z L-profilů 60/40mm, nerez. Rámeček vlastní mříže bude osazen přes pryžový pásek na přírubu podkladního profilu.</v>
      </c>
      <c r="BB290" s="214"/>
      <c r="BC290" s="214"/>
      <c r="BD290" s="214"/>
      <c r="BE290" s="214"/>
      <c r="BF290" s="214"/>
      <c r="BG290" s="214"/>
      <c r="BH290" s="214"/>
    </row>
    <row r="291" spans="1:60" outlineLevel="2" x14ac:dyDescent="0.2">
      <c r="A291" s="221"/>
      <c r="B291" s="222"/>
      <c r="C291" s="262" t="s">
        <v>600</v>
      </c>
      <c r="D291" s="225"/>
      <c r="E291" s="226"/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4"/>
      <c r="AA291" s="214"/>
      <c r="AB291" s="214"/>
      <c r="AC291" s="214"/>
      <c r="AD291" s="214"/>
      <c r="AE291" s="214"/>
      <c r="AF291" s="214"/>
      <c r="AG291" s="214" t="s">
        <v>201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2">
      <c r="A292" s="221"/>
      <c r="B292" s="222"/>
      <c r="C292" s="262" t="s">
        <v>609</v>
      </c>
      <c r="D292" s="225"/>
      <c r="E292" s="226">
        <v>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201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33.75" outlineLevel="1" x14ac:dyDescent="0.2">
      <c r="A293" s="240">
        <v>62</v>
      </c>
      <c r="B293" s="241" t="s">
        <v>610</v>
      </c>
      <c r="C293" s="258" t="s">
        <v>611</v>
      </c>
      <c r="D293" s="242" t="s">
        <v>462</v>
      </c>
      <c r="E293" s="243">
        <v>1</v>
      </c>
      <c r="F293" s="244"/>
      <c r="G293" s="245">
        <f>ROUND(E293*F293,2)</f>
        <v>0</v>
      </c>
      <c r="H293" s="244"/>
      <c r="I293" s="245">
        <f>ROUND(E293*H293,2)</f>
        <v>0</v>
      </c>
      <c r="J293" s="244"/>
      <c r="K293" s="245">
        <f>ROUND(E293*J293,2)</f>
        <v>0</v>
      </c>
      <c r="L293" s="245">
        <v>15</v>
      </c>
      <c r="M293" s="245">
        <f>G293*(1+L293/100)</f>
        <v>0</v>
      </c>
      <c r="N293" s="243">
        <v>0</v>
      </c>
      <c r="O293" s="243">
        <f>ROUND(E293*N293,2)</f>
        <v>0</v>
      </c>
      <c r="P293" s="243">
        <v>0</v>
      </c>
      <c r="Q293" s="243">
        <f>ROUND(E293*P293,2)</f>
        <v>0</v>
      </c>
      <c r="R293" s="245"/>
      <c r="S293" s="245" t="s">
        <v>184</v>
      </c>
      <c r="T293" s="246" t="s">
        <v>185</v>
      </c>
      <c r="U293" s="224">
        <v>0</v>
      </c>
      <c r="V293" s="224">
        <f>ROUND(E293*U293,2)</f>
        <v>0</v>
      </c>
      <c r="W293" s="224"/>
      <c r="X293" s="224" t="s">
        <v>239</v>
      </c>
      <c r="Y293" s="224" t="s">
        <v>187</v>
      </c>
      <c r="Z293" s="214"/>
      <c r="AA293" s="214"/>
      <c r="AB293" s="214"/>
      <c r="AC293" s="214"/>
      <c r="AD293" s="214"/>
      <c r="AE293" s="214"/>
      <c r="AF293" s="214"/>
      <c r="AG293" s="214" t="s">
        <v>240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ht="22.5" outlineLevel="2" x14ac:dyDescent="0.2">
      <c r="A294" s="221"/>
      <c r="B294" s="222"/>
      <c r="C294" s="259" t="s">
        <v>612</v>
      </c>
      <c r="D294" s="247"/>
      <c r="E294" s="247"/>
      <c r="F294" s="247"/>
      <c r="G294" s="247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190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56" t="str">
        <f>C294</f>
        <v>Konstrukce pro naložení zasklení. Jednotlivé moduly zasklení se propisují do skladby ocelové konstrukce, kterou v základu tvoří obdélné rámy osazené na rám soklový osazený na dostatečně únosnou hrubou podlahu.</v>
      </c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0" t="s">
        <v>613</v>
      </c>
      <c r="D295" s="248"/>
      <c r="E295" s="248"/>
      <c r="F295" s="248"/>
      <c r="G295" s="248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190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2">
      <c r="A296" s="221"/>
      <c r="B296" s="222"/>
      <c r="C296" s="260" t="s">
        <v>614</v>
      </c>
      <c r="D296" s="248"/>
      <c r="E296" s="248"/>
      <c r="F296" s="248"/>
      <c r="G296" s="248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190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56" t="str">
        <f>C296</f>
        <v>Povrchová úprava. žárové zinkování, vícevrtsvý systémový nátěr dle RAL, barva předběžně tmavě šedá až černa.</v>
      </c>
      <c r="BB296" s="214"/>
      <c r="BC296" s="214"/>
      <c r="BD296" s="214"/>
      <c r="BE296" s="214"/>
      <c r="BF296" s="214"/>
      <c r="BG296" s="214"/>
      <c r="BH296" s="214"/>
    </row>
    <row r="297" spans="1:60" ht="22.5" outlineLevel="3" x14ac:dyDescent="0.2">
      <c r="A297" s="221"/>
      <c r="B297" s="222"/>
      <c r="C297" s="260" t="s">
        <v>615</v>
      </c>
      <c r="D297" s="248"/>
      <c r="E297" s="248"/>
      <c r="F297" s="248"/>
      <c r="G297" s="248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4"/>
      <c r="AA297" s="214"/>
      <c r="AB297" s="214"/>
      <c r="AC297" s="214"/>
      <c r="AD297" s="214"/>
      <c r="AE297" s="214"/>
      <c r="AF297" s="214"/>
      <c r="AG297" s="214" t="s">
        <v>190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56" t="str">
        <f>C297</f>
        <v>Vytyčení a detaily konstrukce pro zaklsneí v návazmosti na stávající i navrhované konstrukce a výrobky je nutno před provedením konzultovat s investorem.</v>
      </c>
      <c r="BB297" s="214"/>
      <c r="BC297" s="214"/>
      <c r="BD297" s="214"/>
      <c r="BE297" s="214"/>
      <c r="BF297" s="214"/>
      <c r="BG297" s="214"/>
      <c r="BH297" s="214"/>
    </row>
    <row r="298" spans="1:60" outlineLevel="3" x14ac:dyDescent="0.2">
      <c r="A298" s="221"/>
      <c r="B298" s="222"/>
      <c r="C298" s="260" t="s">
        <v>616</v>
      </c>
      <c r="D298" s="248"/>
      <c r="E298" s="248"/>
      <c r="F298" s="248"/>
      <c r="G298" s="248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4"/>
      <c r="AA298" s="214"/>
      <c r="AB298" s="214"/>
      <c r="AC298" s="214"/>
      <c r="AD298" s="214"/>
      <c r="AE298" s="214"/>
      <c r="AF298" s="214"/>
      <c r="AG298" s="214" t="s">
        <v>190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2" x14ac:dyDescent="0.2">
      <c r="A299" s="221"/>
      <c r="B299" s="222"/>
      <c r="C299" s="262" t="s">
        <v>617</v>
      </c>
      <c r="D299" s="225"/>
      <c r="E299" s="226"/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4"/>
      <c r="AA299" s="214"/>
      <c r="AB299" s="214"/>
      <c r="AC299" s="214"/>
      <c r="AD299" s="214"/>
      <c r="AE299" s="214"/>
      <c r="AF299" s="214"/>
      <c r="AG299" s="214" t="s">
        <v>201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 x14ac:dyDescent="0.2">
      <c r="A300" s="221"/>
      <c r="B300" s="222"/>
      <c r="C300" s="262" t="s">
        <v>618</v>
      </c>
      <c r="D300" s="225"/>
      <c r="E300" s="226">
        <v>1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4"/>
      <c r="AA300" s="214"/>
      <c r="AB300" s="214"/>
      <c r="AC300" s="214"/>
      <c r="AD300" s="214"/>
      <c r="AE300" s="214"/>
      <c r="AF300" s="214"/>
      <c r="AG300" s="214" t="s">
        <v>201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ht="22.5" outlineLevel="1" x14ac:dyDescent="0.2">
      <c r="A301" s="240">
        <v>63</v>
      </c>
      <c r="B301" s="241" t="s">
        <v>619</v>
      </c>
      <c r="C301" s="258" t="s">
        <v>620</v>
      </c>
      <c r="D301" s="242" t="s">
        <v>229</v>
      </c>
      <c r="E301" s="243">
        <v>1</v>
      </c>
      <c r="F301" s="244"/>
      <c r="G301" s="245">
        <f>ROUND(E301*F301,2)</f>
        <v>0</v>
      </c>
      <c r="H301" s="244"/>
      <c r="I301" s="245">
        <f>ROUND(E301*H301,2)</f>
        <v>0</v>
      </c>
      <c r="J301" s="244"/>
      <c r="K301" s="245">
        <f>ROUND(E301*J301,2)</f>
        <v>0</v>
      </c>
      <c r="L301" s="245">
        <v>15</v>
      </c>
      <c r="M301" s="245">
        <f>G301*(1+L301/100)</f>
        <v>0</v>
      </c>
      <c r="N301" s="243">
        <v>0</v>
      </c>
      <c r="O301" s="243">
        <f>ROUND(E301*N301,2)</f>
        <v>0</v>
      </c>
      <c r="P301" s="243">
        <v>0</v>
      </c>
      <c r="Q301" s="243">
        <f>ROUND(E301*P301,2)</f>
        <v>0</v>
      </c>
      <c r="R301" s="245"/>
      <c r="S301" s="245" t="s">
        <v>184</v>
      </c>
      <c r="T301" s="246" t="s">
        <v>185</v>
      </c>
      <c r="U301" s="224">
        <v>0</v>
      </c>
      <c r="V301" s="224">
        <f>ROUND(E301*U301,2)</f>
        <v>0</v>
      </c>
      <c r="W301" s="224"/>
      <c r="X301" s="224" t="s">
        <v>239</v>
      </c>
      <c r="Y301" s="224" t="s">
        <v>187</v>
      </c>
      <c r="Z301" s="214"/>
      <c r="AA301" s="214"/>
      <c r="AB301" s="214"/>
      <c r="AC301" s="214"/>
      <c r="AD301" s="214"/>
      <c r="AE301" s="214"/>
      <c r="AF301" s="214"/>
      <c r="AG301" s="214" t="s">
        <v>240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2" x14ac:dyDescent="0.2">
      <c r="A302" s="221"/>
      <c r="B302" s="222"/>
      <c r="C302" s="259" t="s">
        <v>621</v>
      </c>
      <c r="D302" s="247"/>
      <c r="E302" s="247"/>
      <c r="F302" s="247"/>
      <c r="G302" s="247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4"/>
      <c r="AA302" s="214"/>
      <c r="AB302" s="214"/>
      <c r="AC302" s="214"/>
      <c r="AD302" s="214"/>
      <c r="AE302" s="214"/>
      <c r="AF302" s="214"/>
      <c r="AG302" s="214" t="s">
        <v>190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56" t="str">
        <f>C302</f>
        <v>Perforovaný plech tl.1,5mm, r.š.120mm volně vsazený do mezery meti deskami záklopu podia, materiál nerez, mat</v>
      </c>
      <c r="BB302" s="214"/>
      <c r="BC302" s="214"/>
      <c r="BD302" s="214"/>
      <c r="BE302" s="214"/>
      <c r="BF302" s="214"/>
      <c r="BG302" s="214"/>
      <c r="BH302" s="214"/>
    </row>
    <row r="303" spans="1:60" outlineLevel="3" x14ac:dyDescent="0.2">
      <c r="A303" s="221"/>
      <c r="B303" s="222"/>
      <c r="C303" s="260" t="s">
        <v>622</v>
      </c>
      <c r="D303" s="248"/>
      <c r="E303" s="248"/>
      <c r="F303" s="248"/>
      <c r="G303" s="248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4"/>
      <c r="AA303" s="214"/>
      <c r="AB303" s="214"/>
      <c r="AC303" s="214"/>
      <c r="AD303" s="214"/>
      <c r="AE303" s="214"/>
      <c r="AF303" s="214"/>
      <c r="AG303" s="214" t="s">
        <v>190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2" x14ac:dyDescent="0.2">
      <c r="A304" s="221"/>
      <c r="B304" s="222"/>
      <c r="C304" s="262" t="s">
        <v>623</v>
      </c>
      <c r="D304" s="225"/>
      <c r="E304" s="226">
        <v>1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201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 x14ac:dyDescent="0.2">
      <c r="A305" s="221"/>
      <c r="B305" s="222"/>
      <c r="C305" s="262" t="s">
        <v>624</v>
      </c>
      <c r="D305" s="225"/>
      <c r="E305" s="226"/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4"/>
      <c r="AA305" s="214"/>
      <c r="AB305" s="214"/>
      <c r="AC305" s="214"/>
      <c r="AD305" s="214"/>
      <c r="AE305" s="214"/>
      <c r="AF305" s="214"/>
      <c r="AG305" s="214" t="s">
        <v>201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 x14ac:dyDescent="0.2">
      <c r="A306" s="221"/>
      <c r="B306" s="222"/>
      <c r="C306" s="262" t="s">
        <v>625</v>
      </c>
      <c r="D306" s="225"/>
      <c r="E306" s="226"/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201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22.5" outlineLevel="1" x14ac:dyDescent="0.2">
      <c r="A307" s="240">
        <v>64</v>
      </c>
      <c r="B307" s="241" t="s">
        <v>626</v>
      </c>
      <c r="C307" s="258" t="s">
        <v>627</v>
      </c>
      <c r="D307" s="242" t="s">
        <v>229</v>
      </c>
      <c r="E307" s="243">
        <v>1</v>
      </c>
      <c r="F307" s="244"/>
      <c r="G307" s="245">
        <f>ROUND(E307*F307,2)</f>
        <v>0</v>
      </c>
      <c r="H307" s="244"/>
      <c r="I307" s="245">
        <f>ROUND(E307*H307,2)</f>
        <v>0</v>
      </c>
      <c r="J307" s="244"/>
      <c r="K307" s="245">
        <f>ROUND(E307*J307,2)</f>
        <v>0</v>
      </c>
      <c r="L307" s="245">
        <v>15</v>
      </c>
      <c r="M307" s="245">
        <f>G307*(1+L307/100)</f>
        <v>0</v>
      </c>
      <c r="N307" s="243">
        <v>0</v>
      </c>
      <c r="O307" s="243">
        <f>ROUND(E307*N307,2)</f>
        <v>0</v>
      </c>
      <c r="P307" s="243">
        <v>0</v>
      </c>
      <c r="Q307" s="243">
        <f>ROUND(E307*P307,2)</f>
        <v>0</v>
      </c>
      <c r="R307" s="245"/>
      <c r="S307" s="245" t="s">
        <v>184</v>
      </c>
      <c r="T307" s="246" t="s">
        <v>185</v>
      </c>
      <c r="U307" s="224">
        <v>0</v>
      </c>
      <c r="V307" s="224">
        <f>ROUND(E307*U307,2)</f>
        <v>0</v>
      </c>
      <c r="W307" s="224"/>
      <c r="X307" s="224" t="s">
        <v>239</v>
      </c>
      <c r="Y307" s="224" t="s">
        <v>187</v>
      </c>
      <c r="Z307" s="214"/>
      <c r="AA307" s="214"/>
      <c r="AB307" s="214"/>
      <c r="AC307" s="214"/>
      <c r="AD307" s="214"/>
      <c r="AE307" s="214"/>
      <c r="AF307" s="214"/>
      <c r="AG307" s="214" t="s">
        <v>240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2.5" outlineLevel="2" x14ac:dyDescent="0.2">
      <c r="A308" s="221"/>
      <c r="B308" s="222"/>
      <c r="C308" s="259" t="s">
        <v>628</v>
      </c>
      <c r="D308" s="247"/>
      <c r="E308" s="247"/>
      <c r="F308" s="247"/>
      <c r="G308" s="247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4"/>
      <c r="AA308" s="214"/>
      <c r="AB308" s="214"/>
      <c r="AC308" s="214"/>
      <c r="AD308" s="214"/>
      <c r="AE308" s="214"/>
      <c r="AF308" s="214"/>
      <c r="AG308" s="214" t="s">
        <v>190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56" t="str">
        <f>C308</f>
        <v>Provedení: Ocelové lamely 25/5 spojeneé pomocí dvojího svlaku závitovou tyčí 8mm prošroubovanou skrz předvrtané otvory, materiál berez mat, pohledová hrana broušená.</v>
      </c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2">
      <c r="A309" s="221"/>
      <c r="B309" s="222"/>
      <c r="C309" s="260" t="s">
        <v>629</v>
      </c>
      <c r="D309" s="248"/>
      <c r="E309" s="248"/>
      <c r="F309" s="248"/>
      <c r="G309" s="248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4"/>
      <c r="AA309" s="214"/>
      <c r="AB309" s="214"/>
      <c r="AC309" s="214"/>
      <c r="AD309" s="214"/>
      <c r="AE309" s="214"/>
      <c r="AF309" s="214"/>
      <c r="AG309" s="214" t="s">
        <v>190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0" t="s">
        <v>630</v>
      </c>
      <c r="D310" s="248"/>
      <c r="E310" s="248"/>
      <c r="F310" s="248"/>
      <c r="G310" s="248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190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2" x14ac:dyDescent="0.2">
      <c r="A311" s="221"/>
      <c r="B311" s="222"/>
      <c r="C311" s="262" t="s">
        <v>623</v>
      </c>
      <c r="D311" s="225"/>
      <c r="E311" s="226">
        <v>1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4"/>
      <c r="AA311" s="214"/>
      <c r="AB311" s="214"/>
      <c r="AC311" s="214"/>
      <c r="AD311" s="214"/>
      <c r="AE311" s="214"/>
      <c r="AF311" s="214"/>
      <c r="AG311" s="214" t="s">
        <v>201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 x14ac:dyDescent="0.2">
      <c r="A312" s="221"/>
      <c r="B312" s="222"/>
      <c r="C312" s="262" t="s">
        <v>631</v>
      </c>
      <c r="D312" s="225"/>
      <c r="E312" s="226"/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201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 x14ac:dyDescent="0.2">
      <c r="A313" s="221"/>
      <c r="B313" s="222"/>
      <c r="C313" s="262" t="s">
        <v>632</v>
      </c>
      <c r="D313" s="225"/>
      <c r="E313" s="226"/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4"/>
      <c r="AA313" s="214"/>
      <c r="AB313" s="214"/>
      <c r="AC313" s="214"/>
      <c r="AD313" s="214"/>
      <c r="AE313" s="214"/>
      <c r="AF313" s="214"/>
      <c r="AG313" s="214" t="s">
        <v>201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 x14ac:dyDescent="0.2">
      <c r="A314" s="221"/>
      <c r="B314" s="222"/>
      <c r="C314" s="262" t="s">
        <v>633</v>
      </c>
      <c r="D314" s="225"/>
      <c r="E314" s="226"/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4"/>
      <c r="AA314" s="214"/>
      <c r="AB314" s="214"/>
      <c r="AC314" s="214"/>
      <c r="AD314" s="214"/>
      <c r="AE314" s="214"/>
      <c r="AF314" s="214"/>
      <c r="AG314" s="214" t="s">
        <v>201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 x14ac:dyDescent="0.2">
      <c r="A315" s="221"/>
      <c r="B315" s="222"/>
      <c r="C315" s="262" t="s">
        <v>632</v>
      </c>
      <c r="D315" s="225"/>
      <c r="E315" s="226"/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4"/>
      <c r="AA315" s="214"/>
      <c r="AB315" s="214"/>
      <c r="AC315" s="214"/>
      <c r="AD315" s="214"/>
      <c r="AE315" s="214"/>
      <c r="AF315" s="214"/>
      <c r="AG315" s="214" t="s">
        <v>201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ht="22.5" outlineLevel="1" x14ac:dyDescent="0.2">
      <c r="A316" s="240">
        <v>65</v>
      </c>
      <c r="B316" s="241" t="s">
        <v>634</v>
      </c>
      <c r="C316" s="258" t="s">
        <v>635</v>
      </c>
      <c r="D316" s="242" t="s">
        <v>229</v>
      </c>
      <c r="E316" s="243">
        <v>1</v>
      </c>
      <c r="F316" s="244"/>
      <c r="G316" s="245">
        <f>ROUND(E316*F316,2)</f>
        <v>0</v>
      </c>
      <c r="H316" s="244"/>
      <c r="I316" s="245">
        <f>ROUND(E316*H316,2)</f>
        <v>0</v>
      </c>
      <c r="J316" s="244"/>
      <c r="K316" s="245">
        <f>ROUND(E316*J316,2)</f>
        <v>0</v>
      </c>
      <c r="L316" s="245">
        <v>15</v>
      </c>
      <c r="M316" s="245">
        <f>G316*(1+L316/100)</f>
        <v>0</v>
      </c>
      <c r="N316" s="243">
        <v>0</v>
      </c>
      <c r="O316" s="243">
        <f>ROUND(E316*N316,2)</f>
        <v>0</v>
      </c>
      <c r="P316" s="243">
        <v>0</v>
      </c>
      <c r="Q316" s="243">
        <f>ROUND(E316*P316,2)</f>
        <v>0</v>
      </c>
      <c r="R316" s="245"/>
      <c r="S316" s="245" t="s">
        <v>184</v>
      </c>
      <c r="T316" s="246" t="s">
        <v>185</v>
      </c>
      <c r="U316" s="224">
        <v>0</v>
      </c>
      <c r="V316" s="224">
        <f>ROUND(E316*U316,2)</f>
        <v>0</v>
      </c>
      <c r="W316" s="224"/>
      <c r="X316" s="224" t="s">
        <v>239</v>
      </c>
      <c r="Y316" s="224" t="s">
        <v>187</v>
      </c>
      <c r="Z316" s="214"/>
      <c r="AA316" s="214"/>
      <c r="AB316" s="214"/>
      <c r="AC316" s="214"/>
      <c r="AD316" s="214"/>
      <c r="AE316" s="214"/>
      <c r="AF316" s="214"/>
      <c r="AG316" s="214" t="s">
        <v>240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2.5" outlineLevel="2" x14ac:dyDescent="0.2">
      <c r="A317" s="221"/>
      <c r="B317" s="222"/>
      <c r="C317" s="259" t="s">
        <v>636</v>
      </c>
      <c r="D317" s="247"/>
      <c r="E317" s="247"/>
      <c r="F317" s="247"/>
      <c r="G317" s="247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4"/>
      <c r="AA317" s="214"/>
      <c r="AB317" s="214"/>
      <c r="AC317" s="214"/>
      <c r="AD317" s="214"/>
      <c r="AE317" s="214"/>
      <c r="AF317" s="214"/>
      <c r="AG317" s="214" t="s">
        <v>190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56" t="str">
        <f>C317</f>
        <v>Konstrukce bude komlpet provedena z nerezové oceli, povrch pohledových částí bude balotina. Látka bude akrylová, stálobarevná s UV filtrem a s oboustrannou vodoodpudivou impregnací, nehořlavá a při požáru neskapávající. Barva bílá resp. blízká bílé.</v>
      </c>
      <c r="BB317" s="214"/>
      <c r="BC317" s="214"/>
      <c r="BD317" s="214"/>
      <c r="BE317" s="214"/>
      <c r="BF317" s="214"/>
      <c r="BG317" s="214"/>
      <c r="BH317" s="214"/>
    </row>
    <row r="318" spans="1:60" outlineLevel="2" x14ac:dyDescent="0.2">
      <c r="A318" s="221"/>
      <c r="B318" s="222"/>
      <c r="C318" s="262" t="s">
        <v>637</v>
      </c>
      <c r="D318" s="225"/>
      <c r="E318" s="226">
        <v>1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4"/>
      <c r="AA318" s="214"/>
      <c r="AB318" s="214"/>
      <c r="AC318" s="214"/>
      <c r="AD318" s="214"/>
      <c r="AE318" s="214"/>
      <c r="AF318" s="214"/>
      <c r="AG318" s="214" t="s">
        <v>201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ht="33.75" outlineLevel="3" x14ac:dyDescent="0.2">
      <c r="A319" s="221"/>
      <c r="B319" s="222"/>
      <c r="C319" s="262" t="s">
        <v>638</v>
      </c>
      <c r="D319" s="225"/>
      <c r="E319" s="226"/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201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 x14ac:dyDescent="0.2">
      <c r="A320" s="221"/>
      <c r="B320" s="222"/>
      <c r="C320" s="262" t="s">
        <v>639</v>
      </c>
      <c r="D320" s="225"/>
      <c r="E320" s="226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4"/>
      <c r="AA320" s="214"/>
      <c r="AB320" s="214"/>
      <c r="AC320" s="214"/>
      <c r="AD320" s="214"/>
      <c r="AE320" s="214"/>
      <c r="AF320" s="214"/>
      <c r="AG320" s="214" t="s">
        <v>201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 x14ac:dyDescent="0.2">
      <c r="A321" s="221"/>
      <c r="B321" s="222"/>
      <c r="C321" s="262" t="s">
        <v>640</v>
      </c>
      <c r="D321" s="225"/>
      <c r="E321" s="226"/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4"/>
      <c r="AA321" s="214"/>
      <c r="AB321" s="214"/>
      <c r="AC321" s="214"/>
      <c r="AD321" s="214"/>
      <c r="AE321" s="214"/>
      <c r="AF321" s="214"/>
      <c r="AG321" s="214" t="s">
        <v>201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 x14ac:dyDescent="0.2">
      <c r="A322" s="221"/>
      <c r="B322" s="222"/>
      <c r="C322" s="262" t="s">
        <v>641</v>
      </c>
      <c r="D322" s="225"/>
      <c r="E322" s="226"/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201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2">
      <c r="A323" s="221"/>
      <c r="B323" s="222"/>
      <c r="C323" s="262" t="s">
        <v>640</v>
      </c>
      <c r="D323" s="225"/>
      <c r="E323" s="226"/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201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2">
      <c r="A324" s="221"/>
      <c r="B324" s="222"/>
      <c r="C324" s="262" t="s">
        <v>642</v>
      </c>
      <c r="D324" s="225"/>
      <c r="E324" s="226"/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201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ht="22.5" outlineLevel="1" x14ac:dyDescent="0.2">
      <c r="A325" s="240">
        <v>66</v>
      </c>
      <c r="B325" s="241" t="s">
        <v>643</v>
      </c>
      <c r="C325" s="258" t="s">
        <v>644</v>
      </c>
      <c r="D325" s="242" t="s">
        <v>462</v>
      </c>
      <c r="E325" s="243">
        <v>1</v>
      </c>
      <c r="F325" s="244"/>
      <c r="G325" s="245">
        <f>ROUND(E325*F325,2)</f>
        <v>0</v>
      </c>
      <c r="H325" s="244"/>
      <c r="I325" s="245">
        <f>ROUND(E325*H325,2)</f>
        <v>0</v>
      </c>
      <c r="J325" s="244"/>
      <c r="K325" s="245">
        <f>ROUND(E325*J325,2)</f>
        <v>0</v>
      </c>
      <c r="L325" s="245">
        <v>15</v>
      </c>
      <c r="M325" s="245">
        <f>G325*(1+L325/100)</f>
        <v>0</v>
      </c>
      <c r="N325" s="243">
        <v>0</v>
      </c>
      <c r="O325" s="243">
        <f>ROUND(E325*N325,2)</f>
        <v>0</v>
      </c>
      <c r="P325" s="243">
        <v>0</v>
      </c>
      <c r="Q325" s="243">
        <f>ROUND(E325*P325,2)</f>
        <v>0</v>
      </c>
      <c r="R325" s="245"/>
      <c r="S325" s="245" t="s">
        <v>184</v>
      </c>
      <c r="T325" s="246" t="s">
        <v>185</v>
      </c>
      <c r="U325" s="224">
        <v>0</v>
      </c>
      <c r="V325" s="224">
        <f>ROUND(E325*U325,2)</f>
        <v>0</v>
      </c>
      <c r="W325" s="224"/>
      <c r="X325" s="224" t="s">
        <v>239</v>
      </c>
      <c r="Y325" s="224" t="s">
        <v>187</v>
      </c>
      <c r="Z325" s="214"/>
      <c r="AA325" s="214"/>
      <c r="AB325" s="214"/>
      <c r="AC325" s="214"/>
      <c r="AD325" s="214"/>
      <c r="AE325" s="214"/>
      <c r="AF325" s="214"/>
      <c r="AG325" s="214" t="s">
        <v>240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ht="22.5" outlineLevel="2" x14ac:dyDescent="0.2">
      <c r="A326" s="221"/>
      <c r="B326" s="222"/>
      <c r="C326" s="259" t="s">
        <v>645</v>
      </c>
      <c r="D326" s="247"/>
      <c r="E326" s="247"/>
      <c r="F326" s="247"/>
      <c r="G326" s="247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190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56" t="str">
        <f>C326</f>
        <v>Ocelové lamely 25/5 spojené pomocí dvojího svlaku závitovou tyčí prošroubovanou skrz předvrtané otvory lamelami i rámečkem (propojení do jednoho kusu). Osazovací rámeček z L-profilů 40/20/3 nerez, materiál nerez mat, antikorozní.</v>
      </c>
      <c r="BB326" s="214"/>
      <c r="BC326" s="214"/>
      <c r="BD326" s="214"/>
      <c r="BE326" s="214"/>
      <c r="BF326" s="214"/>
      <c r="BG326" s="214"/>
      <c r="BH326" s="214"/>
    </row>
    <row r="327" spans="1:60" ht="22.5" outlineLevel="3" x14ac:dyDescent="0.2">
      <c r="A327" s="221"/>
      <c r="B327" s="222"/>
      <c r="C327" s="260" t="s">
        <v>646</v>
      </c>
      <c r="D327" s="248"/>
      <c r="E327" s="248"/>
      <c r="F327" s="248"/>
      <c r="G327" s="248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190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56" t="str">
        <f>C327</f>
        <v>Osazení- ráměeček bude kotven pomocí nerez šroubů prostorem mezi lamelami do podkonstrukce, která je kotvená k podlaze a ke konstrukci Z/13 pomocí L příložek 30/30/3, v horní části 2ks vertikálně posuvný kluzný spoj, ve spodní části fix.</v>
      </c>
      <c r="BB327" s="214"/>
      <c r="BC327" s="214"/>
      <c r="BD327" s="214"/>
      <c r="BE327" s="214"/>
      <c r="BF327" s="214"/>
      <c r="BG327" s="214"/>
      <c r="BH327" s="214"/>
    </row>
    <row r="328" spans="1:60" ht="22.5" outlineLevel="3" x14ac:dyDescent="0.2">
      <c r="A328" s="221"/>
      <c r="B328" s="222"/>
      <c r="C328" s="260" t="s">
        <v>647</v>
      </c>
      <c r="D328" s="248"/>
      <c r="E328" s="248"/>
      <c r="F328" s="248"/>
      <c r="G328" s="248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190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56" t="str">
        <f>C328</f>
        <v>Bude zajištěna spára k deskám obkladu shodná se standartní tl.spáry obkladu, nutná koordinace s dodávkou kamenného obkladu OK1 resp.OK2.</v>
      </c>
      <c r="BB328" s="214"/>
      <c r="BC328" s="214"/>
      <c r="BD328" s="214"/>
      <c r="BE328" s="214"/>
      <c r="BF328" s="214"/>
      <c r="BG328" s="214"/>
      <c r="BH328" s="214"/>
    </row>
    <row r="329" spans="1:60" outlineLevel="3" x14ac:dyDescent="0.2">
      <c r="A329" s="221"/>
      <c r="B329" s="222"/>
      <c r="C329" s="260" t="s">
        <v>648</v>
      </c>
      <c r="D329" s="248"/>
      <c r="E329" s="248"/>
      <c r="F329" s="248"/>
      <c r="G329" s="248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4"/>
      <c r="AA329" s="214"/>
      <c r="AB329" s="214"/>
      <c r="AC329" s="214"/>
      <c r="AD329" s="214"/>
      <c r="AE329" s="214"/>
      <c r="AF329" s="214"/>
      <c r="AG329" s="214" t="s">
        <v>190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2" x14ac:dyDescent="0.2">
      <c r="A330" s="221"/>
      <c r="B330" s="222"/>
      <c r="C330" s="262" t="s">
        <v>649</v>
      </c>
      <c r="D330" s="225"/>
      <c r="E330" s="226">
        <v>1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4"/>
      <c r="AA330" s="214"/>
      <c r="AB330" s="214"/>
      <c r="AC330" s="214"/>
      <c r="AD330" s="214"/>
      <c r="AE330" s="214"/>
      <c r="AF330" s="214"/>
      <c r="AG330" s="214" t="s">
        <v>201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ht="22.5" outlineLevel="1" x14ac:dyDescent="0.2">
      <c r="A331" s="240">
        <v>67</v>
      </c>
      <c r="B331" s="241" t="s">
        <v>650</v>
      </c>
      <c r="C331" s="258" t="s">
        <v>651</v>
      </c>
      <c r="D331" s="242" t="s">
        <v>229</v>
      </c>
      <c r="E331" s="243">
        <v>1</v>
      </c>
      <c r="F331" s="244"/>
      <c r="G331" s="245">
        <f>ROUND(E331*F331,2)</f>
        <v>0</v>
      </c>
      <c r="H331" s="244"/>
      <c r="I331" s="245">
        <f>ROUND(E331*H331,2)</f>
        <v>0</v>
      </c>
      <c r="J331" s="244"/>
      <c r="K331" s="245">
        <f>ROUND(E331*J331,2)</f>
        <v>0</v>
      </c>
      <c r="L331" s="245">
        <v>15</v>
      </c>
      <c r="M331" s="245">
        <f>G331*(1+L331/100)</f>
        <v>0</v>
      </c>
      <c r="N331" s="243">
        <v>0</v>
      </c>
      <c r="O331" s="243">
        <f>ROUND(E331*N331,2)</f>
        <v>0</v>
      </c>
      <c r="P331" s="243">
        <v>0</v>
      </c>
      <c r="Q331" s="243">
        <f>ROUND(E331*P331,2)</f>
        <v>0</v>
      </c>
      <c r="R331" s="245"/>
      <c r="S331" s="245" t="s">
        <v>184</v>
      </c>
      <c r="T331" s="246" t="s">
        <v>185</v>
      </c>
      <c r="U331" s="224">
        <v>0</v>
      </c>
      <c r="V331" s="224">
        <f>ROUND(E331*U331,2)</f>
        <v>0</v>
      </c>
      <c r="W331" s="224"/>
      <c r="X331" s="224" t="s">
        <v>239</v>
      </c>
      <c r="Y331" s="224" t="s">
        <v>187</v>
      </c>
      <c r="Z331" s="214"/>
      <c r="AA331" s="214"/>
      <c r="AB331" s="214"/>
      <c r="AC331" s="214"/>
      <c r="AD331" s="214"/>
      <c r="AE331" s="214"/>
      <c r="AF331" s="214"/>
      <c r="AG331" s="214" t="s">
        <v>240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ht="22.5" outlineLevel="2" x14ac:dyDescent="0.2">
      <c r="A332" s="221"/>
      <c r="B332" s="222"/>
      <c r="C332" s="259" t="s">
        <v>652</v>
      </c>
      <c r="D332" s="247"/>
      <c r="E332" s="247"/>
      <c r="F332" s="247"/>
      <c r="G332" s="247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4"/>
      <c r="AA332" s="214"/>
      <c r="AB332" s="214"/>
      <c r="AC332" s="214"/>
      <c r="AD332" s="214"/>
      <c r="AE332" s="214"/>
      <c r="AF332" s="214"/>
      <c r="AG332" s="214" t="s">
        <v>190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56" t="str">
        <f>C332</f>
        <v>Posuvná skleněná interiérová stěna k uzavření výkladce - sada kování pro posuvné dveře skleněné s automatickým dojezdem, 2xvozík á skl.tabule, nosné vodící lišty vsazeny do U-profilů z ohýbaného plechu, vyvěšeno z podkonstrukce nadpraží Z/15.</v>
      </c>
      <c r="BB332" s="214"/>
      <c r="BC332" s="214"/>
      <c r="BD332" s="214"/>
      <c r="BE332" s="214"/>
      <c r="BF332" s="214"/>
      <c r="BG332" s="214"/>
      <c r="BH332" s="214"/>
    </row>
    <row r="333" spans="1:60" outlineLevel="3" x14ac:dyDescent="0.2">
      <c r="A333" s="221"/>
      <c r="B333" s="222"/>
      <c r="C333" s="260" t="s">
        <v>653</v>
      </c>
      <c r="D333" s="248"/>
      <c r="E333" s="248"/>
      <c r="F333" s="248"/>
      <c r="G333" s="248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4"/>
      <c r="AA333" s="214"/>
      <c r="AB333" s="214"/>
      <c r="AC333" s="214"/>
      <c r="AD333" s="214"/>
      <c r="AE333" s="214"/>
      <c r="AF333" s="214"/>
      <c r="AG333" s="214" t="s">
        <v>190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 x14ac:dyDescent="0.2">
      <c r="A334" s="221"/>
      <c r="B334" s="222"/>
      <c r="C334" s="260" t="s">
        <v>654</v>
      </c>
      <c r="D334" s="248"/>
      <c r="E334" s="248"/>
      <c r="F334" s="248"/>
      <c r="G334" s="248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4"/>
      <c r="AA334" s="214"/>
      <c r="AB334" s="214"/>
      <c r="AC334" s="214"/>
      <c r="AD334" s="214"/>
      <c r="AE334" s="214"/>
      <c r="AF334" s="214"/>
      <c r="AG334" s="214" t="s">
        <v>190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2" x14ac:dyDescent="0.2">
      <c r="A335" s="221"/>
      <c r="B335" s="222"/>
      <c r="C335" s="262" t="s">
        <v>655</v>
      </c>
      <c r="D335" s="225"/>
      <c r="E335" s="226"/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4"/>
      <c r="AA335" s="214"/>
      <c r="AB335" s="214"/>
      <c r="AC335" s="214"/>
      <c r="AD335" s="214"/>
      <c r="AE335" s="214"/>
      <c r="AF335" s="214"/>
      <c r="AG335" s="214" t="s">
        <v>201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 x14ac:dyDescent="0.2">
      <c r="A336" s="221"/>
      <c r="B336" s="222"/>
      <c r="C336" s="262" t="s">
        <v>656</v>
      </c>
      <c r="D336" s="225"/>
      <c r="E336" s="226">
        <v>1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4"/>
      <c r="AA336" s="214"/>
      <c r="AB336" s="214"/>
      <c r="AC336" s="214"/>
      <c r="AD336" s="214"/>
      <c r="AE336" s="214"/>
      <c r="AF336" s="214"/>
      <c r="AG336" s="214" t="s">
        <v>201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 x14ac:dyDescent="0.2">
      <c r="A337" s="221"/>
      <c r="B337" s="222"/>
      <c r="C337" s="262" t="s">
        <v>657</v>
      </c>
      <c r="D337" s="225"/>
      <c r="E337" s="226"/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4"/>
      <c r="AA337" s="214"/>
      <c r="AB337" s="214"/>
      <c r="AC337" s="214"/>
      <c r="AD337" s="214"/>
      <c r="AE337" s="214"/>
      <c r="AF337" s="214"/>
      <c r="AG337" s="214" t="s">
        <v>201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2">
      <c r="A338" s="221"/>
      <c r="B338" s="222"/>
      <c r="C338" s="262" t="s">
        <v>658</v>
      </c>
      <c r="D338" s="225"/>
      <c r="E338" s="226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201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40">
        <v>68</v>
      </c>
      <c r="B339" s="241" t="s">
        <v>659</v>
      </c>
      <c r="C339" s="258" t="s">
        <v>660</v>
      </c>
      <c r="D339" s="242" t="s">
        <v>229</v>
      </c>
      <c r="E339" s="243">
        <v>1</v>
      </c>
      <c r="F339" s="244"/>
      <c r="G339" s="245">
        <f>ROUND(E339*F339,2)</f>
        <v>0</v>
      </c>
      <c r="H339" s="244"/>
      <c r="I339" s="245">
        <f>ROUND(E339*H339,2)</f>
        <v>0</v>
      </c>
      <c r="J339" s="244"/>
      <c r="K339" s="245">
        <f>ROUND(E339*J339,2)</f>
        <v>0</v>
      </c>
      <c r="L339" s="245">
        <v>15</v>
      </c>
      <c r="M339" s="245">
        <f>G339*(1+L339/100)</f>
        <v>0</v>
      </c>
      <c r="N339" s="243">
        <v>0</v>
      </c>
      <c r="O339" s="243">
        <f>ROUND(E339*N339,2)</f>
        <v>0</v>
      </c>
      <c r="P339" s="243">
        <v>0</v>
      </c>
      <c r="Q339" s="243">
        <f>ROUND(E339*P339,2)</f>
        <v>0</v>
      </c>
      <c r="R339" s="245"/>
      <c r="S339" s="245" t="s">
        <v>184</v>
      </c>
      <c r="T339" s="246" t="s">
        <v>185</v>
      </c>
      <c r="U339" s="224">
        <v>0</v>
      </c>
      <c r="V339" s="224">
        <f>ROUND(E339*U339,2)</f>
        <v>0</v>
      </c>
      <c r="W339" s="224"/>
      <c r="X339" s="224" t="s">
        <v>239</v>
      </c>
      <c r="Y339" s="224" t="s">
        <v>187</v>
      </c>
      <c r="Z339" s="214"/>
      <c r="AA339" s="214"/>
      <c r="AB339" s="214"/>
      <c r="AC339" s="214"/>
      <c r="AD339" s="214"/>
      <c r="AE339" s="214"/>
      <c r="AF339" s="214"/>
      <c r="AG339" s="214" t="s">
        <v>240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2" x14ac:dyDescent="0.2">
      <c r="A340" s="221"/>
      <c r="B340" s="222"/>
      <c r="C340" s="259" t="s">
        <v>661</v>
      </c>
      <c r="D340" s="247"/>
      <c r="E340" s="247"/>
      <c r="F340" s="247"/>
      <c r="G340" s="247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4"/>
      <c r="AA340" s="214"/>
      <c r="AB340" s="214"/>
      <c r="AC340" s="214"/>
      <c r="AD340" s="214"/>
      <c r="AE340" s="214"/>
      <c r="AF340" s="214"/>
      <c r="AG340" s="214" t="s">
        <v>190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56" t="str">
        <f>C340</f>
        <v>Mřížka svařovaná z lamel z ocelové pásoviny3/30 bodovaných svarem na horní a dolní svlak z pásoviny 5/45 resp.5/30.</v>
      </c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0" t="s">
        <v>662</v>
      </c>
      <c r="D341" s="248"/>
      <c r="E341" s="248"/>
      <c r="F341" s="248"/>
      <c r="G341" s="248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190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2">
      <c r="A342" s="221"/>
      <c r="B342" s="222"/>
      <c r="C342" s="260" t="s">
        <v>663</v>
      </c>
      <c r="D342" s="248"/>
      <c r="E342" s="248"/>
      <c r="F342" s="248"/>
      <c r="G342" s="248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4"/>
      <c r="AA342" s="214"/>
      <c r="AB342" s="214"/>
      <c r="AC342" s="214"/>
      <c r="AD342" s="214"/>
      <c r="AE342" s="214"/>
      <c r="AF342" s="214"/>
      <c r="AG342" s="214" t="s">
        <v>190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2" x14ac:dyDescent="0.2">
      <c r="A343" s="221"/>
      <c r="B343" s="222"/>
      <c r="C343" s="262" t="s">
        <v>664</v>
      </c>
      <c r="D343" s="225"/>
      <c r="E343" s="226">
        <v>1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4"/>
      <c r="AA343" s="214"/>
      <c r="AB343" s="214"/>
      <c r="AC343" s="214"/>
      <c r="AD343" s="214"/>
      <c r="AE343" s="214"/>
      <c r="AF343" s="214"/>
      <c r="AG343" s="214" t="s">
        <v>201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ht="22.5" outlineLevel="1" x14ac:dyDescent="0.2">
      <c r="A344" s="240">
        <v>69</v>
      </c>
      <c r="B344" s="241" t="s">
        <v>665</v>
      </c>
      <c r="C344" s="258" t="s">
        <v>666</v>
      </c>
      <c r="D344" s="242" t="s">
        <v>462</v>
      </c>
      <c r="E344" s="243">
        <v>1</v>
      </c>
      <c r="F344" s="244"/>
      <c r="G344" s="245">
        <f>ROUND(E344*F344,2)</f>
        <v>0</v>
      </c>
      <c r="H344" s="244"/>
      <c r="I344" s="245">
        <f>ROUND(E344*H344,2)</f>
        <v>0</v>
      </c>
      <c r="J344" s="244"/>
      <c r="K344" s="245">
        <f>ROUND(E344*J344,2)</f>
        <v>0</v>
      </c>
      <c r="L344" s="245">
        <v>15</v>
      </c>
      <c r="M344" s="245">
        <f>G344*(1+L344/100)</f>
        <v>0</v>
      </c>
      <c r="N344" s="243">
        <v>0</v>
      </c>
      <c r="O344" s="243">
        <f>ROUND(E344*N344,2)</f>
        <v>0</v>
      </c>
      <c r="P344" s="243">
        <v>0</v>
      </c>
      <c r="Q344" s="243">
        <f>ROUND(E344*P344,2)</f>
        <v>0</v>
      </c>
      <c r="R344" s="245"/>
      <c r="S344" s="245" t="s">
        <v>184</v>
      </c>
      <c r="T344" s="246" t="s">
        <v>185</v>
      </c>
      <c r="U344" s="224">
        <v>0</v>
      </c>
      <c r="V344" s="224">
        <f>ROUND(E344*U344,2)</f>
        <v>0</v>
      </c>
      <c r="W344" s="224"/>
      <c r="X344" s="224" t="s">
        <v>239</v>
      </c>
      <c r="Y344" s="224" t="s">
        <v>187</v>
      </c>
      <c r="Z344" s="214"/>
      <c r="AA344" s="214"/>
      <c r="AB344" s="214"/>
      <c r="AC344" s="214"/>
      <c r="AD344" s="214"/>
      <c r="AE344" s="214"/>
      <c r="AF344" s="214"/>
      <c r="AG344" s="214" t="s">
        <v>240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2" x14ac:dyDescent="0.2">
      <c r="A345" s="221"/>
      <c r="B345" s="222"/>
      <c r="C345" s="259" t="s">
        <v>667</v>
      </c>
      <c r="D345" s="247"/>
      <c r="E345" s="247"/>
      <c r="F345" s="247"/>
      <c r="G345" s="247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4"/>
      <c r="AA345" s="214"/>
      <c r="AB345" s="214"/>
      <c r="AC345" s="214"/>
      <c r="AD345" s="214"/>
      <c r="AE345" s="214"/>
      <c r="AF345" s="214"/>
      <c r="AG345" s="214" t="s">
        <v>190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 x14ac:dyDescent="0.2">
      <c r="A346" s="221"/>
      <c r="B346" s="222"/>
      <c r="C346" s="260" t="s">
        <v>668</v>
      </c>
      <c r="D346" s="248"/>
      <c r="E346" s="248"/>
      <c r="F346" s="248"/>
      <c r="G346" s="248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4"/>
      <c r="AA346" s="214"/>
      <c r="AB346" s="214"/>
      <c r="AC346" s="214"/>
      <c r="AD346" s="214"/>
      <c r="AE346" s="214"/>
      <c r="AF346" s="214"/>
      <c r="AG346" s="214" t="s">
        <v>190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2" x14ac:dyDescent="0.2">
      <c r="A347" s="221"/>
      <c r="B347" s="222"/>
      <c r="C347" s="262" t="s">
        <v>669</v>
      </c>
      <c r="D347" s="225"/>
      <c r="E347" s="226">
        <v>1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201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ht="22.5" outlineLevel="1" x14ac:dyDescent="0.2">
      <c r="A348" s="240">
        <v>70</v>
      </c>
      <c r="B348" s="241" t="s">
        <v>670</v>
      </c>
      <c r="C348" s="258" t="s">
        <v>671</v>
      </c>
      <c r="D348" s="242" t="s">
        <v>462</v>
      </c>
      <c r="E348" s="243">
        <v>1</v>
      </c>
      <c r="F348" s="244"/>
      <c r="G348" s="245">
        <f>ROUND(E348*F348,2)</f>
        <v>0</v>
      </c>
      <c r="H348" s="244"/>
      <c r="I348" s="245">
        <f>ROUND(E348*H348,2)</f>
        <v>0</v>
      </c>
      <c r="J348" s="244"/>
      <c r="K348" s="245">
        <f>ROUND(E348*J348,2)</f>
        <v>0</v>
      </c>
      <c r="L348" s="245">
        <v>15</v>
      </c>
      <c r="M348" s="245">
        <f>G348*(1+L348/100)</f>
        <v>0</v>
      </c>
      <c r="N348" s="243">
        <v>0</v>
      </c>
      <c r="O348" s="243">
        <f>ROUND(E348*N348,2)</f>
        <v>0</v>
      </c>
      <c r="P348" s="243">
        <v>0</v>
      </c>
      <c r="Q348" s="243">
        <f>ROUND(E348*P348,2)</f>
        <v>0</v>
      </c>
      <c r="R348" s="245"/>
      <c r="S348" s="245" t="s">
        <v>184</v>
      </c>
      <c r="T348" s="246" t="s">
        <v>185</v>
      </c>
      <c r="U348" s="224">
        <v>0</v>
      </c>
      <c r="V348" s="224">
        <f>ROUND(E348*U348,2)</f>
        <v>0</v>
      </c>
      <c r="W348" s="224"/>
      <c r="X348" s="224" t="s">
        <v>239</v>
      </c>
      <c r="Y348" s="224" t="s">
        <v>187</v>
      </c>
      <c r="Z348" s="214"/>
      <c r="AA348" s="214"/>
      <c r="AB348" s="214"/>
      <c r="AC348" s="214"/>
      <c r="AD348" s="214"/>
      <c r="AE348" s="214"/>
      <c r="AF348" s="214"/>
      <c r="AG348" s="214" t="s">
        <v>240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2" x14ac:dyDescent="0.2">
      <c r="A349" s="221"/>
      <c r="B349" s="222"/>
      <c r="C349" s="259" t="s">
        <v>672</v>
      </c>
      <c r="D349" s="247"/>
      <c r="E349" s="247"/>
      <c r="F349" s="247"/>
      <c r="G349" s="247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190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 x14ac:dyDescent="0.2">
      <c r="A350" s="221"/>
      <c r="B350" s="222"/>
      <c r="C350" s="260" t="s">
        <v>673</v>
      </c>
      <c r="D350" s="248"/>
      <c r="E350" s="248"/>
      <c r="F350" s="248"/>
      <c r="G350" s="248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190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2">
      <c r="A351" s="221"/>
      <c r="B351" s="222"/>
      <c r="C351" s="260" t="s">
        <v>674</v>
      </c>
      <c r="D351" s="248"/>
      <c r="E351" s="248"/>
      <c r="F351" s="248"/>
      <c r="G351" s="248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190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 x14ac:dyDescent="0.2">
      <c r="A352" s="221"/>
      <c r="B352" s="222"/>
      <c r="C352" s="260" t="s">
        <v>675</v>
      </c>
      <c r="D352" s="248"/>
      <c r="E352" s="248"/>
      <c r="F352" s="248"/>
      <c r="G352" s="248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4"/>
      <c r="AA352" s="214"/>
      <c r="AB352" s="214"/>
      <c r="AC352" s="214"/>
      <c r="AD352" s="214"/>
      <c r="AE352" s="214"/>
      <c r="AF352" s="214"/>
      <c r="AG352" s="214" t="s">
        <v>190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 x14ac:dyDescent="0.2">
      <c r="A353" s="221"/>
      <c r="B353" s="222"/>
      <c r="C353" s="260" t="s">
        <v>676</v>
      </c>
      <c r="D353" s="248"/>
      <c r="E353" s="248"/>
      <c r="F353" s="248"/>
      <c r="G353" s="248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190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2" x14ac:dyDescent="0.2">
      <c r="A354" s="221"/>
      <c r="B354" s="222"/>
      <c r="C354" s="262" t="s">
        <v>677</v>
      </c>
      <c r="D354" s="225"/>
      <c r="E354" s="226">
        <v>1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201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2">
      <c r="A355" s="221"/>
      <c r="B355" s="222"/>
      <c r="C355" s="262" t="s">
        <v>678</v>
      </c>
      <c r="D355" s="225"/>
      <c r="E355" s="226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4"/>
      <c r="AA355" s="214"/>
      <c r="AB355" s="214"/>
      <c r="AC355" s="214"/>
      <c r="AD355" s="214"/>
      <c r="AE355" s="214"/>
      <c r="AF355" s="214"/>
      <c r="AG355" s="214" t="s">
        <v>201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2">
      <c r="A356" s="221"/>
      <c r="B356" s="222"/>
      <c r="C356" s="262" t="s">
        <v>679</v>
      </c>
      <c r="D356" s="225"/>
      <c r="E356" s="226"/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4"/>
      <c r="AA356" s="214"/>
      <c r="AB356" s="214"/>
      <c r="AC356" s="214"/>
      <c r="AD356" s="214"/>
      <c r="AE356" s="214"/>
      <c r="AF356" s="214"/>
      <c r="AG356" s="214" t="s">
        <v>201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22.5" outlineLevel="1" x14ac:dyDescent="0.2">
      <c r="A357" s="240">
        <v>71</v>
      </c>
      <c r="B357" s="241" t="s">
        <v>680</v>
      </c>
      <c r="C357" s="258" t="s">
        <v>681</v>
      </c>
      <c r="D357" s="242" t="s">
        <v>462</v>
      </c>
      <c r="E357" s="243">
        <v>1</v>
      </c>
      <c r="F357" s="244"/>
      <c r="G357" s="245">
        <f>ROUND(E357*F357,2)</f>
        <v>0</v>
      </c>
      <c r="H357" s="244"/>
      <c r="I357" s="245">
        <f>ROUND(E357*H357,2)</f>
        <v>0</v>
      </c>
      <c r="J357" s="244"/>
      <c r="K357" s="245">
        <f>ROUND(E357*J357,2)</f>
        <v>0</v>
      </c>
      <c r="L357" s="245">
        <v>15</v>
      </c>
      <c r="M357" s="245">
        <f>G357*(1+L357/100)</f>
        <v>0</v>
      </c>
      <c r="N357" s="243">
        <v>0</v>
      </c>
      <c r="O357" s="243">
        <f>ROUND(E357*N357,2)</f>
        <v>0</v>
      </c>
      <c r="P357" s="243">
        <v>0</v>
      </c>
      <c r="Q357" s="243">
        <f>ROUND(E357*P357,2)</f>
        <v>0</v>
      </c>
      <c r="R357" s="245"/>
      <c r="S357" s="245" t="s">
        <v>184</v>
      </c>
      <c r="T357" s="246" t="s">
        <v>185</v>
      </c>
      <c r="U357" s="224">
        <v>0</v>
      </c>
      <c r="V357" s="224">
        <f>ROUND(E357*U357,2)</f>
        <v>0</v>
      </c>
      <c r="W357" s="224"/>
      <c r="X357" s="224" t="s">
        <v>239</v>
      </c>
      <c r="Y357" s="224" t="s">
        <v>187</v>
      </c>
      <c r="Z357" s="214"/>
      <c r="AA357" s="214"/>
      <c r="AB357" s="214"/>
      <c r="AC357" s="214"/>
      <c r="AD357" s="214"/>
      <c r="AE357" s="214"/>
      <c r="AF357" s="214"/>
      <c r="AG357" s="214" t="s">
        <v>240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2" x14ac:dyDescent="0.2">
      <c r="A358" s="221"/>
      <c r="B358" s="222"/>
      <c r="C358" s="259" t="s">
        <v>682</v>
      </c>
      <c r="D358" s="247"/>
      <c r="E358" s="247"/>
      <c r="F358" s="247"/>
      <c r="G358" s="247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190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3" x14ac:dyDescent="0.2">
      <c r="A359" s="221"/>
      <c r="B359" s="222"/>
      <c r="C359" s="260" t="s">
        <v>683</v>
      </c>
      <c r="D359" s="248"/>
      <c r="E359" s="248"/>
      <c r="F359" s="248"/>
      <c r="G359" s="248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4"/>
      <c r="AA359" s="214"/>
      <c r="AB359" s="214"/>
      <c r="AC359" s="214"/>
      <c r="AD359" s="214"/>
      <c r="AE359" s="214"/>
      <c r="AF359" s="214"/>
      <c r="AG359" s="214" t="s">
        <v>190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2" x14ac:dyDescent="0.2">
      <c r="A360" s="221"/>
      <c r="B360" s="222"/>
      <c r="C360" s="262" t="s">
        <v>574</v>
      </c>
      <c r="D360" s="225"/>
      <c r="E360" s="226">
        <v>1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201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22.5" outlineLevel="1" x14ac:dyDescent="0.2">
      <c r="A361" s="240">
        <v>72</v>
      </c>
      <c r="B361" s="241" t="s">
        <v>684</v>
      </c>
      <c r="C361" s="258" t="s">
        <v>685</v>
      </c>
      <c r="D361" s="242" t="s">
        <v>462</v>
      </c>
      <c r="E361" s="243">
        <v>1</v>
      </c>
      <c r="F361" s="244"/>
      <c r="G361" s="245">
        <f>ROUND(E361*F361,2)</f>
        <v>0</v>
      </c>
      <c r="H361" s="244"/>
      <c r="I361" s="245">
        <f>ROUND(E361*H361,2)</f>
        <v>0</v>
      </c>
      <c r="J361" s="244"/>
      <c r="K361" s="245">
        <f>ROUND(E361*J361,2)</f>
        <v>0</v>
      </c>
      <c r="L361" s="245">
        <v>15</v>
      </c>
      <c r="M361" s="245">
        <f>G361*(1+L361/100)</f>
        <v>0</v>
      </c>
      <c r="N361" s="243">
        <v>0</v>
      </c>
      <c r="O361" s="243">
        <f>ROUND(E361*N361,2)</f>
        <v>0</v>
      </c>
      <c r="P361" s="243">
        <v>0</v>
      </c>
      <c r="Q361" s="243">
        <f>ROUND(E361*P361,2)</f>
        <v>0</v>
      </c>
      <c r="R361" s="245"/>
      <c r="S361" s="245" t="s">
        <v>184</v>
      </c>
      <c r="T361" s="246" t="s">
        <v>185</v>
      </c>
      <c r="U361" s="224">
        <v>0</v>
      </c>
      <c r="V361" s="224">
        <f>ROUND(E361*U361,2)</f>
        <v>0</v>
      </c>
      <c r="W361" s="224"/>
      <c r="X361" s="224" t="s">
        <v>239</v>
      </c>
      <c r="Y361" s="224" t="s">
        <v>187</v>
      </c>
      <c r="Z361" s="214"/>
      <c r="AA361" s="214"/>
      <c r="AB361" s="214"/>
      <c r="AC361" s="214"/>
      <c r="AD361" s="214"/>
      <c r="AE361" s="214"/>
      <c r="AF361" s="214"/>
      <c r="AG361" s="214" t="s">
        <v>240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ht="22.5" outlineLevel="2" x14ac:dyDescent="0.2">
      <c r="A362" s="221"/>
      <c r="B362" s="222"/>
      <c r="C362" s="259" t="s">
        <v>686</v>
      </c>
      <c r="D362" s="247"/>
      <c r="E362" s="247"/>
      <c r="F362" s="247"/>
      <c r="G362" s="247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190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56" t="str">
        <f>C362</f>
        <v>Ocelová konstrukce z T-profilů  30mm a krajního lemovacího L-profilu 20mm bude v maximální míře zachována a repasována pro další použití a zasklení původními opaxitovými deskami (prvek X/03)</v>
      </c>
      <c r="BB362" s="214"/>
      <c r="BC362" s="214"/>
      <c r="BD362" s="214"/>
      <c r="BE362" s="214"/>
      <c r="BF362" s="214"/>
      <c r="BG362" s="214"/>
      <c r="BH362" s="214"/>
    </row>
    <row r="363" spans="1:60" outlineLevel="2" x14ac:dyDescent="0.2">
      <c r="A363" s="221"/>
      <c r="B363" s="222"/>
      <c r="C363" s="262" t="s">
        <v>687</v>
      </c>
      <c r="D363" s="225"/>
      <c r="E363" s="226">
        <v>1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201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ht="22.5" outlineLevel="1" x14ac:dyDescent="0.2">
      <c r="A364" s="240">
        <v>73</v>
      </c>
      <c r="B364" s="241" t="s">
        <v>688</v>
      </c>
      <c r="C364" s="258" t="s">
        <v>689</v>
      </c>
      <c r="D364" s="242" t="s">
        <v>462</v>
      </c>
      <c r="E364" s="243">
        <v>1</v>
      </c>
      <c r="F364" s="244"/>
      <c r="G364" s="245">
        <f>ROUND(E364*F364,2)</f>
        <v>0</v>
      </c>
      <c r="H364" s="244"/>
      <c r="I364" s="245">
        <f>ROUND(E364*H364,2)</f>
        <v>0</v>
      </c>
      <c r="J364" s="244"/>
      <c r="K364" s="245">
        <f>ROUND(E364*J364,2)</f>
        <v>0</v>
      </c>
      <c r="L364" s="245">
        <v>15</v>
      </c>
      <c r="M364" s="245">
        <f>G364*(1+L364/100)</f>
        <v>0</v>
      </c>
      <c r="N364" s="243">
        <v>0</v>
      </c>
      <c r="O364" s="243">
        <f>ROUND(E364*N364,2)</f>
        <v>0</v>
      </c>
      <c r="P364" s="243">
        <v>0</v>
      </c>
      <c r="Q364" s="243">
        <f>ROUND(E364*P364,2)</f>
        <v>0</v>
      </c>
      <c r="R364" s="245"/>
      <c r="S364" s="245" t="s">
        <v>184</v>
      </c>
      <c r="T364" s="246" t="s">
        <v>185</v>
      </c>
      <c r="U364" s="224">
        <v>0</v>
      </c>
      <c r="V364" s="224">
        <f>ROUND(E364*U364,2)</f>
        <v>0</v>
      </c>
      <c r="W364" s="224"/>
      <c r="X364" s="224" t="s">
        <v>239</v>
      </c>
      <c r="Y364" s="224" t="s">
        <v>187</v>
      </c>
      <c r="Z364" s="214"/>
      <c r="AA364" s="214"/>
      <c r="AB364" s="214"/>
      <c r="AC364" s="214"/>
      <c r="AD364" s="214"/>
      <c r="AE364" s="214"/>
      <c r="AF364" s="214"/>
      <c r="AG364" s="214" t="s">
        <v>240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ht="22.5" outlineLevel="2" x14ac:dyDescent="0.2">
      <c r="A365" s="221"/>
      <c r="B365" s="222"/>
      <c r="C365" s="259" t="s">
        <v>690</v>
      </c>
      <c r="D365" s="247"/>
      <c r="E365" s="247"/>
      <c r="F365" s="247"/>
      <c r="G365" s="247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4"/>
      <c r="AA365" s="214"/>
      <c r="AB365" s="214"/>
      <c r="AC365" s="214"/>
      <c r="AD365" s="214"/>
      <c r="AE365" s="214"/>
      <c r="AF365" s="214"/>
      <c r="AG365" s="214" t="s">
        <v>190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56" t="str">
        <f>C365</f>
        <v>Provedení : svařovaný rošt z ocelových válcovaných profilů T30 a L30/30/3 zavěšený pomocí ocel.pásovin 30/3 ke kosntrukcím v nadpraží.</v>
      </c>
      <c r="BB365" s="214"/>
      <c r="BC365" s="214"/>
      <c r="BD365" s="214"/>
      <c r="BE365" s="214"/>
      <c r="BF365" s="214"/>
      <c r="BG365" s="214"/>
      <c r="BH365" s="214"/>
    </row>
    <row r="366" spans="1:60" outlineLevel="3" x14ac:dyDescent="0.2">
      <c r="A366" s="221"/>
      <c r="B366" s="222"/>
      <c r="C366" s="260" t="s">
        <v>691</v>
      </c>
      <c r="D366" s="248"/>
      <c r="E366" s="248"/>
      <c r="F366" s="248"/>
      <c r="G366" s="248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4"/>
      <c r="AA366" s="214"/>
      <c r="AB366" s="214"/>
      <c r="AC366" s="214"/>
      <c r="AD366" s="214"/>
      <c r="AE366" s="214"/>
      <c r="AF366" s="214"/>
      <c r="AG366" s="214" t="s">
        <v>190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 x14ac:dyDescent="0.2">
      <c r="A367" s="221"/>
      <c r="B367" s="222"/>
      <c r="C367" s="260" t="s">
        <v>692</v>
      </c>
      <c r="D367" s="248"/>
      <c r="E367" s="248"/>
      <c r="F367" s="248"/>
      <c r="G367" s="248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4"/>
      <c r="AA367" s="214"/>
      <c r="AB367" s="214"/>
      <c r="AC367" s="214"/>
      <c r="AD367" s="214"/>
      <c r="AE367" s="214"/>
      <c r="AF367" s="214"/>
      <c r="AG367" s="214" t="s">
        <v>190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 x14ac:dyDescent="0.2">
      <c r="A368" s="221"/>
      <c r="B368" s="222"/>
      <c r="C368" s="260" t="s">
        <v>693</v>
      </c>
      <c r="D368" s="248"/>
      <c r="E368" s="248"/>
      <c r="F368" s="248"/>
      <c r="G368" s="248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190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2" x14ac:dyDescent="0.2">
      <c r="A369" s="221"/>
      <c r="B369" s="222"/>
      <c r="C369" s="262" t="s">
        <v>687</v>
      </c>
      <c r="D369" s="225"/>
      <c r="E369" s="226">
        <v>1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4"/>
      <c r="AA369" s="214"/>
      <c r="AB369" s="214"/>
      <c r="AC369" s="214"/>
      <c r="AD369" s="214"/>
      <c r="AE369" s="214"/>
      <c r="AF369" s="214"/>
      <c r="AG369" s="214" t="s">
        <v>201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 x14ac:dyDescent="0.2">
      <c r="A370" s="221"/>
      <c r="B370" s="222"/>
      <c r="C370" s="262" t="s">
        <v>694</v>
      </c>
      <c r="D370" s="225"/>
      <c r="E370" s="226"/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4"/>
      <c r="AA370" s="214"/>
      <c r="AB370" s="214"/>
      <c r="AC370" s="214"/>
      <c r="AD370" s="214"/>
      <c r="AE370" s="214"/>
      <c r="AF370" s="214"/>
      <c r="AG370" s="214" t="s">
        <v>201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 x14ac:dyDescent="0.2">
      <c r="A371" s="221"/>
      <c r="B371" s="222"/>
      <c r="C371" s="262" t="s">
        <v>695</v>
      </c>
      <c r="D371" s="225"/>
      <c r="E371" s="226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201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ht="22.5" outlineLevel="1" x14ac:dyDescent="0.2">
      <c r="A372" s="240">
        <v>74</v>
      </c>
      <c r="B372" s="241" t="s">
        <v>696</v>
      </c>
      <c r="C372" s="258" t="s">
        <v>697</v>
      </c>
      <c r="D372" s="242" t="s">
        <v>462</v>
      </c>
      <c r="E372" s="243">
        <v>1</v>
      </c>
      <c r="F372" s="244"/>
      <c r="G372" s="245">
        <f>ROUND(E372*F372,2)</f>
        <v>0</v>
      </c>
      <c r="H372" s="244"/>
      <c r="I372" s="245">
        <f>ROUND(E372*H372,2)</f>
        <v>0</v>
      </c>
      <c r="J372" s="244"/>
      <c r="K372" s="245">
        <f>ROUND(E372*J372,2)</f>
        <v>0</v>
      </c>
      <c r="L372" s="245">
        <v>15</v>
      </c>
      <c r="M372" s="245">
        <f>G372*(1+L372/100)</f>
        <v>0</v>
      </c>
      <c r="N372" s="243">
        <v>0</v>
      </c>
      <c r="O372" s="243">
        <f>ROUND(E372*N372,2)</f>
        <v>0</v>
      </c>
      <c r="P372" s="243">
        <v>0</v>
      </c>
      <c r="Q372" s="243">
        <f>ROUND(E372*P372,2)</f>
        <v>0</v>
      </c>
      <c r="R372" s="245"/>
      <c r="S372" s="245" t="s">
        <v>184</v>
      </c>
      <c r="T372" s="246" t="s">
        <v>185</v>
      </c>
      <c r="U372" s="224">
        <v>0</v>
      </c>
      <c r="V372" s="224">
        <f>ROUND(E372*U372,2)</f>
        <v>0</v>
      </c>
      <c r="W372" s="224"/>
      <c r="X372" s="224" t="s">
        <v>239</v>
      </c>
      <c r="Y372" s="224" t="s">
        <v>187</v>
      </c>
      <c r="Z372" s="214"/>
      <c r="AA372" s="214"/>
      <c r="AB372" s="214"/>
      <c r="AC372" s="214"/>
      <c r="AD372" s="214"/>
      <c r="AE372" s="214"/>
      <c r="AF372" s="214"/>
      <c r="AG372" s="214" t="s">
        <v>240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ht="22.5" outlineLevel="2" x14ac:dyDescent="0.2">
      <c r="A373" s="221"/>
      <c r="B373" s="222"/>
      <c r="C373" s="259" t="s">
        <v>698</v>
      </c>
      <c r="D373" s="247"/>
      <c r="E373" s="247"/>
      <c r="F373" s="247"/>
      <c r="G373" s="247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4"/>
      <c r="AA373" s="214"/>
      <c r="AB373" s="214"/>
      <c r="AC373" s="214"/>
      <c r="AD373" s="214"/>
      <c r="AE373" s="214"/>
      <c r="AF373" s="214"/>
      <c r="AG373" s="214" t="s">
        <v>190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56" t="str">
        <f>C373</f>
        <v>Provedení: uzavřené svařované rámy z ocelových uzavřených profilů typu jekl 50/30/3 kontvené do konstrukce nadpraží. Způsob kotvení bude stanoven statikem po odkrytí nosné konstrukce a zjištění stávajících dimenzí a materiálu.</v>
      </c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2">
      <c r="A374" s="221"/>
      <c r="B374" s="222"/>
      <c r="C374" s="260" t="s">
        <v>699</v>
      </c>
      <c r="D374" s="248"/>
      <c r="E374" s="248"/>
      <c r="F374" s="248"/>
      <c r="G374" s="248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190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0" t="s">
        <v>700</v>
      </c>
      <c r="D375" s="248"/>
      <c r="E375" s="248"/>
      <c r="F375" s="248"/>
      <c r="G375" s="248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190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2" x14ac:dyDescent="0.2">
      <c r="A376" s="221"/>
      <c r="B376" s="222"/>
      <c r="C376" s="262" t="s">
        <v>701</v>
      </c>
      <c r="D376" s="225"/>
      <c r="E376" s="226">
        <v>1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4"/>
      <c r="AA376" s="214"/>
      <c r="AB376" s="214"/>
      <c r="AC376" s="214"/>
      <c r="AD376" s="214"/>
      <c r="AE376" s="214"/>
      <c r="AF376" s="214"/>
      <c r="AG376" s="214" t="s">
        <v>201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ht="22.5" outlineLevel="1" x14ac:dyDescent="0.2">
      <c r="A377" s="240">
        <v>75</v>
      </c>
      <c r="B377" s="241" t="s">
        <v>702</v>
      </c>
      <c r="C377" s="258" t="s">
        <v>703</v>
      </c>
      <c r="D377" s="242" t="s">
        <v>462</v>
      </c>
      <c r="E377" s="243">
        <v>1</v>
      </c>
      <c r="F377" s="244"/>
      <c r="G377" s="245">
        <f>ROUND(E377*F377,2)</f>
        <v>0</v>
      </c>
      <c r="H377" s="244"/>
      <c r="I377" s="245">
        <f>ROUND(E377*H377,2)</f>
        <v>0</v>
      </c>
      <c r="J377" s="244"/>
      <c r="K377" s="245">
        <f>ROUND(E377*J377,2)</f>
        <v>0</v>
      </c>
      <c r="L377" s="245">
        <v>15</v>
      </c>
      <c r="M377" s="245">
        <f>G377*(1+L377/100)</f>
        <v>0</v>
      </c>
      <c r="N377" s="243">
        <v>0</v>
      </c>
      <c r="O377" s="243">
        <f>ROUND(E377*N377,2)</f>
        <v>0</v>
      </c>
      <c r="P377" s="243">
        <v>0</v>
      </c>
      <c r="Q377" s="243">
        <f>ROUND(E377*P377,2)</f>
        <v>0</v>
      </c>
      <c r="R377" s="245"/>
      <c r="S377" s="245" t="s">
        <v>184</v>
      </c>
      <c r="T377" s="246" t="s">
        <v>185</v>
      </c>
      <c r="U377" s="224">
        <v>0</v>
      </c>
      <c r="V377" s="224">
        <f>ROUND(E377*U377,2)</f>
        <v>0</v>
      </c>
      <c r="W377" s="224"/>
      <c r="X377" s="224" t="s">
        <v>239</v>
      </c>
      <c r="Y377" s="224" t="s">
        <v>187</v>
      </c>
      <c r="Z377" s="214"/>
      <c r="AA377" s="214"/>
      <c r="AB377" s="214"/>
      <c r="AC377" s="214"/>
      <c r="AD377" s="214"/>
      <c r="AE377" s="214"/>
      <c r="AF377" s="214"/>
      <c r="AG377" s="214" t="s">
        <v>240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2" x14ac:dyDescent="0.2">
      <c r="A378" s="221"/>
      <c r="B378" s="222"/>
      <c r="C378" s="259" t="s">
        <v>704</v>
      </c>
      <c r="D378" s="247"/>
      <c r="E378" s="247"/>
      <c r="F378" s="247"/>
      <c r="G378" s="247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190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0" t="s">
        <v>705</v>
      </c>
      <c r="D379" s="248"/>
      <c r="E379" s="248"/>
      <c r="F379" s="248"/>
      <c r="G379" s="248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190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2">
      <c r="A380" s="221"/>
      <c r="B380" s="222"/>
      <c r="C380" s="260" t="s">
        <v>706</v>
      </c>
      <c r="D380" s="248"/>
      <c r="E380" s="248"/>
      <c r="F380" s="248"/>
      <c r="G380" s="248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190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0" t="s">
        <v>707</v>
      </c>
      <c r="D381" s="248"/>
      <c r="E381" s="248"/>
      <c r="F381" s="248"/>
      <c r="G381" s="248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190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2" x14ac:dyDescent="0.2">
      <c r="A382" s="221"/>
      <c r="B382" s="222"/>
      <c r="C382" s="262" t="s">
        <v>708</v>
      </c>
      <c r="D382" s="225"/>
      <c r="E382" s="226">
        <v>1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4"/>
      <c r="AA382" s="214"/>
      <c r="AB382" s="214"/>
      <c r="AC382" s="214"/>
      <c r="AD382" s="214"/>
      <c r="AE382" s="214"/>
      <c r="AF382" s="214"/>
      <c r="AG382" s="214" t="s">
        <v>201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ht="22.5" outlineLevel="1" x14ac:dyDescent="0.2">
      <c r="A383" s="240">
        <v>76</v>
      </c>
      <c r="B383" s="241" t="s">
        <v>709</v>
      </c>
      <c r="C383" s="258" t="s">
        <v>710</v>
      </c>
      <c r="D383" s="242" t="s">
        <v>462</v>
      </c>
      <c r="E383" s="243">
        <v>1</v>
      </c>
      <c r="F383" s="244"/>
      <c r="G383" s="245">
        <f>ROUND(E383*F383,2)</f>
        <v>0</v>
      </c>
      <c r="H383" s="244"/>
      <c r="I383" s="245">
        <f>ROUND(E383*H383,2)</f>
        <v>0</v>
      </c>
      <c r="J383" s="244"/>
      <c r="K383" s="245">
        <f>ROUND(E383*J383,2)</f>
        <v>0</v>
      </c>
      <c r="L383" s="245">
        <v>15</v>
      </c>
      <c r="M383" s="245">
        <f>G383*(1+L383/100)</f>
        <v>0</v>
      </c>
      <c r="N383" s="243">
        <v>0</v>
      </c>
      <c r="O383" s="243">
        <f>ROUND(E383*N383,2)</f>
        <v>0</v>
      </c>
      <c r="P383" s="243">
        <v>0</v>
      </c>
      <c r="Q383" s="243">
        <f>ROUND(E383*P383,2)</f>
        <v>0</v>
      </c>
      <c r="R383" s="245"/>
      <c r="S383" s="245" t="s">
        <v>184</v>
      </c>
      <c r="T383" s="246" t="s">
        <v>185</v>
      </c>
      <c r="U383" s="224">
        <v>0</v>
      </c>
      <c r="V383" s="224">
        <f>ROUND(E383*U383,2)</f>
        <v>0</v>
      </c>
      <c r="W383" s="224"/>
      <c r="X383" s="224" t="s">
        <v>239</v>
      </c>
      <c r="Y383" s="224" t="s">
        <v>187</v>
      </c>
      <c r="Z383" s="214"/>
      <c r="AA383" s="214"/>
      <c r="AB383" s="214"/>
      <c r="AC383" s="214"/>
      <c r="AD383" s="214"/>
      <c r="AE383" s="214"/>
      <c r="AF383" s="214"/>
      <c r="AG383" s="214" t="s">
        <v>240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2" x14ac:dyDescent="0.2">
      <c r="A384" s="221"/>
      <c r="B384" s="222"/>
      <c r="C384" s="259" t="s">
        <v>711</v>
      </c>
      <c r="D384" s="247"/>
      <c r="E384" s="247"/>
      <c r="F384" s="247"/>
      <c r="G384" s="247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4"/>
      <c r="AA384" s="214"/>
      <c r="AB384" s="214"/>
      <c r="AC384" s="214"/>
      <c r="AD384" s="214"/>
      <c r="AE384" s="214"/>
      <c r="AF384" s="214"/>
      <c r="AG384" s="214" t="s">
        <v>190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56" t="str">
        <f>C384</f>
        <v>Konstrukce mahradí stávající obdobnou konstrukci. Předpokládá se provedení ze 3-4 dílů připravených na dílně a smontovaných na místě.</v>
      </c>
      <c r="BB384" s="214"/>
      <c r="BC384" s="214"/>
      <c r="BD384" s="214"/>
      <c r="BE384" s="214"/>
      <c r="BF384" s="214"/>
      <c r="BG384" s="214"/>
      <c r="BH384" s="214"/>
    </row>
    <row r="385" spans="1:60" ht="22.5" outlineLevel="3" x14ac:dyDescent="0.2">
      <c r="A385" s="221"/>
      <c r="B385" s="222"/>
      <c r="C385" s="260" t="s">
        <v>712</v>
      </c>
      <c r="D385" s="248"/>
      <c r="E385" s="248"/>
      <c r="F385" s="248"/>
      <c r="G385" s="248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4"/>
      <c r="AA385" s="214"/>
      <c r="AB385" s="214"/>
      <c r="AC385" s="214"/>
      <c r="AD385" s="214"/>
      <c r="AE385" s="214"/>
      <c r="AF385" s="214"/>
      <c r="AG385" s="214" t="s">
        <v>190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56" t="str">
        <f>C385</f>
        <v>Konstrukce bude vynesena ze stropu, předpokládá se dostateně únosný podklad ŽB konstrukce stropu. Zavětrování a stabilizace pomocí šikmých rozpěrekkotvených do ocel.kce trámu nadpraží.</v>
      </c>
      <c r="BB385" s="214"/>
      <c r="BC385" s="214"/>
      <c r="BD385" s="214"/>
      <c r="BE385" s="214"/>
      <c r="BF385" s="214"/>
      <c r="BG385" s="214"/>
      <c r="BH385" s="214"/>
    </row>
    <row r="386" spans="1:60" outlineLevel="3" x14ac:dyDescent="0.2">
      <c r="A386" s="221"/>
      <c r="B386" s="222"/>
      <c r="C386" s="260" t="s">
        <v>713</v>
      </c>
      <c r="D386" s="248"/>
      <c r="E386" s="248"/>
      <c r="F386" s="248"/>
      <c r="G386" s="248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4"/>
      <c r="AA386" s="214"/>
      <c r="AB386" s="214"/>
      <c r="AC386" s="214"/>
      <c r="AD386" s="214"/>
      <c r="AE386" s="214"/>
      <c r="AF386" s="214"/>
      <c r="AG386" s="214" t="s">
        <v>190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56" t="str">
        <f>C386</f>
        <v>Povrchová úprava: podkonstrukce - vícevrtsvý nátěr dle RAl, podledové exponové části - nástřik dle NCS</v>
      </c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0" t="s">
        <v>714</v>
      </c>
      <c r="D387" s="248"/>
      <c r="E387" s="248"/>
      <c r="F387" s="248"/>
      <c r="G387" s="248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4"/>
      <c r="AA387" s="214"/>
      <c r="AB387" s="214"/>
      <c r="AC387" s="214"/>
      <c r="AD387" s="214"/>
      <c r="AE387" s="214"/>
      <c r="AF387" s="214"/>
      <c r="AG387" s="214" t="s">
        <v>190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2" x14ac:dyDescent="0.2">
      <c r="A388" s="221"/>
      <c r="B388" s="222"/>
      <c r="C388" s="262" t="s">
        <v>715</v>
      </c>
      <c r="D388" s="225"/>
      <c r="E388" s="226">
        <v>1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4"/>
      <c r="AA388" s="214"/>
      <c r="AB388" s="214"/>
      <c r="AC388" s="214"/>
      <c r="AD388" s="214"/>
      <c r="AE388" s="214"/>
      <c r="AF388" s="214"/>
      <c r="AG388" s="214" t="s">
        <v>201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ht="22.5" outlineLevel="1" x14ac:dyDescent="0.2">
      <c r="A389" s="240">
        <v>77</v>
      </c>
      <c r="B389" s="241" t="s">
        <v>716</v>
      </c>
      <c r="C389" s="258" t="s">
        <v>717</v>
      </c>
      <c r="D389" s="242" t="s">
        <v>462</v>
      </c>
      <c r="E389" s="243">
        <v>1</v>
      </c>
      <c r="F389" s="244"/>
      <c r="G389" s="245">
        <f>ROUND(E389*F389,2)</f>
        <v>0</v>
      </c>
      <c r="H389" s="244"/>
      <c r="I389" s="245">
        <f>ROUND(E389*H389,2)</f>
        <v>0</v>
      </c>
      <c r="J389" s="244"/>
      <c r="K389" s="245">
        <f>ROUND(E389*J389,2)</f>
        <v>0</v>
      </c>
      <c r="L389" s="245">
        <v>15</v>
      </c>
      <c r="M389" s="245">
        <f>G389*(1+L389/100)</f>
        <v>0</v>
      </c>
      <c r="N389" s="243">
        <v>0</v>
      </c>
      <c r="O389" s="243">
        <f>ROUND(E389*N389,2)</f>
        <v>0</v>
      </c>
      <c r="P389" s="243">
        <v>0</v>
      </c>
      <c r="Q389" s="243">
        <f>ROUND(E389*P389,2)</f>
        <v>0</v>
      </c>
      <c r="R389" s="245"/>
      <c r="S389" s="245" t="s">
        <v>184</v>
      </c>
      <c r="T389" s="246" t="s">
        <v>185</v>
      </c>
      <c r="U389" s="224">
        <v>0</v>
      </c>
      <c r="V389" s="224">
        <f>ROUND(E389*U389,2)</f>
        <v>0</v>
      </c>
      <c r="W389" s="224"/>
      <c r="X389" s="224" t="s">
        <v>239</v>
      </c>
      <c r="Y389" s="224" t="s">
        <v>187</v>
      </c>
      <c r="Z389" s="214"/>
      <c r="AA389" s="214"/>
      <c r="AB389" s="214"/>
      <c r="AC389" s="214"/>
      <c r="AD389" s="214"/>
      <c r="AE389" s="214"/>
      <c r="AF389" s="214"/>
      <c r="AG389" s="214" t="s">
        <v>240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2" x14ac:dyDescent="0.2">
      <c r="A390" s="221"/>
      <c r="B390" s="222"/>
      <c r="C390" s="259" t="s">
        <v>718</v>
      </c>
      <c r="D390" s="247"/>
      <c r="E390" s="247"/>
      <c r="F390" s="247"/>
      <c r="G390" s="247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4"/>
      <c r="AA390" s="214"/>
      <c r="AB390" s="214"/>
      <c r="AC390" s="214"/>
      <c r="AD390" s="214"/>
      <c r="AE390" s="214"/>
      <c r="AF390" s="214"/>
      <c r="AG390" s="214" t="s">
        <v>190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 x14ac:dyDescent="0.2">
      <c r="A391" s="221"/>
      <c r="B391" s="222"/>
      <c r="C391" s="260" t="s">
        <v>719</v>
      </c>
      <c r="D391" s="248"/>
      <c r="E391" s="248"/>
      <c r="F391" s="248"/>
      <c r="G391" s="248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190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3" x14ac:dyDescent="0.2">
      <c r="A392" s="221"/>
      <c r="B392" s="222"/>
      <c r="C392" s="260" t="s">
        <v>720</v>
      </c>
      <c r="D392" s="248"/>
      <c r="E392" s="248"/>
      <c r="F392" s="248"/>
      <c r="G392" s="248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4"/>
      <c r="AA392" s="214"/>
      <c r="AB392" s="214"/>
      <c r="AC392" s="214"/>
      <c r="AD392" s="214"/>
      <c r="AE392" s="214"/>
      <c r="AF392" s="214"/>
      <c r="AG392" s="214" t="s">
        <v>190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 x14ac:dyDescent="0.2">
      <c r="A393" s="221"/>
      <c r="B393" s="222"/>
      <c r="C393" s="260" t="s">
        <v>721</v>
      </c>
      <c r="D393" s="248"/>
      <c r="E393" s="248"/>
      <c r="F393" s="248"/>
      <c r="G393" s="248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190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2">
      <c r="A394" s="221"/>
      <c r="B394" s="222"/>
      <c r="C394" s="260" t="s">
        <v>722</v>
      </c>
      <c r="D394" s="248"/>
      <c r="E394" s="248"/>
      <c r="F394" s="248"/>
      <c r="G394" s="248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4"/>
      <c r="AA394" s="214"/>
      <c r="AB394" s="214"/>
      <c r="AC394" s="214"/>
      <c r="AD394" s="214"/>
      <c r="AE394" s="214"/>
      <c r="AF394" s="214"/>
      <c r="AG394" s="214" t="s">
        <v>190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3" x14ac:dyDescent="0.2">
      <c r="A395" s="221"/>
      <c r="B395" s="222"/>
      <c r="C395" s="260" t="s">
        <v>723</v>
      </c>
      <c r="D395" s="248"/>
      <c r="E395" s="248"/>
      <c r="F395" s="248"/>
      <c r="G395" s="248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4"/>
      <c r="AA395" s="214"/>
      <c r="AB395" s="214"/>
      <c r="AC395" s="214"/>
      <c r="AD395" s="214"/>
      <c r="AE395" s="214"/>
      <c r="AF395" s="214"/>
      <c r="AG395" s="214" t="s">
        <v>190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 x14ac:dyDescent="0.2">
      <c r="A396" s="221"/>
      <c r="B396" s="222"/>
      <c r="C396" s="260" t="s">
        <v>724</v>
      </c>
      <c r="D396" s="248"/>
      <c r="E396" s="248"/>
      <c r="F396" s="248"/>
      <c r="G396" s="248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190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 x14ac:dyDescent="0.2">
      <c r="A397" s="221"/>
      <c r="B397" s="222"/>
      <c r="C397" s="260" t="s">
        <v>725</v>
      </c>
      <c r="D397" s="248"/>
      <c r="E397" s="248"/>
      <c r="F397" s="248"/>
      <c r="G397" s="248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4"/>
      <c r="AA397" s="214"/>
      <c r="AB397" s="214"/>
      <c r="AC397" s="214"/>
      <c r="AD397" s="214"/>
      <c r="AE397" s="214"/>
      <c r="AF397" s="214"/>
      <c r="AG397" s="214" t="s">
        <v>190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2" x14ac:dyDescent="0.2">
      <c r="A398" s="221"/>
      <c r="B398" s="222"/>
      <c r="C398" s="262" t="s">
        <v>726</v>
      </c>
      <c r="D398" s="225"/>
      <c r="E398" s="226">
        <v>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4"/>
      <c r="AA398" s="214"/>
      <c r="AB398" s="214"/>
      <c r="AC398" s="214"/>
      <c r="AD398" s="214"/>
      <c r="AE398" s="214"/>
      <c r="AF398" s="214"/>
      <c r="AG398" s="214" t="s">
        <v>201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3" x14ac:dyDescent="0.2">
      <c r="A399" s="221"/>
      <c r="B399" s="222"/>
      <c r="C399" s="262" t="s">
        <v>727</v>
      </c>
      <c r="D399" s="225"/>
      <c r="E399" s="226"/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4"/>
      <c r="AA399" s="214"/>
      <c r="AB399" s="214"/>
      <c r="AC399" s="214"/>
      <c r="AD399" s="214"/>
      <c r="AE399" s="214"/>
      <c r="AF399" s="214"/>
      <c r="AG399" s="214" t="s">
        <v>201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ht="22.5" outlineLevel="1" x14ac:dyDescent="0.2">
      <c r="A400" s="240">
        <v>78</v>
      </c>
      <c r="B400" s="241" t="s">
        <v>728</v>
      </c>
      <c r="C400" s="258" t="s">
        <v>729</v>
      </c>
      <c r="D400" s="242" t="s">
        <v>462</v>
      </c>
      <c r="E400" s="243">
        <v>1</v>
      </c>
      <c r="F400" s="244"/>
      <c r="G400" s="245">
        <f>ROUND(E400*F400,2)</f>
        <v>0</v>
      </c>
      <c r="H400" s="244"/>
      <c r="I400" s="245">
        <f>ROUND(E400*H400,2)</f>
        <v>0</v>
      </c>
      <c r="J400" s="244"/>
      <c r="K400" s="245">
        <f>ROUND(E400*J400,2)</f>
        <v>0</v>
      </c>
      <c r="L400" s="245">
        <v>15</v>
      </c>
      <c r="M400" s="245">
        <f>G400*(1+L400/100)</f>
        <v>0</v>
      </c>
      <c r="N400" s="243">
        <v>0</v>
      </c>
      <c r="O400" s="243">
        <f>ROUND(E400*N400,2)</f>
        <v>0</v>
      </c>
      <c r="P400" s="243">
        <v>0</v>
      </c>
      <c r="Q400" s="243">
        <f>ROUND(E400*P400,2)</f>
        <v>0</v>
      </c>
      <c r="R400" s="245"/>
      <c r="S400" s="245" t="s">
        <v>184</v>
      </c>
      <c r="T400" s="246" t="s">
        <v>185</v>
      </c>
      <c r="U400" s="224">
        <v>0</v>
      </c>
      <c r="V400" s="224">
        <f>ROUND(E400*U400,2)</f>
        <v>0</v>
      </c>
      <c r="W400" s="224"/>
      <c r="X400" s="224" t="s">
        <v>239</v>
      </c>
      <c r="Y400" s="224" t="s">
        <v>187</v>
      </c>
      <c r="Z400" s="214"/>
      <c r="AA400" s="214"/>
      <c r="AB400" s="214"/>
      <c r="AC400" s="214"/>
      <c r="AD400" s="214"/>
      <c r="AE400" s="214"/>
      <c r="AF400" s="214"/>
      <c r="AG400" s="214" t="s">
        <v>240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2.5" outlineLevel="2" x14ac:dyDescent="0.2">
      <c r="A401" s="221"/>
      <c r="B401" s="222"/>
      <c r="C401" s="259" t="s">
        <v>730</v>
      </c>
      <c r="D401" s="247"/>
      <c r="E401" s="247"/>
      <c r="F401" s="247"/>
      <c r="G401" s="247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190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56" t="str">
        <f>C401</f>
        <v>Provedení: ocelový prostorový rámeček svařovaný z ocelových profilů. Povrchová úprava - vícevrstvý systémový nátěr barva dle RAL, předběžně černá</v>
      </c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2">
      <c r="A402" s="221"/>
      <c r="B402" s="222"/>
      <c r="C402" s="260" t="s">
        <v>731</v>
      </c>
      <c r="D402" s="248"/>
      <c r="E402" s="248"/>
      <c r="F402" s="248"/>
      <c r="G402" s="248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4"/>
      <c r="AA402" s="214"/>
      <c r="AB402" s="214"/>
      <c r="AC402" s="214"/>
      <c r="AD402" s="214"/>
      <c r="AE402" s="214"/>
      <c r="AF402" s="214"/>
      <c r="AG402" s="214" t="s">
        <v>190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2">
      <c r="A403" s="221"/>
      <c r="B403" s="222"/>
      <c r="C403" s="260" t="s">
        <v>732</v>
      </c>
      <c r="D403" s="248"/>
      <c r="E403" s="248"/>
      <c r="F403" s="248"/>
      <c r="G403" s="248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190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2" x14ac:dyDescent="0.2">
      <c r="A404" s="221"/>
      <c r="B404" s="222"/>
      <c r="C404" s="262" t="s">
        <v>733</v>
      </c>
      <c r="D404" s="225"/>
      <c r="E404" s="226">
        <v>1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4"/>
      <c r="AA404" s="214"/>
      <c r="AB404" s="214"/>
      <c r="AC404" s="214"/>
      <c r="AD404" s="214"/>
      <c r="AE404" s="214"/>
      <c r="AF404" s="214"/>
      <c r="AG404" s="214" t="s">
        <v>201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ht="22.5" outlineLevel="1" x14ac:dyDescent="0.2">
      <c r="A405" s="249">
        <v>79</v>
      </c>
      <c r="B405" s="250" t="s">
        <v>734</v>
      </c>
      <c r="C405" s="261" t="s">
        <v>735</v>
      </c>
      <c r="D405" s="251" t="s">
        <v>462</v>
      </c>
      <c r="E405" s="252">
        <v>1</v>
      </c>
      <c r="F405" s="253"/>
      <c r="G405" s="254">
        <f>ROUND(E405*F405,2)</f>
        <v>0</v>
      </c>
      <c r="H405" s="253"/>
      <c r="I405" s="254">
        <f>ROUND(E405*H405,2)</f>
        <v>0</v>
      </c>
      <c r="J405" s="253"/>
      <c r="K405" s="254">
        <f>ROUND(E405*J405,2)</f>
        <v>0</v>
      </c>
      <c r="L405" s="254">
        <v>15</v>
      </c>
      <c r="M405" s="254">
        <f>G405*(1+L405/100)</f>
        <v>0</v>
      </c>
      <c r="N405" s="252">
        <v>0</v>
      </c>
      <c r="O405" s="252">
        <f>ROUND(E405*N405,2)</f>
        <v>0</v>
      </c>
      <c r="P405" s="252">
        <v>0</v>
      </c>
      <c r="Q405" s="252">
        <f>ROUND(E405*P405,2)</f>
        <v>0</v>
      </c>
      <c r="R405" s="254"/>
      <c r="S405" s="254" t="s">
        <v>184</v>
      </c>
      <c r="T405" s="255" t="s">
        <v>185</v>
      </c>
      <c r="U405" s="224">
        <v>0</v>
      </c>
      <c r="V405" s="224">
        <f>ROUND(E405*U405,2)</f>
        <v>0</v>
      </c>
      <c r="W405" s="224"/>
      <c r="X405" s="224" t="s">
        <v>239</v>
      </c>
      <c r="Y405" s="224" t="s">
        <v>187</v>
      </c>
      <c r="Z405" s="214"/>
      <c r="AA405" s="214"/>
      <c r="AB405" s="214"/>
      <c r="AC405" s="214"/>
      <c r="AD405" s="214"/>
      <c r="AE405" s="214"/>
      <c r="AF405" s="214"/>
      <c r="AG405" s="214" t="s">
        <v>240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x14ac:dyDescent="0.2">
      <c r="A406" s="230" t="s">
        <v>179</v>
      </c>
      <c r="B406" s="231" t="s">
        <v>130</v>
      </c>
      <c r="C406" s="257" t="s">
        <v>131</v>
      </c>
      <c r="D406" s="232"/>
      <c r="E406" s="233"/>
      <c r="F406" s="234"/>
      <c r="G406" s="234">
        <f>SUMIF(AG407:AG426,"&lt;&gt;NOR",G407:G426)</f>
        <v>0</v>
      </c>
      <c r="H406" s="234"/>
      <c r="I406" s="234">
        <f>SUM(I407:I426)</f>
        <v>0</v>
      </c>
      <c r="J406" s="234"/>
      <c r="K406" s="234">
        <f>SUM(K407:K426)</f>
        <v>0</v>
      </c>
      <c r="L406" s="234"/>
      <c r="M406" s="234">
        <f>SUM(M407:M426)</f>
        <v>0</v>
      </c>
      <c r="N406" s="233"/>
      <c r="O406" s="233">
        <f>SUM(O407:O426)</f>
        <v>0.8</v>
      </c>
      <c r="P406" s="233"/>
      <c r="Q406" s="233">
        <f>SUM(Q407:Q426)</f>
        <v>0</v>
      </c>
      <c r="R406" s="234"/>
      <c r="S406" s="234"/>
      <c r="T406" s="235"/>
      <c r="U406" s="229"/>
      <c r="V406" s="229">
        <f>SUM(V407:V426)</f>
        <v>6.43</v>
      </c>
      <c r="W406" s="229"/>
      <c r="X406" s="229"/>
      <c r="Y406" s="229"/>
      <c r="AG406" t="s">
        <v>180</v>
      </c>
    </row>
    <row r="407" spans="1:60" ht="33.75" outlineLevel="1" x14ac:dyDescent="0.2">
      <c r="A407" s="240">
        <v>80</v>
      </c>
      <c r="B407" s="241" t="s">
        <v>736</v>
      </c>
      <c r="C407" s="258" t="s">
        <v>737</v>
      </c>
      <c r="D407" s="242" t="s">
        <v>237</v>
      </c>
      <c r="E407" s="243">
        <v>4.4965000000000002</v>
      </c>
      <c r="F407" s="244"/>
      <c r="G407" s="245">
        <f>ROUND(E407*F407,2)</f>
        <v>0</v>
      </c>
      <c r="H407" s="244"/>
      <c r="I407" s="245">
        <f>ROUND(E407*H407,2)</f>
        <v>0</v>
      </c>
      <c r="J407" s="244"/>
      <c r="K407" s="245">
        <f>ROUND(E407*J407,2)</f>
        <v>0</v>
      </c>
      <c r="L407" s="245">
        <v>15</v>
      </c>
      <c r="M407" s="245">
        <f>G407*(1+L407/100)</f>
        <v>0</v>
      </c>
      <c r="N407" s="243">
        <v>0.12053</v>
      </c>
      <c r="O407" s="243">
        <f>ROUND(E407*N407,2)</f>
        <v>0.54</v>
      </c>
      <c r="P407" s="243">
        <v>0</v>
      </c>
      <c r="Q407" s="243">
        <f>ROUND(E407*P407,2)</f>
        <v>0</v>
      </c>
      <c r="R407" s="245" t="s">
        <v>738</v>
      </c>
      <c r="S407" s="245" t="s">
        <v>197</v>
      </c>
      <c r="T407" s="246" t="s">
        <v>197</v>
      </c>
      <c r="U407" s="224">
        <v>1.131</v>
      </c>
      <c r="V407" s="224">
        <f>ROUND(E407*U407,2)</f>
        <v>5.09</v>
      </c>
      <c r="W407" s="224"/>
      <c r="X407" s="224" t="s">
        <v>239</v>
      </c>
      <c r="Y407" s="224" t="s">
        <v>187</v>
      </c>
      <c r="Z407" s="214"/>
      <c r="AA407" s="214"/>
      <c r="AB407" s="214"/>
      <c r="AC407" s="214"/>
      <c r="AD407" s="214"/>
      <c r="AE407" s="214"/>
      <c r="AF407" s="214"/>
      <c r="AG407" s="214" t="s">
        <v>240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2" x14ac:dyDescent="0.2">
      <c r="A408" s="221"/>
      <c r="B408" s="222"/>
      <c r="C408" s="262" t="s">
        <v>429</v>
      </c>
      <c r="D408" s="225"/>
      <c r="E408" s="226"/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4"/>
      <c r="AA408" s="214"/>
      <c r="AB408" s="214"/>
      <c r="AC408" s="214"/>
      <c r="AD408" s="214"/>
      <c r="AE408" s="214"/>
      <c r="AF408" s="214"/>
      <c r="AG408" s="214" t="s">
        <v>201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 x14ac:dyDescent="0.2">
      <c r="A409" s="221"/>
      <c r="B409" s="222"/>
      <c r="C409" s="262" t="s">
        <v>739</v>
      </c>
      <c r="D409" s="225"/>
      <c r="E409" s="226"/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4"/>
      <c r="AA409" s="214"/>
      <c r="AB409" s="214"/>
      <c r="AC409" s="214"/>
      <c r="AD409" s="214"/>
      <c r="AE409" s="214"/>
      <c r="AF409" s="214"/>
      <c r="AG409" s="214" t="s">
        <v>201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3" x14ac:dyDescent="0.2">
      <c r="A410" s="221"/>
      <c r="B410" s="222"/>
      <c r="C410" s="262" t="s">
        <v>434</v>
      </c>
      <c r="D410" s="225"/>
      <c r="E410" s="226">
        <v>1.4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4"/>
      <c r="AA410" s="214"/>
      <c r="AB410" s="214"/>
      <c r="AC410" s="214"/>
      <c r="AD410" s="214"/>
      <c r="AE410" s="214"/>
      <c r="AF410" s="214"/>
      <c r="AG410" s="214" t="s">
        <v>201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3" x14ac:dyDescent="0.2">
      <c r="A411" s="221"/>
      <c r="B411" s="222"/>
      <c r="C411" s="262" t="s">
        <v>435</v>
      </c>
      <c r="D411" s="225"/>
      <c r="E411" s="226">
        <v>1.31</v>
      </c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4"/>
      <c r="AA411" s="214"/>
      <c r="AB411" s="214"/>
      <c r="AC411" s="214"/>
      <c r="AD411" s="214"/>
      <c r="AE411" s="214"/>
      <c r="AF411" s="214"/>
      <c r="AG411" s="214" t="s">
        <v>201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 x14ac:dyDescent="0.2">
      <c r="A412" s="221"/>
      <c r="B412" s="222"/>
      <c r="C412" s="262" t="s">
        <v>436</v>
      </c>
      <c r="D412" s="225"/>
      <c r="E412" s="226">
        <v>1.3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4"/>
      <c r="AA412" s="214"/>
      <c r="AB412" s="214"/>
      <c r="AC412" s="214"/>
      <c r="AD412" s="214"/>
      <c r="AE412" s="214"/>
      <c r="AF412" s="214"/>
      <c r="AG412" s="214" t="s">
        <v>201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3" x14ac:dyDescent="0.2">
      <c r="A413" s="221"/>
      <c r="B413" s="222"/>
      <c r="C413" s="262" t="s">
        <v>740</v>
      </c>
      <c r="D413" s="225"/>
      <c r="E413" s="226">
        <v>0.49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4"/>
      <c r="AA413" s="214"/>
      <c r="AB413" s="214"/>
      <c r="AC413" s="214"/>
      <c r="AD413" s="214"/>
      <c r="AE413" s="214"/>
      <c r="AF413" s="214"/>
      <c r="AG413" s="214" t="s">
        <v>201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40">
        <v>81</v>
      </c>
      <c r="B414" s="241" t="s">
        <v>741</v>
      </c>
      <c r="C414" s="258" t="s">
        <v>742</v>
      </c>
      <c r="D414" s="242" t="s">
        <v>237</v>
      </c>
      <c r="E414" s="243">
        <v>4.9461500000000003</v>
      </c>
      <c r="F414" s="244"/>
      <c r="G414" s="245">
        <f>ROUND(E414*F414,2)</f>
        <v>0</v>
      </c>
      <c r="H414" s="244"/>
      <c r="I414" s="245">
        <f>ROUND(E414*H414,2)</f>
        <v>0</v>
      </c>
      <c r="J414" s="244"/>
      <c r="K414" s="245">
        <f>ROUND(E414*J414,2)</f>
        <v>0</v>
      </c>
      <c r="L414" s="245">
        <v>15</v>
      </c>
      <c r="M414" s="245">
        <f>G414*(1+L414/100)</f>
        <v>0</v>
      </c>
      <c r="N414" s="243">
        <v>5.28E-2</v>
      </c>
      <c r="O414" s="243">
        <f>ROUND(E414*N414,2)</f>
        <v>0.26</v>
      </c>
      <c r="P414" s="243">
        <v>0</v>
      </c>
      <c r="Q414" s="243">
        <f>ROUND(E414*P414,2)</f>
        <v>0</v>
      </c>
      <c r="R414" s="245"/>
      <c r="S414" s="245" t="s">
        <v>184</v>
      </c>
      <c r="T414" s="246" t="s">
        <v>185</v>
      </c>
      <c r="U414" s="224">
        <v>0</v>
      </c>
      <c r="V414" s="224">
        <f>ROUND(E414*U414,2)</f>
        <v>0</v>
      </c>
      <c r="W414" s="224"/>
      <c r="X414" s="224" t="s">
        <v>381</v>
      </c>
      <c r="Y414" s="224" t="s">
        <v>187</v>
      </c>
      <c r="Z414" s="214"/>
      <c r="AA414" s="214"/>
      <c r="AB414" s="214"/>
      <c r="AC414" s="214"/>
      <c r="AD414" s="214"/>
      <c r="AE414" s="214"/>
      <c r="AF414" s="214"/>
      <c r="AG414" s="214" t="s">
        <v>382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2" x14ac:dyDescent="0.2">
      <c r="A415" s="221"/>
      <c r="B415" s="222"/>
      <c r="C415" s="263" t="s">
        <v>214</v>
      </c>
      <c r="D415" s="227"/>
      <c r="E415" s="228"/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4"/>
      <c r="AA415" s="214"/>
      <c r="AB415" s="214"/>
      <c r="AC415" s="214"/>
      <c r="AD415" s="214"/>
      <c r="AE415" s="214"/>
      <c r="AF415" s="214"/>
      <c r="AG415" s="214" t="s">
        <v>201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2">
      <c r="A416" s="221"/>
      <c r="B416" s="222"/>
      <c r="C416" s="264" t="s">
        <v>743</v>
      </c>
      <c r="D416" s="227"/>
      <c r="E416" s="228"/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4"/>
      <c r="AA416" s="214"/>
      <c r="AB416" s="214"/>
      <c r="AC416" s="214"/>
      <c r="AD416" s="214"/>
      <c r="AE416" s="214"/>
      <c r="AF416" s="214"/>
      <c r="AG416" s="214" t="s">
        <v>201</v>
      </c>
      <c r="AH416" s="214">
        <v>2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 x14ac:dyDescent="0.2">
      <c r="A417" s="221"/>
      <c r="B417" s="222"/>
      <c r="C417" s="264" t="s">
        <v>744</v>
      </c>
      <c r="D417" s="227"/>
      <c r="E417" s="228"/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4"/>
      <c r="AA417" s="214"/>
      <c r="AB417" s="214"/>
      <c r="AC417" s="214"/>
      <c r="AD417" s="214"/>
      <c r="AE417" s="214"/>
      <c r="AF417" s="214"/>
      <c r="AG417" s="214" t="s">
        <v>201</v>
      </c>
      <c r="AH417" s="214">
        <v>2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2">
      <c r="A418" s="221"/>
      <c r="B418" s="222"/>
      <c r="C418" s="264" t="s">
        <v>745</v>
      </c>
      <c r="D418" s="227"/>
      <c r="E418" s="228">
        <v>1.4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201</v>
      </c>
      <c r="AH418" s="214">
        <v>2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3" x14ac:dyDescent="0.2">
      <c r="A419" s="221"/>
      <c r="B419" s="222"/>
      <c r="C419" s="264" t="s">
        <v>746</v>
      </c>
      <c r="D419" s="227"/>
      <c r="E419" s="228">
        <v>1.3065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4"/>
      <c r="AA419" s="214"/>
      <c r="AB419" s="214"/>
      <c r="AC419" s="214"/>
      <c r="AD419" s="214"/>
      <c r="AE419" s="214"/>
      <c r="AF419" s="214"/>
      <c r="AG419" s="214" t="s">
        <v>201</v>
      </c>
      <c r="AH419" s="214">
        <v>2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2">
      <c r="A420" s="221"/>
      <c r="B420" s="222"/>
      <c r="C420" s="264" t="s">
        <v>747</v>
      </c>
      <c r="D420" s="227"/>
      <c r="E420" s="228">
        <v>1.3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4"/>
      <c r="AA420" s="214"/>
      <c r="AB420" s="214"/>
      <c r="AC420" s="214"/>
      <c r="AD420" s="214"/>
      <c r="AE420" s="214"/>
      <c r="AF420" s="214"/>
      <c r="AG420" s="214" t="s">
        <v>201</v>
      </c>
      <c r="AH420" s="214">
        <v>2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64" t="s">
        <v>748</v>
      </c>
      <c r="D421" s="227"/>
      <c r="E421" s="228">
        <v>0.49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201</v>
      </c>
      <c r="AH421" s="214">
        <v>2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2">
      <c r="A422" s="221"/>
      <c r="B422" s="222"/>
      <c r="C422" s="272" t="s">
        <v>749</v>
      </c>
      <c r="D422" s="270"/>
      <c r="E422" s="271">
        <v>4.4965000000000002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4"/>
      <c r="AA422" s="214"/>
      <c r="AB422" s="214"/>
      <c r="AC422" s="214"/>
      <c r="AD422" s="214"/>
      <c r="AE422" s="214"/>
      <c r="AF422" s="214"/>
      <c r="AG422" s="214" t="s">
        <v>201</v>
      </c>
      <c r="AH422" s="214">
        <v>3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3" x14ac:dyDescent="0.2">
      <c r="A423" s="221"/>
      <c r="B423" s="222"/>
      <c r="C423" s="263" t="s">
        <v>218</v>
      </c>
      <c r="D423" s="227"/>
      <c r="E423" s="228"/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4"/>
      <c r="AA423" s="214"/>
      <c r="AB423" s="214"/>
      <c r="AC423" s="214"/>
      <c r="AD423" s="214"/>
      <c r="AE423" s="214"/>
      <c r="AF423" s="214"/>
      <c r="AG423" s="214" t="s">
        <v>201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 x14ac:dyDescent="0.2">
      <c r="A424" s="221"/>
      <c r="B424" s="222"/>
      <c r="C424" s="262" t="s">
        <v>750</v>
      </c>
      <c r="D424" s="225"/>
      <c r="E424" s="226">
        <v>4.9461500000000003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4"/>
      <c r="AA424" s="214"/>
      <c r="AB424" s="214"/>
      <c r="AC424" s="214"/>
      <c r="AD424" s="214"/>
      <c r="AE424" s="214"/>
      <c r="AF424" s="214"/>
      <c r="AG424" s="214" t="s">
        <v>201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ht="22.5" outlineLevel="1" x14ac:dyDescent="0.2">
      <c r="A425" s="240">
        <v>82</v>
      </c>
      <c r="B425" s="241" t="s">
        <v>751</v>
      </c>
      <c r="C425" s="258" t="s">
        <v>752</v>
      </c>
      <c r="D425" s="242" t="s">
        <v>311</v>
      </c>
      <c r="E425" s="243">
        <v>0.80311999999999995</v>
      </c>
      <c r="F425" s="244"/>
      <c r="G425" s="245">
        <f>ROUND(E425*F425,2)</f>
        <v>0</v>
      </c>
      <c r="H425" s="244"/>
      <c r="I425" s="245">
        <f>ROUND(E425*H425,2)</f>
        <v>0</v>
      </c>
      <c r="J425" s="244"/>
      <c r="K425" s="245">
        <f>ROUND(E425*J425,2)</f>
        <v>0</v>
      </c>
      <c r="L425" s="245">
        <v>15</v>
      </c>
      <c r="M425" s="245">
        <f>G425*(1+L425/100)</f>
        <v>0</v>
      </c>
      <c r="N425" s="243">
        <v>0</v>
      </c>
      <c r="O425" s="243">
        <f>ROUND(E425*N425,2)</f>
        <v>0</v>
      </c>
      <c r="P425" s="243">
        <v>0</v>
      </c>
      <c r="Q425" s="243">
        <f>ROUND(E425*P425,2)</f>
        <v>0</v>
      </c>
      <c r="R425" s="245" t="s">
        <v>738</v>
      </c>
      <c r="S425" s="245" t="s">
        <v>197</v>
      </c>
      <c r="T425" s="246" t="s">
        <v>197</v>
      </c>
      <c r="U425" s="224">
        <v>1.67</v>
      </c>
      <c r="V425" s="224">
        <f>ROUND(E425*U425,2)</f>
        <v>1.34</v>
      </c>
      <c r="W425" s="224"/>
      <c r="X425" s="224" t="s">
        <v>313</v>
      </c>
      <c r="Y425" s="224" t="s">
        <v>187</v>
      </c>
      <c r="Z425" s="214"/>
      <c r="AA425" s="214"/>
      <c r="AB425" s="214"/>
      <c r="AC425" s="214"/>
      <c r="AD425" s="214"/>
      <c r="AE425" s="214"/>
      <c r="AF425" s="214"/>
      <c r="AG425" s="214" t="s">
        <v>314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2" x14ac:dyDescent="0.2">
      <c r="A426" s="221"/>
      <c r="B426" s="222"/>
      <c r="C426" s="269" t="s">
        <v>753</v>
      </c>
      <c r="D426" s="268"/>
      <c r="E426" s="268"/>
      <c r="F426" s="268"/>
      <c r="G426" s="268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4"/>
      <c r="AA426" s="214"/>
      <c r="AB426" s="214"/>
      <c r="AC426" s="214"/>
      <c r="AD426" s="214"/>
      <c r="AE426" s="214"/>
      <c r="AF426" s="214"/>
      <c r="AG426" s="214" t="s">
        <v>242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x14ac:dyDescent="0.2">
      <c r="A427" s="230" t="s">
        <v>179</v>
      </c>
      <c r="B427" s="231" t="s">
        <v>132</v>
      </c>
      <c r="C427" s="257" t="s">
        <v>133</v>
      </c>
      <c r="D427" s="232"/>
      <c r="E427" s="233"/>
      <c r="F427" s="234"/>
      <c r="G427" s="234">
        <f>SUMIF(AG428:AG438,"&lt;&gt;NOR",G428:G438)</f>
        <v>0</v>
      </c>
      <c r="H427" s="234"/>
      <c r="I427" s="234">
        <f>SUM(I428:I438)</f>
        <v>0</v>
      </c>
      <c r="J427" s="234"/>
      <c r="K427" s="234">
        <f>SUM(K428:K438)</f>
        <v>0</v>
      </c>
      <c r="L427" s="234"/>
      <c r="M427" s="234">
        <f>SUM(M428:M438)</f>
        <v>0</v>
      </c>
      <c r="N427" s="233"/>
      <c r="O427" s="233">
        <f>SUM(O428:O438)</f>
        <v>1.3199999999999998</v>
      </c>
      <c r="P427" s="233"/>
      <c r="Q427" s="233">
        <f>SUM(Q428:Q438)</f>
        <v>0</v>
      </c>
      <c r="R427" s="234"/>
      <c r="S427" s="234"/>
      <c r="T427" s="235"/>
      <c r="U427" s="229"/>
      <c r="V427" s="229">
        <f>SUM(V428:V438)</f>
        <v>41.95</v>
      </c>
      <c r="W427" s="229"/>
      <c r="X427" s="229"/>
      <c r="Y427" s="229"/>
      <c r="AG427" t="s">
        <v>180</v>
      </c>
    </row>
    <row r="428" spans="1:60" ht="22.5" outlineLevel="1" x14ac:dyDescent="0.2">
      <c r="A428" s="240">
        <v>83</v>
      </c>
      <c r="B428" s="241" t="s">
        <v>754</v>
      </c>
      <c r="C428" s="258" t="s">
        <v>755</v>
      </c>
      <c r="D428" s="242" t="s">
        <v>237</v>
      </c>
      <c r="E428" s="243">
        <v>14.64</v>
      </c>
      <c r="F428" s="244"/>
      <c r="G428" s="245">
        <f>ROUND(E428*F428,2)</f>
        <v>0</v>
      </c>
      <c r="H428" s="244"/>
      <c r="I428" s="245">
        <f>ROUND(E428*H428,2)</f>
        <v>0</v>
      </c>
      <c r="J428" s="244"/>
      <c r="K428" s="245">
        <f>ROUND(E428*J428,2)</f>
        <v>0</v>
      </c>
      <c r="L428" s="245">
        <v>15</v>
      </c>
      <c r="M428" s="245">
        <f>G428*(1+L428/100)</f>
        <v>0</v>
      </c>
      <c r="N428" s="243">
        <v>3.1780000000000003E-2</v>
      </c>
      <c r="O428" s="243">
        <f>ROUND(E428*N428,2)</f>
        <v>0.47</v>
      </c>
      <c r="P428" s="243">
        <v>0</v>
      </c>
      <c r="Q428" s="243">
        <f>ROUND(E428*P428,2)</f>
        <v>0</v>
      </c>
      <c r="R428" s="245" t="s">
        <v>738</v>
      </c>
      <c r="S428" s="245" t="s">
        <v>197</v>
      </c>
      <c r="T428" s="246" t="s">
        <v>197</v>
      </c>
      <c r="U428" s="224">
        <v>2.7149999999999999</v>
      </c>
      <c r="V428" s="224">
        <f>ROUND(E428*U428,2)</f>
        <v>39.75</v>
      </c>
      <c r="W428" s="224"/>
      <c r="X428" s="224" t="s">
        <v>239</v>
      </c>
      <c r="Y428" s="224" t="s">
        <v>187</v>
      </c>
      <c r="Z428" s="214"/>
      <c r="AA428" s="214"/>
      <c r="AB428" s="214"/>
      <c r="AC428" s="214"/>
      <c r="AD428" s="214"/>
      <c r="AE428" s="214"/>
      <c r="AF428" s="214"/>
      <c r="AG428" s="214" t="s">
        <v>240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2" x14ac:dyDescent="0.2">
      <c r="A429" s="221"/>
      <c r="B429" s="222"/>
      <c r="C429" s="269" t="s">
        <v>756</v>
      </c>
      <c r="D429" s="268"/>
      <c r="E429" s="268"/>
      <c r="F429" s="268"/>
      <c r="G429" s="268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4"/>
      <c r="AA429" s="214"/>
      <c r="AB429" s="214"/>
      <c r="AC429" s="214"/>
      <c r="AD429" s="214"/>
      <c r="AE429" s="214"/>
      <c r="AF429" s="214"/>
      <c r="AG429" s="214" t="s">
        <v>242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2" x14ac:dyDescent="0.2">
      <c r="A430" s="221"/>
      <c r="B430" s="222"/>
      <c r="C430" s="262" t="s">
        <v>757</v>
      </c>
      <c r="D430" s="225"/>
      <c r="E430" s="226"/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4"/>
      <c r="AA430" s="214"/>
      <c r="AB430" s="214"/>
      <c r="AC430" s="214"/>
      <c r="AD430" s="214"/>
      <c r="AE430" s="214"/>
      <c r="AF430" s="214"/>
      <c r="AG430" s="214" t="s">
        <v>201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 x14ac:dyDescent="0.2">
      <c r="A431" s="221"/>
      <c r="B431" s="222"/>
      <c r="C431" s="262" t="s">
        <v>758</v>
      </c>
      <c r="D431" s="225"/>
      <c r="E431" s="226"/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201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 x14ac:dyDescent="0.2">
      <c r="A432" s="221"/>
      <c r="B432" s="222"/>
      <c r="C432" s="262" t="s">
        <v>759</v>
      </c>
      <c r="D432" s="225"/>
      <c r="E432" s="226">
        <v>14.64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4"/>
      <c r="AA432" s="214"/>
      <c r="AB432" s="214"/>
      <c r="AC432" s="214"/>
      <c r="AD432" s="214"/>
      <c r="AE432" s="214"/>
      <c r="AF432" s="214"/>
      <c r="AG432" s="214" t="s">
        <v>201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40">
        <v>84</v>
      </c>
      <c r="B433" s="241" t="s">
        <v>760</v>
      </c>
      <c r="C433" s="258" t="s">
        <v>761</v>
      </c>
      <c r="D433" s="242" t="s">
        <v>237</v>
      </c>
      <c r="E433" s="243">
        <v>16.103999999999999</v>
      </c>
      <c r="F433" s="244"/>
      <c r="G433" s="245">
        <f>ROUND(E433*F433,2)</f>
        <v>0</v>
      </c>
      <c r="H433" s="244"/>
      <c r="I433" s="245">
        <f>ROUND(E433*H433,2)</f>
        <v>0</v>
      </c>
      <c r="J433" s="244"/>
      <c r="K433" s="245">
        <f>ROUND(E433*J433,2)</f>
        <v>0</v>
      </c>
      <c r="L433" s="245">
        <v>15</v>
      </c>
      <c r="M433" s="245">
        <f>G433*(1+L433/100)</f>
        <v>0</v>
      </c>
      <c r="N433" s="243">
        <v>5.28E-2</v>
      </c>
      <c r="O433" s="243">
        <f>ROUND(E433*N433,2)</f>
        <v>0.85</v>
      </c>
      <c r="P433" s="243">
        <v>0</v>
      </c>
      <c r="Q433" s="243">
        <f>ROUND(E433*P433,2)</f>
        <v>0</v>
      </c>
      <c r="R433" s="245"/>
      <c r="S433" s="245" t="s">
        <v>184</v>
      </c>
      <c r="T433" s="246" t="s">
        <v>185</v>
      </c>
      <c r="U433" s="224">
        <v>0</v>
      </c>
      <c r="V433" s="224">
        <f>ROUND(E433*U433,2)</f>
        <v>0</v>
      </c>
      <c r="W433" s="224"/>
      <c r="X433" s="224" t="s">
        <v>381</v>
      </c>
      <c r="Y433" s="224" t="s">
        <v>187</v>
      </c>
      <c r="Z433" s="214"/>
      <c r="AA433" s="214"/>
      <c r="AB433" s="214"/>
      <c r="AC433" s="214"/>
      <c r="AD433" s="214"/>
      <c r="AE433" s="214"/>
      <c r="AF433" s="214"/>
      <c r="AG433" s="214" t="s">
        <v>382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2" x14ac:dyDescent="0.2">
      <c r="A434" s="221"/>
      <c r="B434" s="222"/>
      <c r="C434" s="262" t="s">
        <v>757</v>
      </c>
      <c r="D434" s="225"/>
      <c r="E434" s="226"/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4"/>
      <c r="AA434" s="214"/>
      <c r="AB434" s="214"/>
      <c r="AC434" s="214"/>
      <c r="AD434" s="214"/>
      <c r="AE434" s="214"/>
      <c r="AF434" s="214"/>
      <c r="AG434" s="214" t="s">
        <v>201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 x14ac:dyDescent="0.2">
      <c r="A435" s="221"/>
      <c r="B435" s="222"/>
      <c r="C435" s="262" t="s">
        <v>758</v>
      </c>
      <c r="D435" s="225"/>
      <c r="E435" s="226"/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4"/>
      <c r="AA435" s="214"/>
      <c r="AB435" s="214"/>
      <c r="AC435" s="214"/>
      <c r="AD435" s="214"/>
      <c r="AE435" s="214"/>
      <c r="AF435" s="214"/>
      <c r="AG435" s="214" t="s">
        <v>201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 x14ac:dyDescent="0.2">
      <c r="A436" s="221"/>
      <c r="B436" s="222"/>
      <c r="C436" s="262" t="s">
        <v>762</v>
      </c>
      <c r="D436" s="225"/>
      <c r="E436" s="226">
        <v>16.103999999999999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4"/>
      <c r="AA436" s="214"/>
      <c r="AB436" s="214"/>
      <c r="AC436" s="214"/>
      <c r="AD436" s="214"/>
      <c r="AE436" s="214"/>
      <c r="AF436" s="214"/>
      <c r="AG436" s="214" t="s">
        <v>201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40">
        <v>85</v>
      </c>
      <c r="B437" s="241" t="s">
        <v>763</v>
      </c>
      <c r="C437" s="258" t="s">
        <v>764</v>
      </c>
      <c r="D437" s="242" t="s">
        <v>311</v>
      </c>
      <c r="E437" s="243">
        <v>1.31555</v>
      </c>
      <c r="F437" s="244"/>
      <c r="G437" s="245">
        <f>ROUND(E437*F437,2)</f>
        <v>0</v>
      </c>
      <c r="H437" s="244"/>
      <c r="I437" s="245">
        <f>ROUND(E437*H437,2)</f>
        <v>0</v>
      </c>
      <c r="J437" s="244"/>
      <c r="K437" s="245">
        <f>ROUND(E437*J437,2)</f>
        <v>0</v>
      </c>
      <c r="L437" s="245">
        <v>15</v>
      </c>
      <c r="M437" s="245">
        <f>G437*(1+L437/100)</f>
        <v>0</v>
      </c>
      <c r="N437" s="243">
        <v>0</v>
      </c>
      <c r="O437" s="243">
        <f>ROUND(E437*N437,2)</f>
        <v>0</v>
      </c>
      <c r="P437" s="243">
        <v>0</v>
      </c>
      <c r="Q437" s="243">
        <f>ROUND(E437*P437,2)</f>
        <v>0</v>
      </c>
      <c r="R437" s="245" t="s">
        <v>738</v>
      </c>
      <c r="S437" s="245" t="s">
        <v>197</v>
      </c>
      <c r="T437" s="246" t="s">
        <v>197</v>
      </c>
      <c r="U437" s="224">
        <v>1.67</v>
      </c>
      <c r="V437" s="224">
        <f>ROUND(E437*U437,2)</f>
        <v>2.2000000000000002</v>
      </c>
      <c r="W437" s="224"/>
      <c r="X437" s="224" t="s">
        <v>313</v>
      </c>
      <c r="Y437" s="224" t="s">
        <v>187</v>
      </c>
      <c r="Z437" s="214"/>
      <c r="AA437" s="214"/>
      <c r="AB437" s="214"/>
      <c r="AC437" s="214"/>
      <c r="AD437" s="214"/>
      <c r="AE437" s="214"/>
      <c r="AF437" s="214"/>
      <c r="AG437" s="214" t="s">
        <v>314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2" x14ac:dyDescent="0.2">
      <c r="A438" s="221"/>
      <c r="B438" s="222"/>
      <c r="C438" s="269" t="s">
        <v>753</v>
      </c>
      <c r="D438" s="268"/>
      <c r="E438" s="268"/>
      <c r="F438" s="268"/>
      <c r="G438" s="268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242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x14ac:dyDescent="0.2">
      <c r="A439" s="230" t="s">
        <v>179</v>
      </c>
      <c r="B439" s="231" t="s">
        <v>136</v>
      </c>
      <c r="C439" s="257" t="s">
        <v>137</v>
      </c>
      <c r="D439" s="232"/>
      <c r="E439" s="233"/>
      <c r="F439" s="234"/>
      <c r="G439" s="234">
        <f>SUMIF(AG440:AG451,"&lt;&gt;NOR",G440:G451)</f>
        <v>0</v>
      </c>
      <c r="H439" s="234"/>
      <c r="I439" s="234">
        <f>SUM(I440:I451)</f>
        <v>0</v>
      </c>
      <c r="J439" s="234"/>
      <c r="K439" s="234">
        <f>SUM(K440:K451)</f>
        <v>0</v>
      </c>
      <c r="L439" s="234"/>
      <c r="M439" s="234">
        <f>SUM(M440:M451)</f>
        <v>0</v>
      </c>
      <c r="N439" s="233"/>
      <c r="O439" s="233">
        <f>SUM(O440:O451)</f>
        <v>0.01</v>
      </c>
      <c r="P439" s="233"/>
      <c r="Q439" s="233">
        <f>SUM(Q440:Q451)</f>
        <v>0</v>
      </c>
      <c r="R439" s="234"/>
      <c r="S439" s="234"/>
      <c r="T439" s="235"/>
      <c r="U439" s="229"/>
      <c r="V439" s="229">
        <f>SUM(V440:V451)</f>
        <v>3.1500000000000004</v>
      </c>
      <c r="W439" s="229"/>
      <c r="X439" s="229"/>
      <c r="Y439" s="229"/>
      <c r="AG439" t="s">
        <v>180</v>
      </c>
    </row>
    <row r="440" spans="1:60" outlineLevel="1" x14ac:dyDescent="0.2">
      <c r="A440" s="240">
        <v>86</v>
      </c>
      <c r="B440" s="241" t="s">
        <v>765</v>
      </c>
      <c r="C440" s="258" t="s">
        <v>766</v>
      </c>
      <c r="D440" s="242" t="s">
        <v>237</v>
      </c>
      <c r="E440" s="243">
        <v>23.45317</v>
      </c>
      <c r="F440" s="244"/>
      <c r="G440" s="245">
        <f>ROUND(E440*F440,2)</f>
        <v>0</v>
      </c>
      <c r="H440" s="244"/>
      <c r="I440" s="245">
        <f>ROUND(E440*H440,2)</f>
        <v>0</v>
      </c>
      <c r="J440" s="244"/>
      <c r="K440" s="245">
        <f>ROUND(E440*J440,2)</f>
        <v>0</v>
      </c>
      <c r="L440" s="245">
        <v>15</v>
      </c>
      <c r="M440" s="245">
        <f>G440*(1+L440/100)</f>
        <v>0</v>
      </c>
      <c r="N440" s="243">
        <v>6.9999999999999994E-5</v>
      </c>
      <c r="O440" s="243">
        <f>ROUND(E440*N440,2)</f>
        <v>0</v>
      </c>
      <c r="P440" s="243">
        <v>0</v>
      </c>
      <c r="Q440" s="243">
        <f>ROUND(E440*P440,2)</f>
        <v>0</v>
      </c>
      <c r="R440" s="245" t="s">
        <v>767</v>
      </c>
      <c r="S440" s="245" t="s">
        <v>197</v>
      </c>
      <c r="T440" s="246" t="s">
        <v>197</v>
      </c>
      <c r="U440" s="224">
        <v>3.2480000000000002E-2</v>
      </c>
      <c r="V440" s="224">
        <f>ROUND(E440*U440,2)</f>
        <v>0.76</v>
      </c>
      <c r="W440" s="224"/>
      <c r="X440" s="224" t="s">
        <v>239</v>
      </c>
      <c r="Y440" s="224" t="s">
        <v>187</v>
      </c>
      <c r="Z440" s="214"/>
      <c r="AA440" s="214"/>
      <c r="AB440" s="214"/>
      <c r="AC440" s="214"/>
      <c r="AD440" s="214"/>
      <c r="AE440" s="214"/>
      <c r="AF440" s="214"/>
      <c r="AG440" s="214" t="s">
        <v>240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2" x14ac:dyDescent="0.2">
      <c r="A441" s="221"/>
      <c r="B441" s="222"/>
      <c r="C441" s="262" t="s">
        <v>367</v>
      </c>
      <c r="D441" s="225"/>
      <c r="E441" s="226"/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4"/>
      <c r="AA441" s="214"/>
      <c r="AB441" s="214"/>
      <c r="AC441" s="214"/>
      <c r="AD441" s="214"/>
      <c r="AE441" s="214"/>
      <c r="AF441" s="214"/>
      <c r="AG441" s="214" t="s">
        <v>201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 x14ac:dyDescent="0.2">
      <c r="A442" s="221"/>
      <c r="B442" s="222"/>
      <c r="C442" s="262" t="s">
        <v>387</v>
      </c>
      <c r="D442" s="225"/>
      <c r="E442" s="226"/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201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 x14ac:dyDescent="0.2">
      <c r="A443" s="221"/>
      <c r="B443" s="222"/>
      <c r="C443" s="262" t="s">
        <v>388</v>
      </c>
      <c r="D443" s="225"/>
      <c r="E443" s="226">
        <v>2.85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4"/>
      <c r="AA443" s="214"/>
      <c r="AB443" s="214"/>
      <c r="AC443" s="214"/>
      <c r="AD443" s="214"/>
      <c r="AE443" s="214"/>
      <c r="AF443" s="214"/>
      <c r="AG443" s="214" t="s">
        <v>201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 x14ac:dyDescent="0.2">
      <c r="A444" s="221"/>
      <c r="B444" s="222"/>
      <c r="C444" s="262" t="s">
        <v>389</v>
      </c>
      <c r="D444" s="225"/>
      <c r="E444" s="226">
        <v>2.4900000000000002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4"/>
      <c r="AA444" s="214"/>
      <c r="AB444" s="214"/>
      <c r="AC444" s="214"/>
      <c r="AD444" s="214"/>
      <c r="AE444" s="214"/>
      <c r="AF444" s="214"/>
      <c r="AG444" s="214" t="s">
        <v>201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 x14ac:dyDescent="0.2">
      <c r="A445" s="221"/>
      <c r="B445" s="222"/>
      <c r="C445" s="262" t="s">
        <v>390</v>
      </c>
      <c r="D445" s="225"/>
      <c r="E445" s="226">
        <v>1.53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4"/>
      <c r="AA445" s="214"/>
      <c r="AB445" s="214"/>
      <c r="AC445" s="214"/>
      <c r="AD445" s="214"/>
      <c r="AE445" s="214"/>
      <c r="AF445" s="214"/>
      <c r="AG445" s="214" t="s">
        <v>201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 x14ac:dyDescent="0.2">
      <c r="A446" s="221"/>
      <c r="B446" s="222"/>
      <c r="C446" s="262" t="s">
        <v>391</v>
      </c>
      <c r="D446" s="225"/>
      <c r="E446" s="226">
        <v>6.5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201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2">
      <c r="A447" s="221"/>
      <c r="B447" s="222"/>
      <c r="C447" s="262" t="s">
        <v>392</v>
      </c>
      <c r="D447" s="225"/>
      <c r="E447" s="226">
        <v>6.07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4"/>
      <c r="AA447" s="214"/>
      <c r="AB447" s="214"/>
      <c r="AC447" s="214"/>
      <c r="AD447" s="214"/>
      <c r="AE447" s="214"/>
      <c r="AF447" s="214"/>
      <c r="AG447" s="214" t="s">
        <v>201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2">
      <c r="A448" s="221"/>
      <c r="B448" s="222"/>
      <c r="C448" s="262" t="s">
        <v>396</v>
      </c>
      <c r="D448" s="225"/>
      <c r="E448" s="226"/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201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2" t="s">
        <v>397</v>
      </c>
      <c r="D449" s="225"/>
      <c r="E449" s="226">
        <v>1.19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4"/>
      <c r="AA449" s="214"/>
      <c r="AB449" s="214"/>
      <c r="AC449" s="214"/>
      <c r="AD449" s="214"/>
      <c r="AE449" s="214"/>
      <c r="AF449" s="214"/>
      <c r="AG449" s="214" t="s">
        <v>201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2">
      <c r="A450" s="221"/>
      <c r="B450" s="222"/>
      <c r="C450" s="262" t="s">
        <v>398</v>
      </c>
      <c r="D450" s="225"/>
      <c r="E450" s="226">
        <v>2.83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4"/>
      <c r="AA450" s="214"/>
      <c r="AB450" s="214"/>
      <c r="AC450" s="214"/>
      <c r="AD450" s="214"/>
      <c r="AE450" s="214"/>
      <c r="AF450" s="214"/>
      <c r="AG450" s="214" t="s">
        <v>201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49">
        <v>87</v>
      </c>
      <c r="B451" s="250" t="s">
        <v>768</v>
      </c>
      <c r="C451" s="261" t="s">
        <v>769</v>
      </c>
      <c r="D451" s="251" t="s">
        <v>237</v>
      </c>
      <c r="E451" s="252">
        <v>23.45317</v>
      </c>
      <c r="F451" s="253"/>
      <c r="G451" s="254">
        <f>ROUND(E451*F451,2)</f>
        <v>0</v>
      </c>
      <c r="H451" s="253"/>
      <c r="I451" s="254">
        <f>ROUND(E451*H451,2)</f>
        <v>0</v>
      </c>
      <c r="J451" s="253"/>
      <c r="K451" s="254">
        <f>ROUND(E451*J451,2)</f>
        <v>0</v>
      </c>
      <c r="L451" s="254">
        <v>15</v>
      </c>
      <c r="M451" s="254">
        <f>G451*(1+L451/100)</f>
        <v>0</v>
      </c>
      <c r="N451" s="252">
        <v>2.9E-4</v>
      </c>
      <c r="O451" s="252">
        <f>ROUND(E451*N451,2)</f>
        <v>0.01</v>
      </c>
      <c r="P451" s="252">
        <v>0</v>
      </c>
      <c r="Q451" s="252">
        <f>ROUND(E451*P451,2)</f>
        <v>0</v>
      </c>
      <c r="R451" s="254" t="s">
        <v>767</v>
      </c>
      <c r="S451" s="254" t="s">
        <v>197</v>
      </c>
      <c r="T451" s="255" t="s">
        <v>197</v>
      </c>
      <c r="U451" s="224">
        <v>0.10191</v>
      </c>
      <c r="V451" s="224">
        <f>ROUND(E451*U451,2)</f>
        <v>2.39</v>
      </c>
      <c r="W451" s="224"/>
      <c r="X451" s="224" t="s">
        <v>239</v>
      </c>
      <c r="Y451" s="224" t="s">
        <v>187</v>
      </c>
      <c r="Z451" s="214"/>
      <c r="AA451" s="214"/>
      <c r="AB451" s="214"/>
      <c r="AC451" s="214"/>
      <c r="AD451" s="214"/>
      <c r="AE451" s="214"/>
      <c r="AF451" s="214"/>
      <c r="AG451" s="214" t="s">
        <v>240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x14ac:dyDescent="0.2">
      <c r="A452" s="217" t="s">
        <v>179</v>
      </c>
      <c r="B452" s="218" t="s">
        <v>138</v>
      </c>
      <c r="C452" s="266" t="s">
        <v>139</v>
      </c>
      <c r="D452" s="236"/>
      <c r="E452" s="237"/>
      <c r="F452" s="238"/>
      <c r="G452" s="238">
        <f>SUMIF(AG453:AG623,"&lt;&gt;NOR",G453:G623)</f>
        <v>0</v>
      </c>
      <c r="H452" s="238"/>
      <c r="I452" s="238">
        <f>SUM(I453:I623)</f>
        <v>0</v>
      </c>
      <c r="J452" s="238"/>
      <c r="K452" s="238">
        <f>SUM(K453:K623)</f>
        <v>0</v>
      </c>
      <c r="L452" s="238"/>
      <c r="M452" s="238">
        <f>SUM(M453:M623)</f>
        <v>0</v>
      </c>
      <c r="N452" s="237"/>
      <c r="O452" s="237">
        <f>SUM(O453:O623)</f>
        <v>0</v>
      </c>
      <c r="P452" s="237"/>
      <c r="Q452" s="237">
        <f>SUM(Q453:Q623)</f>
        <v>0</v>
      </c>
      <c r="R452" s="238"/>
      <c r="S452" s="238"/>
      <c r="T452" s="239"/>
      <c r="U452" s="229"/>
      <c r="V452" s="229">
        <f>SUM(V453:V623)</f>
        <v>0</v>
      </c>
      <c r="W452" s="229"/>
      <c r="X452" s="229"/>
      <c r="Y452" s="229"/>
      <c r="AG452" t="s">
        <v>180</v>
      </c>
    </row>
    <row r="453" spans="1:60" outlineLevel="1" x14ac:dyDescent="0.2">
      <c r="A453" s="221"/>
      <c r="B453" s="222"/>
      <c r="C453" s="259" t="s">
        <v>541</v>
      </c>
      <c r="D453" s="247"/>
      <c r="E453" s="247"/>
      <c r="F453" s="247"/>
      <c r="G453" s="247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190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2" x14ac:dyDescent="0.2">
      <c r="A454" s="221"/>
      <c r="B454" s="222"/>
      <c r="C454" s="260" t="s">
        <v>459</v>
      </c>
      <c r="D454" s="248"/>
      <c r="E454" s="248"/>
      <c r="F454" s="248"/>
      <c r="G454" s="248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190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40">
        <v>88</v>
      </c>
      <c r="B455" s="241" t="s">
        <v>770</v>
      </c>
      <c r="C455" s="258" t="s">
        <v>771</v>
      </c>
      <c r="D455" s="242" t="s">
        <v>237</v>
      </c>
      <c r="E455" s="243">
        <v>11.44</v>
      </c>
      <c r="F455" s="244"/>
      <c r="G455" s="245">
        <f>ROUND(E455*F455,2)</f>
        <v>0</v>
      </c>
      <c r="H455" s="244"/>
      <c r="I455" s="245">
        <f>ROUND(E455*H455,2)</f>
        <v>0</v>
      </c>
      <c r="J455" s="244"/>
      <c r="K455" s="245">
        <f>ROUND(E455*J455,2)</f>
        <v>0</v>
      </c>
      <c r="L455" s="245">
        <v>15</v>
      </c>
      <c r="M455" s="245">
        <f>G455*(1+L455/100)</f>
        <v>0</v>
      </c>
      <c r="N455" s="243">
        <v>0</v>
      </c>
      <c r="O455" s="243">
        <f>ROUND(E455*N455,2)</f>
        <v>0</v>
      </c>
      <c r="P455" s="243">
        <v>0</v>
      </c>
      <c r="Q455" s="243">
        <f>ROUND(E455*P455,2)</f>
        <v>0</v>
      </c>
      <c r="R455" s="245"/>
      <c r="S455" s="245" t="s">
        <v>184</v>
      </c>
      <c r="T455" s="246" t="s">
        <v>185</v>
      </c>
      <c r="U455" s="224">
        <v>0</v>
      </c>
      <c r="V455" s="224">
        <f>ROUND(E455*U455,2)</f>
        <v>0</v>
      </c>
      <c r="W455" s="224"/>
      <c r="X455" s="224" t="s">
        <v>239</v>
      </c>
      <c r="Y455" s="224" t="s">
        <v>187</v>
      </c>
      <c r="Z455" s="214"/>
      <c r="AA455" s="214"/>
      <c r="AB455" s="214"/>
      <c r="AC455" s="214"/>
      <c r="AD455" s="214"/>
      <c r="AE455" s="214"/>
      <c r="AF455" s="214"/>
      <c r="AG455" s="214" t="s">
        <v>240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2" x14ac:dyDescent="0.2">
      <c r="A456" s="221"/>
      <c r="B456" s="222"/>
      <c r="C456" s="259" t="s">
        <v>772</v>
      </c>
      <c r="D456" s="247"/>
      <c r="E456" s="247"/>
      <c r="F456" s="247"/>
      <c r="G456" s="247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190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0" t="s">
        <v>773</v>
      </c>
      <c r="D457" s="248"/>
      <c r="E457" s="248"/>
      <c r="F457" s="248"/>
      <c r="G457" s="248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190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0" t="s">
        <v>774</v>
      </c>
      <c r="D458" s="248"/>
      <c r="E458" s="248"/>
      <c r="F458" s="248"/>
      <c r="G458" s="248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4"/>
      <c r="AA458" s="214"/>
      <c r="AB458" s="214"/>
      <c r="AC458" s="214"/>
      <c r="AD458" s="214"/>
      <c r="AE458" s="214"/>
      <c r="AF458" s="214"/>
      <c r="AG458" s="214" t="s">
        <v>190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60" t="s">
        <v>775</v>
      </c>
      <c r="D459" s="248"/>
      <c r="E459" s="248"/>
      <c r="F459" s="248"/>
      <c r="G459" s="248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4"/>
      <c r="AA459" s="214"/>
      <c r="AB459" s="214"/>
      <c r="AC459" s="214"/>
      <c r="AD459" s="214"/>
      <c r="AE459" s="214"/>
      <c r="AF459" s="214"/>
      <c r="AG459" s="214" t="s">
        <v>190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56" t="str">
        <f>C459</f>
        <v>Celkem 22kusů - 11ks ve východní jednotce a 11 ks v obchodu drogerie  v celkovém množství 22 x 0,52m2 = 11,4m2</v>
      </c>
      <c r="BB459" s="214"/>
      <c r="BC459" s="214"/>
      <c r="BD459" s="214"/>
      <c r="BE459" s="214"/>
      <c r="BF459" s="214"/>
      <c r="BG459" s="214"/>
      <c r="BH459" s="214"/>
    </row>
    <row r="460" spans="1:60" outlineLevel="2" x14ac:dyDescent="0.2">
      <c r="A460" s="221"/>
      <c r="B460" s="222"/>
      <c r="C460" s="262" t="s">
        <v>776</v>
      </c>
      <c r="D460" s="225"/>
      <c r="E460" s="226">
        <v>11.44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201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40">
        <v>89</v>
      </c>
      <c r="B461" s="241" t="s">
        <v>777</v>
      </c>
      <c r="C461" s="258" t="s">
        <v>778</v>
      </c>
      <c r="D461" s="242" t="s">
        <v>237</v>
      </c>
      <c r="E461" s="243">
        <v>31.68</v>
      </c>
      <c r="F461" s="244"/>
      <c r="G461" s="245">
        <f>ROUND(E461*F461,2)</f>
        <v>0</v>
      </c>
      <c r="H461" s="244"/>
      <c r="I461" s="245">
        <f>ROUND(E461*H461,2)</f>
        <v>0</v>
      </c>
      <c r="J461" s="244"/>
      <c r="K461" s="245">
        <f>ROUND(E461*J461,2)</f>
        <v>0</v>
      </c>
      <c r="L461" s="245">
        <v>15</v>
      </c>
      <c r="M461" s="245">
        <f>G461*(1+L461/100)</f>
        <v>0</v>
      </c>
      <c r="N461" s="243">
        <v>0</v>
      </c>
      <c r="O461" s="243">
        <f>ROUND(E461*N461,2)</f>
        <v>0</v>
      </c>
      <c r="P461" s="243">
        <v>0</v>
      </c>
      <c r="Q461" s="243">
        <f>ROUND(E461*P461,2)</f>
        <v>0</v>
      </c>
      <c r="R461" s="245"/>
      <c r="S461" s="245" t="s">
        <v>184</v>
      </c>
      <c r="T461" s="246" t="s">
        <v>185</v>
      </c>
      <c r="U461" s="224">
        <v>0</v>
      </c>
      <c r="V461" s="224">
        <f>ROUND(E461*U461,2)</f>
        <v>0</v>
      </c>
      <c r="W461" s="224"/>
      <c r="X461" s="224" t="s">
        <v>239</v>
      </c>
      <c r="Y461" s="224" t="s">
        <v>187</v>
      </c>
      <c r="Z461" s="214"/>
      <c r="AA461" s="214"/>
      <c r="AB461" s="214"/>
      <c r="AC461" s="214"/>
      <c r="AD461" s="214"/>
      <c r="AE461" s="214"/>
      <c r="AF461" s="214"/>
      <c r="AG461" s="214" t="s">
        <v>240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2" x14ac:dyDescent="0.2">
      <c r="A462" s="221"/>
      <c r="B462" s="222"/>
      <c r="C462" s="259" t="s">
        <v>779</v>
      </c>
      <c r="D462" s="247"/>
      <c r="E462" s="247"/>
      <c r="F462" s="247"/>
      <c r="G462" s="247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4"/>
      <c r="AA462" s="214"/>
      <c r="AB462" s="214"/>
      <c r="AC462" s="214"/>
      <c r="AD462" s="214"/>
      <c r="AE462" s="214"/>
      <c r="AF462" s="214"/>
      <c r="AG462" s="214" t="s">
        <v>190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22.5" outlineLevel="3" x14ac:dyDescent="0.2">
      <c r="A463" s="221"/>
      <c r="B463" s="222"/>
      <c r="C463" s="260" t="s">
        <v>780</v>
      </c>
      <c r="D463" s="248"/>
      <c r="E463" s="248"/>
      <c r="F463" s="248"/>
      <c r="G463" s="248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4"/>
      <c r="AA463" s="214"/>
      <c r="AB463" s="214"/>
      <c r="AC463" s="214"/>
      <c r="AD463" s="214"/>
      <c r="AE463" s="214"/>
      <c r="AF463" s="214"/>
      <c r="AG463" s="214" t="s">
        <v>190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56" t="str">
        <f>C463</f>
        <v>Provedení: ploché tabule tl.dle statického návrhu dodavatele skla, předběžně tl.5mm, sklo matované potištěnou folií s bezpečnostní funkcí v případě rozbití, folie orientovaná dovnitř. Barva blízká pískovanému sklu., průsvitnost cca 25% konkrétně dle vzorkování.</v>
      </c>
      <c r="BB463" s="214"/>
      <c r="BC463" s="214"/>
      <c r="BD463" s="214"/>
      <c r="BE463" s="214"/>
      <c r="BF463" s="214"/>
      <c r="BG463" s="214"/>
      <c r="BH463" s="214"/>
    </row>
    <row r="464" spans="1:60" outlineLevel="3" x14ac:dyDescent="0.2">
      <c r="A464" s="221"/>
      <c r="B464" s="222"/>
      <c r="C464" s="260" t="s">
        <v>861</v>
      </c>
      <c r="D464" s="248"/>
      <c r="E464" s="248"/>
      <c r="F464" s="248"/>
      <c r="G464" s="248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4"/>
      <c r="AA464" s="214"/>
      <c r="AB464" s="214"/>
      <c r="AC464" s="214"/>
      <c r="AD464" s="214"/>
      <c r="AE464" s="214"/>
      <c r="AF464" s="214"/>
      <c r="AG464" s="214" t="s">
        <v>190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60" t="s">
        <v>781</v>
      </c>
      <c r="D465" s="248"/>
      <c r="E465" s="248"/>
      <c r="F465" s="248"/>
      <c r="G465" s="248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190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0" t="s">
        <v>782</v>
      </c>
      <c r="D466" s="248"/>
      <c r="E466" s="248"/>
      <c r="F466" s="248"/>
      <c r="G466" s="248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190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2" x14ac:dyDescent="0.2">
      <c r="A467" s="221"/>
      <c r="B467" s="222"/>
      <c r="C467" s="262" t="s">
        <v>783</v>
      </c>
      <c r="D467" s="225"/>
      <c r="E467" s="226">
        <v>31.68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4"/>
      <c r="AA467" s="214"/>
      <c r="AB467" s="214"/>
      <c r="AC467" s="214"/>
      <c r="AD467" s="214"/>
      <c r="AE467" s="214"/>
      <c r="AF467" s="214"/>
      <c r="AG467" s="214" t="s">
        <v>201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3" x14ac:dyDescent="0.2">
      <c r="A468" s="221"/>
      <c r="B468" s="222"/>
      <c r="C468" s="262" t="s">
        <v>784</v>
      </c>
      <c r="D468" s="225"/>
      <c r="E468" s="226"/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4"/>
      <c r="AA468" s="214"/>
      <c r="AB468" s="214"/>
      <c r="AC468" s="214"/>
      <c r="AD468" s="214"/>
      <c r="AE468" s="214"/>
      <c r="AF468" s="214"/>
      <c r="AG468" s="214" t="s">
        <v>201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2.5" outlineLevel="1" x14ac:dyDescent="0.2">
      <c r="A469" s="240">
        <v>90</v>
      </c>
      <c r="B469" s="241" t="s">
        <v>785</v>
      </c>
      <c r="C469" s="258" t="s">
        <v>786</v>
      </c>
      <c r="D469" s="242" t="s">
        <v>787</v>
      </c>
      <c r="E469" s="243">
        <v>5.05</v>
      </c>
      <c r="F469" s="244"/>
      <c r="G469" s="245">
        <f>ROUND(E469*F469,2)</f>
        <v>0</v>
      </c>
      <c r="H469" s="244"/>
      <c r="I469" s="245">
        <f>ROUND(E469*H469,2)</f>
        <v>0</v>
      </c>
      <c r="J469" s="244"/>
      <c r="K469" s="245">
        <f>ROUND(E469*J469,2)</f>
        <v>0</v>
      </c>
      <c r="L469" s="245">
        <v>15</v>
      </c>
      <c r="M469" s="245">
        <f>G469*(1+L469/100)</f>
        <v>0</v>
      </c>
      <c r="N469" s="243">
        <v>0</v>
      </c>
      <c r="O469" s="243">
        <f>ROUND(E469*N469,2)</f>
        <v>0</v>
      </c>
      <c r="P469" s="243">
        <v>0</v>
      </c>
      <c r="Q469" s="243">
        <f>ROUND(E469*P469,2)</f>
        <v>0</v>
      </c>
      <c r="R469" s="245"/>
      <c r="S469" s="245" t="s">
        <v>184</v>
      </c>
      <c r="T469" s="246" t="s">
        <v>185</v>
      </c>
      <c r="U469" s="224">
        <v>0</v>
      </c>
      <c r="V469" s="224">
        <f>ROUND(E469*U469,2)</f>
        <v>0</v>
      </c>
      <c r="W469" s="224"/>
      <c r="X469" s="224" t="s">
        <v>239</v>
      </c>
      <c r="Y469" s="224" t="s">
        <v>187</v>
      </c>
      <c r="Z469" s="214"/>
      <c r="AA469" s="214"/>
      <c r="AB469" s="214"/>
      <c r="AC469" s="214"/>
      <c r="AD469" s="214"/>
      <c r="AE469" s="214"/>
      <c r="AF469" s="214"/>
      <c r="AG469" s="214" t="s">
        <v>240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2" x14ac:dyDescent="0.2">
      <c r="A470" s="221"/>
      <c r="B470" s="222"/>
      <c r="C470" s="259" t="s">
        <v>788</v>
      </c>
      <c r="D470" s="247"/>
      <c r="E470" s="247"/>
      <c r="F470" s="247"/>
      <c r="G470" s="247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4"/>
      <c r="AA470" s="214"/>
      <c r="AB470" s="214"/>
      <c r="AC470" s="214"/>
      <c r="AD470" s="214"/>
      <c r="AE470" s="214"/>
      <c r="AF470" s="214"/>
      <c r="AG470" s="214" t="s">
        <v>190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ht="22.5" outlineLevel="3" x14ac:dyDescent="0.2">
      <c r="A471" s="221"/>
      <c r="B471" s="222"/>
      <c r="C471" s="260" t="s">
        <v>789</v>
      </c>
      <c r="D471" s="248"/>
      <c r="E471" s="248"/>
      <c r="F471" s="248"/>
      <c r="G471" s="248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4"/>
      <c r="AA471" s="214"/>
      <c r="AB471" s="214"/>
      <c r="AC471" s="214"/>
      <c r="AD471" s="214"/>
      <c r="AE471" s="214"/>
      <c r="AF471" s="214"/>
      <c r="AG471" s="214" t="s">
        <v>190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56" t="str">
        <f>C471</f>
        <v>Provedení: opaxit stávající černý,na maximum budou využité stávající opaxitové tabule, které budou repasovány. Před repasí budou opatrně sejmuty a chemicky očištěny. Počítá se s použitelností 8ks modulů, zybtek bude doplněn novými kusy (prvek X/04)</v>
      </c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2">
      <c r="A472" s="221"/>
      <c r="B472" s="222"/>
      <c r="C472" s="260" t="s">
        <v>790</v>
      </c>
      <c r="D472" s="248"/>
      <c r="E472" s="248"/>
      <c r="F472" s="248"/>
      <c r="G472" s="248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4"/>
      <c r="AA472" s="214"/>
      <c r="AB472" s="214"/>
      <c r="AC472" s="214"/>
      <c r="AD472" s="214"/>
      <c r="AE472" s="214"/>
      <c r="AF472" s="214"/>
      <c r="AG472" s="214" t="s">
        <v>190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0" t="s">
        <v>862</v>
      </c>
      <c r="D473" s="248"/>
      <c r="E473" s="248"/>
      <c r="F473" s="248"/>
      <c r="G473" s="248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4"/>
      <c r="AA473" s="214"/>
      <c r="AB473" s="214"/>
      <c r="AC473" s="214"/>
      <c r="AD473" s="214"/>
      <c r="AE473" s="214"/>
      <c r="AF473" s="214"/>
      <c r="AG473" s="214" t="s">
        <v>190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56" t="str">
        <f>C473</f>
        <v>Počet modulů pohledu: 13x modul plný bez vlivu stávajících či nových konstrukcí stavby, v interiéru, pro použití opaxitů</v>
      </c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2">
      <c r="A474" s="221"/>
      <c r="B474" s="222"/>
      <c r="C474" s="260" t="s">
        <v>791</v>
      </c>
      <c r="D474" s="248"/>
      <c r="E474" s="248"/>
      <c r="F474" s="248"/>
      <c r="G474" s="248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4"/>
      <c r="AA474" s="214"/>
      <c r="AB474" s="214"/>
      <c r="AC474" s="214"/>
      <c r="AD474" s="214"/>
      <c r="AE474" s="214"/>
      <c r="AF474" s="214"/>
      <c r="AG474" s="214" t="s">
        <v>190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56" t="str">
        <f>C474</f>
        <v>celkem m2 = 5,05m2 stávající repasované opaxity (ostatní m2 náhrady jsou započítány v rámci prvku X/04)</v>
      </c>
      <c r="BB474" s="214"/>
      <c r="BC474" s="214"/>
      <c r="BD474" s="214"/>
      <c r="BE474" s="214"/>
      <c r="BF474" s="214"/>
      <c r="BG474" s="214"/>
      <c r="BH474" s="214"/>
    </row>
    <row r="475" spans="1:60" outlineLevel="2" x14ac:dyDescent="0.2">
      <c r="A475" s="221"/>
      <c r="B475" s="222"/>
      <c r="C475" s="262" t="s">
        <v>792</v>
      </c>
      <c r="D475" s="225"/>
      <c r="E475" s="226">
        <v>5.05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4"/>
      <c r="AA475" s="214"/>
      <c r="AB475" s="214"/>
      <c r="AC475" s="214"/>
      <c r="AD475" s="214"/>
      <c r="AE475" s="214"/>
      <c r="AF475" s="214"/>
      <c r="AG475" s="214" t="s">
        <v>201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40">
        <v>91</v>
      </c>
      <c r="B476" s="241" t="s">
        <v>793</v>
      </c>
      <c r="C476" s="258" t="s">
        <v>794</v>
      </c>
      <c r="D476" s="242" t="s">
        <v>787</v>
      </c>
      <c r="E476" s="243">
        <v>15.2</v>
      </c>
      <c r="F476" s="244"/>
      <c r="G476" s="245">
        <f>ROUND(E476*F476,2)</f>
        <v>0</v>
      </c>
      <c r="H476" s="244"/>
      <c r="I476" s="245">
        <f>ROUND(E476*H476,2)</f>
        <v>0</v>
      </c>
      <c r="J476" s="244"/>
      <c r="K476" s="245">
        <f>ROUND(E476*J476,2)</f>
        <v>0</v>
      </c>
      <c r="L476" s="245">
        <v>15</v>
      </c>
      <c r="M476" s="245">
        <f>G476*(1+L476/100)</f>
        <v>0</v>
      </c>
      <c r="N476" s="243">
        <v>0</v>
      </c>
      <c r="O476" s="243">
        <f>ROUND(E476*N476,2)</f>
        <v>0</v>
      </c>
      <c r="P476" s="243">
        <v>0</v>
      </c>
      <c r="Q476" s="243">
        <f>ROUND(E476*P476,2)</f>
        <v>0</v>
      </c>
      <c r="R476" s="245"/>
      <c r="S476" s="245" t="s">
        <v>184</v>
      </c>
      <c r="T476" s="246" t="s">
        <v>185</v>
      </c>
      <c r="U476" s="224">
        <v>0</v>
      </c>
      <c r="V476" s="224">
        <f>ROUND(E476*U476,2)</f>
        <v>0</v>
      </c>
      <c r="W476" s="224"/>
      <c r="X476" s="224" t="s">
        <v>239</v>
      </c>
      <c r="Y476" s="224" t="s">
        <v>187</v>
      </c>
      <c r="Z476" s="214"/>
      <c r="AA476" s="214"/>
      <c r="AB476" s="214"/>
      <c r="AC476" s="214"/>
      <c r="AD476" s="214"/>
      <c r="AE476" s="214"/>
      <c r="AF476" s="214"/>
      <c r="AG476" s="214" t="s">
        <v>240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2" x14ac:dyDescent="0.2">
      <c r="A477" s="221"/>
      <c r="B477" s="222"/>
      <c r="C477" s="259" t="s">
        <v>788</v>
      </c>
      <c r="D477" s="247"/>
      <c r="E477" s="247"/>
      <c r="F477" s="247"/>
      <c r="G477" s="247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4"/>
      <c r="AA477" s="214"/>
      <c r="AB477" s="214"/>
      <c r="AC477" s="214"/>
      <c r="AD477" s="214"/>
      <c r="AE477" s="214"/>
      <c r="AF477" s="214"/>
      <c r="AG477" s="214" t="s">
        <v>190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0" t="s">
        <v>795</v>
      </c>
      <c r="D478" s="248"/>
      <c r="E478" s="248"/>
      <c r="F478" s="248"/>
      <c r="G478" s="248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4"/>
      <c r="AA478" s="214"/>
      <c r="AB478" s="214"/>
      <c r="AC478" s="214"/>
      <c r="AD478" s="214"/>
      <c r="AE478" s="214"/>
      <c r="AF478" s="214"/>
      <c r="AG478" s="214" t="s">
        <v>190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 x14ac:dyDescent="0.2">
      <c r="A479" s="221"/>
      <c r="B479" s="222"/>
      <c r="C479" s="260" t="s">
        <v>796</v>
      </c>
      <c r="D479" s="248"/>
      <c r="E479" s="248"/>
      <c r="F479" s="248"/>
      <c r="G479" s="248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24"/>
      <c r="Z479" s="214"/>
      <c r="AA479" s="214"/>
      <c r="AB479" s="214"/>
      <c r="AC479" s="214"/>
      <c r="AD479" s="214"/>
      <c r="AE479" s="214"/>
      <c r="AF479" s="214"/>
      <c r="AG479" s="214" t="s">
        <v>190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2">
      <c r="A480" s="221"/>
      <c r="B480" s="222"/>
      <c r="C480" s="260" t="s">
        <v>863</v>
      </c>
      <c r="D480" s="248"/>
      <c r="E480" s="248"/>
      <c r="F480" s="248"/>
      <c r="G480" s="248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4"/>
      <c r="AA480" s="214"/>
      <c r="AB480" s="214"/>
      <c r="AC480" s="214"/>
      <c r="AD480" s="214"/>
      <c r="AE480" s="214"/>
      <c r="AF480" s="214"/>
      <c r="AG480" s="214" t="s">
        <v>190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ht="22.5" outlineLevel="3" x14ac:dyDescent="0.2">
      <c r="A481" s="221"/>
      <c r="B481" s="222"/>
      <c r="C481" s="260" t="s">
        <v>797</v>
      </c>
      <c r="D481" s="248"/>
      <c r="E481" s="248"/>
      <c r="F481" s="248"/>
      <c r="G481" s="248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24"/>
      <c r="Z481" s="214"/>
      <c r="AA481" s="214"/>
      <c r="AB481" s="214"/>
      <c r="AC481" s="214"/>
      <c r="AD481" s="214"/>
      <c r="AE481" s="214"/>
      <c r="AF481" s="214"/>
      <c r="AG481" s="214" t="s">
        <v>190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56" t="str">
        <f>C481</f>
        <v>drogerie - 12 plných modulů v interiéru i exteriéru, 5 atypickýcj modulů (prostupující pilíře dle zakřivení zasklení), 2 doplňkové doměry (krajní, za přesahem zasklení před ustupujícím lícem stěny)</v>
      </c>
      <c r="BB481" s="214"/>
      <c r="BC481" s="214"/>
      <c r="BD481" s="214"/>
      <c r="BE481" s="214"/>
      <c r="BF481" s="214"/>
      <c r="BG481" s="214"/>
      <c r="BH481" s="214"/>
    </row>
    <row r="482" spans="1:60" outlineLevel="3" x14ac:dyDescent="0.2">
      <c r="A482" s="221"/>
      <c r="B482" s="222"/>
      <c r="C482" s="260" t="s">
        <v>798</v>
      </c>
      <c r="D482" s="248"/>
      <c r="E482" s="248"/>
      <c r="F482" s="248"/>
      <c r="G482" s="248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4"/>
      <c r="AA482" s="214"/>
      <c r="AB482" s="214"/>
      <c r="AC482" s="214"/>
      <c r="AD482" s="214"/>
      <c r="AE482" s="214"/>
      <c r="AF482" s="214"/>
      <c r="AG482" s="214" t="s">
        <v>190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ht="22.5" outlineLevel="3" x14ac:dyDescent="0.2">
      <c r="A483" s="221"/>
      <c r="B483" s="222"/>
      <c r="C483" s="260" t="s">
        <v>799</v>
      </c>
      <c r="D483" s="248"/>
      <c r="E483" s="248"/>
      <c r="F483" s="248"/>
      <c r="G483" s="248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24"/>
      <c r="Z483" s="214"/>
      <c r="AA483" s="214"/>
      <c r="AB483" s="214"/>
      <c r="AC483" s="214"/>
      <c r="AD483" s="214"/>
      <c r="AE483" s="214"/>
      <c r="AF483" s="214"/>
      <c r="AG483" s="214" t="s">
        <v>190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56" t="str">
        <f>C483</f>
        <v>východní jednotka - 10 plných modulů z nichž 4 zasahují do exteriéru, 1 atypický modul (prostupující pilíře), 5 doplňkových doměrů (krajní, za přesahem zasklení před ustupujícím lícem stěny)</v>
      </c>
      <c r="BB483" s="214"/>
      <c r="BC483" s="214"/>
      <c r="BD483" s="214"/>
      <c r="BE483" s="214"/>
      <c r="BF483" s="214"/>
      <c r="BG483" s="214"/>
      <c r="BH483" s="214"/>
    </row>
    <row r="484" spans="1:60" outlineLevel="3" x14ac:dyDescent="0.2">
      <c r="A484" s="221"/>
      <c r="B484" s="222"/>
      <c r="C484" s="260" t="s">
        <v>800</v>
      </c>
      <c r="D484" s="248"/>
      <c r="E484" s="248"/>
      <c r="F484" s="248"/>
      <c r="G484" s="248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4"/>
      <c r="AA484" s="214"/>
      <c r="AB484" s="214"/>
      <c r="AC484" s="214"/>
      <c r="AD484" s="214"/>
      <c r="AE484" s="214"/>
      <c r="AF484" s="214"/>
      <c r="AG484" s="214" t="s">
        <v>190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3" x14ac:dyDescent="0.2">
      <c r="A485" s="221"/>
      <c r="B485" s="222"/>
      <c r="C485" s="260" t="s">
        <v>801</v>
      </c>
      <c r="D485" s="248"/>
      <c r="E485" s="248"/>
      <c r="F485" s="248"/>
      <c r="G485" s="248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24"/>
      <c r="Z485" s="214"/>
      <c r="AA485" s="214"/>
      <c r="AB485" s="214"/>
      <c r="AC485" s="214"/>
      <c r="AD485" s="214"/>
      <c r="AE485" s="214"/>
      <c r="AF485" s="214"/>
      <c r="AG485" s="214" t="s">
        <v>190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2" x14ac:dyDescent="0.2">
      <c r="A486" s="221"/>
      <c r="B486" s="222"/>
      <c r="C486" s="262" t="s">
        <v>802</v>
      </c>
      <c r="D486" s="225"/>
      <c r="E486" s="226">
        <v>5.73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4"/>
      <c r="AA486" s="214"/>
      <c r="AB486" s="214"/>
      <c r="AC486" s="214"/>
      <c r="AD486" s="214"/>
      <c r="AE486" s="214"/>
      <c r="AF486" s="214"/>
      <c r="AG486" s="214" t="s">
        <v>201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2">
      <c r="A487" s="221"/>
      <c r="B487" s="222"/>
      <c r="C487" s="262" t="s">
        <v>803</v>
      </c>
      <c r="D487" s="225"/>
      <c r="E487" s="226">
        <v>1.24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4"/>
      <c r="AA487" s="214"/>
      <c r="AB487" s="214"/>
      <c r="AC487" s="214"/>
      <c r="AD487" s="214"/>
      <c r="AE487" s="214"/>
      <c r="AF487" s="214"/>
      <c r="AG487" s="214" t="s">
        <v>201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2">
      <c r="A488" s="221"/>
      <c r="B488" s="222"/>
      <c r="C488" s="262" t="s">
        <v>804</v>
      </c>
      <c r="D488" s="225"/>
      <c r="E488" s="226">
        <v>8.23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4"/>
      <c r="AA488" s="214"/>
      <c r="AB488" s="214"/>
      <c r="AC488" s="214"/>
      <c r="AD488" s="214"/>
      <c r="AE488" s="214"/>
      <c r="AF488" s="214"/>
      <c r="AG488" s="214" t="s">
        <v>201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ht="22.5" outlineLevel="1" x14ac:dyDescent="0.2">
      <c r="A489" s="240">
        <v>92</v>
      </c>
      <c r="B489" s="241" t="s">
        <v>805</v>
      </c>
      <c r="C489" s="258" t="s">
        <v>806</v>
      </c>
      <c r="D489" s="242" t="s">
        <v>787</v>
      </c>
      <c r="E489" s="243">
        <v>8.99</v>
      </c>
      <c r="F489" s="244"/>
      <c r="G489" s="245">
        <f>ROUND(E489*F489,2)</f>
        <v>0</v>
      </c>
      <c r="H489" s="244"/>
      <c r="I489" s="245">
        <f>ROUND(E489*H489,2)</f>
        <v>0</v>
      </c>
      <c r="J489" s="244"/>
      <c r="K489" s="245">
        <f>ROUND(E489*J489,2)</f>
        <v>0</v>
      </c>
      <c r="L489" s="245">
        <v>15</v>
      </c>
      <c r="M489" s="245">
        <f>G489*(1+L489/100)</f>
        <v>0</v>
      </c>
      <c r="N489" s="243">
        <v>0</v>
      </c>
      <c r="O489" s="243">
        <f>ROUND(E489*N489,2)</f>
        <v>0</v>
      </c>
      <c r="P489" s="243">
        <v>0</v>
      </c>
      <c r="Q489" s="243">
        <f>ROUND(E489*P489,2)</f>
        <v>0</v>
      </c>
      <c r="R489" s="245"/>
      <c r="S489" s="245" t="s">
        <v>184</v>
      </c>
      <c r="T489" s="246" t="s">
        <v>185</v>
      </c>
      <c r="U489" s="224">
        <v>0</v>
      </c>
      <c r="V489" s="224">
        <f>ROUND(E489*U489,2)</f>
        <v>0</v>
      </c>
      <c r="W489" s="224"/>
      <c r="X489" s="224" t="s">
        <v>239</v>
      </c>
      <c r="Y489" s="224" t="s">
        <v>187</v>
      </c>
      <c r="Z489" s="214"/>
      <c r="AA489" s="214"/>
      <c r="AB489" s="214"/>
      <c r="AC489" s="214"/>
      <c r="AD489" s="214"/>
      <c r="AE489" s="214"/>
      <c r="AF489" s="214"/>
      <c r="AG489" s="214" t="s">
        <v>240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2" x14ac:dyDescent="0.2">
      <c r="A490" s="221"/>
      <c r="B490" s="222"/>
      <c r="C490" s="259" t="s">
        <v>807</v>
      </c>
      <c r="D490" s="247"/>
      <c r="E490" s="247"/>
      <c r="F490" s="247"/>
      <c r="G490" s="247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4"/>
      <c r="AA490" s="214"/>
      <c r="AB490" s="214"/>
      <c r="AC490" s="214"/>
      <c r="AD490" s="214"/>
      <c r="AE490" s="214"/>
      <c r="AF490" s="214"/>
      <c r="AG490" s="214" t="s">
        <v>190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ht="22.5" outlineLevel="3" x14ac:dyDescent="0.2">
      <c r="A491" s="221"/>
      <c r="B491" s="222"/>
      <c r="C491" s="260" t="s">
        <v>808</v>
      </c>
      <c r="D491" s="248"/>
      <c r="E491" s="248"/>
      <c r="F491" s="248"/>
      <c r="G491" s="248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4"/>
      <c r="AA491" s="214"/>
      <c r="AB491" s="214"/>
      <c r="AC491" s="214"/>
      <c r="AD491" s="214"/>
      <c r="AE491" s="214"/>
      <c r="AF491" s="214"/>
      <c r="AG491" s="214" t="s">
        <v>190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56" t="str">
        <f>C491</f>
        <v>provedení: ploché tabule tl.5mm, čiré sklo opatřené na jedné straně vysoce kvalitním lakem a na druhé straně matované (matelac). Saténová matovaná strana orientovaná do místnosti. Barva blízká pískovanému sklu, průsvitnost cca 25%, dle vzorkování.</v>
      </c>
      <c r="BB491" s="214"/>
      <c r="BC491" s="214"/>
      <c r="BD491" s="214"/>
      <c r="BE491" s="214"/>
      <c r="BF491" s="214"/>
      <c r="BG491" s="214"/>
      <c r="BH491" s="214"/>
    </row>
    <row r="492" spans="1:60" outlineLevel="3" x14ac:dyDescent="0.2">
      <c r="A492" s="221"/>
      <c r="B492" s="222"/>
      <c r="C492" s="260" t="s">
        <v>809</v>
      </c>
      <c r="D492" s="248"/>
      <c r="E492" s="248"/>
      <c r="F492" s="248"/>
      <c r="G492" s="248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4"/>
      <c r="AA492" s="214"/>
      <c r="AB492" s="214"/>
      <c r="AC492" s="214"/>
      <c r="AD492" s="214"/>
      <c r="AE492" s="214"/>
      <c r="AF492" s="214"/>
      <c r="AG492" s="214" t="s">
        <v>190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2">
      <c r="A493" s="221"/>
      <c r="B493" s="222"/>
      <c r="C493" s="260" t="s">
        <v>810</v>
      </c>
      <c r="D493" s="248"/>
      <c r="E493" s="248"/>
      <c r="F493" s="248"/>
      <c r="G493" s="248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4"/>
      <c r="AA493" s="214"/>
      <c r="AB493" s="214"/>
      <c r="AC493" s="214"/>
      <c r="AD493" s="214"/>
      <c r="AE493" s="214"/>
      <c r="AF493" s="214"/>
      <c r="AG493" s="214" t="s">
        <v>190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0" t="s">
        <v>811</v>
      </c>
      <c r="D494" s="248"/>
      <c r="E494" s="248"/>
      <c r="F494" s="248"/>
      <c r="G494" s="248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4"/>
      <c r="AA494" s="214"/>
      <c r="AB494" s="214"/>
      <c r="AC494" s="214"/>
      <c r="AD494" s="214"/>
      <c r="AE494" s="214"/>
      <c r="AF494" s="214"/>
      <c r="AG494" s="214" t="s">
        <v>190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2">
      <c r="A495" s="221"/>
      <c r="B495" s="222"/>
      <c r="C495" s="260" t="s">
        <v>812</v>
      </c>
      <c r="D495" s="248"/>
      <c r="E495" s="248"/>
      <c r="F495" s="248"/>
      <c r="G495" s="248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4"/>
      <c r="AA495" s="214"/>
      <c r="AB495" s="214"/>
      <c r="AC495" s="214"/>
      <c r="AD495" s="214"/>
      <c r="AE495" s="214"/>
      <c r="AF495" s="214"/>
      <c r="AG495" s="214" t="s">
        <v>190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2" x14ac:dyDescent="0.2">
      <c r="A496" s="221"/>
      <c r="B496" s="222"/>
      <c r="C496" s="262" t="s">
        <v>813</v>
      </c>
      <c r="D496" s="225"/>
      <c r="E496" s="226">
        <v>8.99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4"/>
      <c r="AA496" s="214"/>
      <c r="AB496" s="214"/>
      <c r="AC496" s="214"/>
      <c r="AD496" s="214"/>
      <c r="AE496" s="214"/>
      <c r="AF496" s="214"/>
      <c r="AG496" s="214" t="s">
        <v>201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ht="22.5" outlineLevel="1" x14ac:dyDescent="0.2">
      <c r="A497" s="240">
        <v>93</v>
      </c>
      <c r="B497" s="241" t="s">
        <v>814</v>
      </c>
      <c r="C497" s="258" t="s">
        <v>815</v>
      </c>
      <c r="D497" s="242" t="s">
        <v>237</v>
      </c>
      <c r="E497" s="243">
        <v>3.94</v>
      </c>
      <c r="F497" s="244"/>
      <c r="G497" s="245">
        <f>ROUND(E497*F497,2)</f>
        <v>0</v>
      </c>
      <c r="H497" s="244"/>
      <c r="I497" s="245">
        <f>ROUND(E497*H497,2)</f>
        <v>0</v>
      </c>
      <c r="J497" s="244"/>
      <c r="K497" s="245">
        <f>ROUND(E497*J497,2)</f>
        <v>0</v>
      </c>
      <c r="L497" s="245">
        <v>15</v>
      </c>
      <c r="M497" s="245">
        <f>G497*(1+L497/100)</f>
        <v>0</v>
      </c>
      <c r="N497" s="243">
        <v>0</v>
      </c>
      <c r="O497" s="243">
        <f>ROUND(E497*N497,2)</f>
        <v>0</v>
      </c>
      <c r="P497" s="243">
        <v>0</v>
      </c>
      <c r="Q497" s="243">
        <f>ROUND(E497*P497,2)</f>
        <v>0</v>
      </c>
      <c r="R497" s="245"/>
      <c r="S497" s="245" t="s">
        <v>184</v>
      </c>
      <c r="T497" s="246" t="s">
        <v>185</v>
      </c>
      <c r="U497" s="224">
        <v>0</v>
      </c>
      <c r="V497" s="224">
        <f>ROUND(E497*U497,2)</f>
        <v>0</v>
      </c>
      <c r="W497" s="224"/>
      <c r="X497" s="224" t="s">
        <v>239</v>
      </c>
      <c r="Y497" s="224" t="s">
        <v>187</v>
      </c>
      <c r="Z497" s="214"/>
      <c r="AA497" s="214"/>
      <c r="AB497" s="214"/>
      <c r="AC497" s="214"/>
      <c r="AD497" s="214"/>
      <c r="AE497" s="214"/>
      <c r="AF497" s="214"/>
      <c r="AG497" s="214" t="s">
        <v>240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2" x14ac:dyDescent="0.2">
      <c r="A498" s="221"/>
      <c r="B498" s="222"/>
      <c r="C498" s="259" t="s">
        <v>816</v>
      </c>
      <c r="D498" s="247"/>
      <c r="E498" s="247"/>
      <c r="F498" s="247"/>
      <c r="G498" s="247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24"/>
      <c r="Z498" s="214"/>
      <c r="AA498" s="214"/>
      <c r="AB498" s="214"/>
      <c r="AC498" s="214"/>
      <c r="AD498" s="214"/>
      <c r="AE498" s="214"/>
      <c r="AF498" s="214"/>
      <c r="AG498" s="214" t="s">
        <v>190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2">
      <c r="A499" s="221"/>
      <c r="B499" s="222"/>
      <c r="C499" s="260" t="s">
        <v>817</v>
      </c>
      <c r="D499" s="248"/>
      <c r="E499" s="248"/>
      <c r="F499" s="248"/>
      <c r="G499" s="248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4"/>
      <c r="AA499" s="214"/>
      <c r="AB499" s="214"/>
      <c r="AC499" s="214"/>
      <c r="AD499" s="214"/>
      <c r="AE499" s="214"/>
      <c r="AF499" s="214"/>
      <c r="AG499" s="214" t="s">
        <v>190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2">
      <c r="A500" s="221"/>
      <c r="B500" s="222"/>
      <c r="C500" s="260" t="s">
        <v>818</v>
      </c>
      <c r="D500" s="248"/>
      <c r="E500" s="248"/>
      <c r="F500" s="248"/>
      <c r="G500" s="248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4"/>
      <c r="AA500" s="214"/>
      <c r="AB500" s="214"/>
      <c r="AC500" s="214"/>
      <c r="AD500" s="214"/>
      <c r="AE500" s="214"/>
      <c r="AF500" s="214"/>
      <c r="AG500" s="214" t="s">
        <v>190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 x14ac:dyDescent="0.2">
      <c r="A501" s="221"/>
      <c r="B501" s="222"/>
      <c r="C501" s="260" t="s">
        <v>819</v>
      </c>
      <c r="D501" s="248"/>
      <c r="E501" s="248"/>
      <c r="F501" s="248"/>
      <c r="G501" s="248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24"/>
      <c r="Z501" s="214"/>
      <c r="AA501" s="214"/>
      <c r="AB501" s="214"/>
      <c r="AC501" s="214"/>
      <c r="AD501" s="214"/>
      <c r="AE501" s="214"/>
      <c r="AF501" s="214"/>
      <c r="AG501" s="214" t="s">
        <v>190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 x14ac:dyDescent="0.2">
      <c r="A502" s="221"/>
      <c r="B502" s="222"/>
      <c r="C502" s="260" t="s">
        <v>820</v>
      </c>
      <c r="D502" s="248"/>
      <c r="E502" s="248"/>
      <c r="F502" s="248"/>
      <c r="G502" s="248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4"/>
      <c r="AA502" s="214"/>
      <c r="AB502" s="214"/>
      <c r="AC502" s="214"/>
      <c r="AD502" s="214"/>
      <c r="AE502" s="214"/>
      <c r="AF502" s="214"/>
      <c r="AG502" s="214" t="s">
        <v>190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2">
      <c r="A503" s="221"/>
      <c r="B503" s="222"/>
      <c r="C503" s="260" t="s">
        <v>812</v>
      </c>
      <c r="D503" s="248"/>
      <c r="E503" s="248"/>
      <c r="F503" s="248"/>
      <c r="G503" s="248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24"/>
      <c r="Z503" s="214"/>
      <c r="AA503" s="214"/>
      <c r="AB503" s="214"/>
      <c r="AC503" s="214"/>
      <c r="AD503" s="214"/>
      <c r="AE503" s="214"/>
      <c r="AF503" s="214"/>
      <c r="AG503" s="214" t="s">
        <v>190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2" x14ac:dyDescent="0.2">
      <c r="A504" s="221"/>
      <c r="B504" s="222"/>
      <c r="C504" s="262" t="s">
        <v>821</v>
      </c>
      <c r="D504" s="225"/>
      <c r="E504" s="226">
        <v>3.94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4"/>
      <c r="AA504" s="214"/>
      <c r="AB504" s="214"/>
      <c r="AC504" s="214"/>
      <c r="AD504" s="214"/>
      <c r="AE504" s="214"/>
      <c r="AF504" s="214"/>
      <c r="AG504" s="214" t="s">
        <v>201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ht="22.5" outlineLevel="1" x14ac:dyDescent="0.2">
      <c r="A505" s="240">
        <v>94</v>
      </c>
      <c r="B505" s="241" t="s">
        <v>822</v>
      </c>
      <c r="C505" s="258" t="s">
        <v>823</v>
      </c>
      <c r="D505" s="242" t="s">
        <v>462</v>
      </c>
      <c r="E505" s="243">
        <v>1</v>
      </c>
      <c r="F505" s="244"/>
      <c r="G505" s="245">
        <f>ROUND(E505*F505,2)</f>
        <v>0</v>
      </c>
      <c r="H505" s="244"/>
      <c r="I505" s="245">
        <f>ROUND(E505*H505,2)</f>
        <v>0</v>
      </c>
      <c r="J505" s="244"/>
      <c r="K505" s="245">
        <f>ROUND(E505*J505,2)</f>
        <v>0</v>
      </c>
      <c r="L505" s="245">
        <v>15</v>
      </c>
      <c r="M505" s="245">
        <f>G505*(1+L505/100)</f>
        <v>0</v>
      </c>
      <c r="N505" s="243">
        <v>0</v>
      </c>
      <c r="O505" s="243">
        <f>ROUND(E505*N505,2)</f>
        <v>0</v>
      </c>
      <c r="P505" s="243">
        <v>0</v>
      </c>
      <c r="Q505" s="243">
        <f>ROUND(E505*P505,2)</f>
        <v>0</v>
      </c>
      <c r="R505" s="245"/>
      <c r="S505" s="245" t="s">
        <v>184</v>
      </c>
      <c r="T505" s="246" t="s">
        <v>185</v>
      </c>
      <c r="U505" s="224">
        <v>0</v>
      </c>
      <c r="V505" s="224">
        <f>ROUND(E505*U505,2)</f>
        <v>0</v>
      </c>
      <c r="W505" s="224"/>
      <c r="X505" s="224" t="s">
        <v>239</v>
      </c>
      <c r="Y505" s="224" t="s">
        <v>187</v>
      </c>
      <c r="Z505" s="214"/>
      <c r="AA505" s="214"/>
      <c r="AB505" s="214"/>
      <c r="AC505" s="214"/>
      <c r="AD505" s="214"/>
      <c r="AE505" s="214"/>
      <c r="AF505" s="214"/>
      <c r="AG505" s="214" t="s">
        <v>240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ht="22.5" outlineLevel="2" x14ac:dyDescent="0.2">
      <c r="A506" s="221"/>
      <c r="B506" s="222"/>
      <c r="C506" s="259" t="s">
        <v>824</v>
      </c>
      <c r="D506" s="247"/>
      <c r="E506" s="247"/>
      <c r="F506" s="247"/>
      <c r="G506" s="247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4"/>
      <c r="AA506" s="214"/>
      <c r="AB506" s="214"/>
      <c r="AC506" s="214"/>
      <c r="AD506" s="214"/>
      <c r="AE506" s="214"/>
      <c r="AF506" s="214"/>
      <c r="AG506" s="214" t="s">
        <v>190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56" t="str">
        <f>C506</f>
        <v>Provedení: ZASKLÍVACÍ SYSTÉM PRO NALOŽENÍ NA OCELOVOU KONSTRUKCI S PŘÍTLAČNOU LIŠTOU, S KRYCÍ LIŠTOU, SYSTÉMOVÁ ŠÍŘE 50mm</v>
      </c>
      <c r="BB506" s="214"/>
      <c r="BC506" s="214"/>
      <c r="BD506" s="214"/>
      <c r="BE506" s="214"/>
      <c r="BF506" s="214"/>
      <c r="BG506" s="214"/>
      <c r="BH506" s="214"/>
    </row>
    <row r="507" spans="1:60" outlineLevel="3" x14ac:dyDescent="0.2">
      <c r="A507" s="221"/>
      <c r="B507" s="222"/>
      <c r="C507" s="260" t="s">
        <v>825</v>
      </c>
      <c r="D507" s="248"/>
      <c r="E507" s="248"/>
      <c r="F507" s="248"/>
      <c r="G507" s="248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24"/>
      <c r="Z507" s="214"/>
      <c r="AA507" s="214"/>
      <c r="AB507" s="214"/>
      <c r="AC507" s="214"/>
      <c r="AD507" s="214"/>
      <c r="AE507" s="214"/>
      <c r="AF507" s="214"/>
      <c r="AG507" s="214" t="s">
        <v>190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ht="22.5" outlineLevel="3" x14ac:dyDescent="0.2">
      <c r="A508" s="221"/>
      <c r="B508" s="222"/>
      <c r="C508" s="260" t="s">
        <v>826</v>
      </c>
      <c r="D508" s="248"/>
      <c r="E508" s="248"/>
      <c r="F508" s="248"/>
      <c r="G508" s="248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4"/>
      <c r="AA508" s="214"/>
      <c r="AB508" s="214"/>
      <c r="AC508" s="214"/>
      <c r="AD508" s="214"/>
      <c r="AE508" s="214"/>
      <c r="AF508" s="214"/>
      <c r="AG508" s="214" t="s">
        <v>190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56" t="str">
        <f>C508</f>
        <v>SKLO: TI dvojsklo. Kompozice skla dle návrhu dodavatele, vnější tabule bezpečnostní sklo kalené s pokovením pro vysokou světelnou propustnost a neutrální barevné podání, předpoklad tl.dvojskla 6+16+6=28mm</v>
      </c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2">
      <c r="A509" s="221"/>
      <c r="B509" s="222"/>
      <c r="C509" s="260" t="s">
        <v>827</v>
      </c>
      <c r="D509" s="248"/>
      <c r="E509" s="248"/>
      <c r="F509" s="248"/>
      <c r="G509" s="248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4"/>
      <c r="AA509" s="214"/>
      <c r="AB509" s="214"/>
      <c r="AC509" s="214"/>
      <c r="AD509" s="214"/>
      <c r="AE509" s="214"/>
      <c r="AF509" s="214"/>
      <c r="AG509" s="214" t="s">
        <v>190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ht="22.5" outlineLevel="3" x14ac:dyDescent="0.2">
      <c r="A510" s="221"/>
      <c r="B510" s="222"/>
      <c r="C510" s="260" t="s">
        <v>828</v>
      </c>
      <c r="D510" s="248"/>
      <c r="E510" s="248"/>
      <c r="F510" s="248"/>
      <c r="G510" s="248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4"/>
      <c r="AA510" s="214"/>
      <c r="AB510" s="214"/>
      <c r="AC510" s="214"/>
      <c r="AD510" s="214"/>
      <c r="AE510" s="214"/>
      <c r="AF510" s="214"/>
      <c r="AG510" s="214" t="s">
        <v>190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56" t="str">
        <f>C510</f>
        <v>Součástí dodávky jsou:-vložky ve zdvojení profilů, z tvrzeného PUR, nutná koordinace s dodávkou markýzy Z/06, koordinace s dodávkou oplechvání K/3 a izolace ti1, zámečnické výrobky, příp.další.</v>
      </c>
      <c r="BB510" s="214"/>
      <c r="BC510" s="214"/>
      <c r="BD510" s="214"/>
      <c r="BE510" s="214"/>
      <c r="BF510" s="214"/>
      <c r="BG510" s="214"/>
      <c r="BH510" s="214"/>
    </row>
    <row r="511" spans="1:60" outlineLevel="2" x14ac:dyDescent="0.2">
      <c r="A511" s="221"/>
      <c r="B511" s="222"/>
      <c r="C511" s="262" t="s">
        <v>829</v>
      </c>
      <c r="D511" s="225"/>
      <c r="E511" s="226">
        <v>1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4"/>
      <c r="AA511" s="214"/>
      <c r="AB511" s="214"/>
      <c r="AC511" s="214"/>
      <c r="AD511" s="214"/>
      <c r="AE511" s="214"/>
      <c r="AF511" s="214"/>
      <c r="AG511" s="214" t="s">
        <v>201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ht="22.5" outlineLevel="1" x14ac:dyDescent="0.2">
      <c r="A512" s="240">
        <v>95</v>
      </c>
      <c r="B512" s="241" t="s">
        <v>830</v>
      </c>
      <c r="C512" s="258" t="s">
        <v>831</v>
      </c>
      <c r="D512" s="242" t="s">
        <v>462</v>
      </c>
      <c r="E512" s="243">
        <v>1</v>
      </c>
      <c r="F512" s="244"/>
      <c r="G512" s="245">
        <f>ROUND(E512*F512,2)</f>
        <v>0</v>
      </c>
      <c r="H512" s="244"/>
      <c r="I512" s="245">
        <f>ROUND(E512*H512,2)</f>
        <v>0</v>
      </c>
      <c r="J512" s="244"/>
      <c r="K512" s="245">
        <f>ROUND(E512*J512,2)</f>
        <v>0</v>
      </c>
      <c r="L512" s="245">
        <v>15</v>
      </c>
      <c r="M512" s="245">
        <f>G512*(1+L512/100)</f>
        <v>0</v>
      </c>
      <c r="N512" s="243">
        <v>0</v>
      </c>
      <c r="O512" s="243">
        <f>ROUND(E512*N512,2)</f>
        <v>0</v>
      </c>
      <c r="P512" s="243">
        <v>0</v>
      </c>
      <c r="Q512" s="243">
        <f>ROUND(E512*P512,2)</f>
        <v>0</v>
      </c>
      <c r="R512" s="245"/>
      <c r="S512" s="245" t="s">
        <v>184</v>
      </c>
      <c r="T512" s="246" t="s">
        <v>185</v>
      </c>
      <c r="U512" s="224">
        <v>0</v>
      </c>
      <c r="V512" s="224">
        <f>ROUND(E512*U512,2)</f>
        <v>0</v>
      </c>
      <c r="W512" s="224"/>
      <c r="X512" s="224" t="s">
        <v>239</v>
      </c>
      <c r="Y512" s="224" t="s">
        <v>187</v>
      </c>
      <c r="Z512" s="214"/>
      <c r="AA512" s="214"/>
      <c r="AB512" s="214"/>
      <c r="AC512" s="214"/>
      <c r="AD512" s="214"/>
      <c r="AE512" s="214"/>
      <c r="AF512" s="214"/>
      <c r="AG512" s="214" t="s">
        <v>240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ht="22.5" outlineLevel="2" x14ac:dyDescent="0.2">
      <c r="A513" s="221"/>
      <c r="B513" s="222"/>
      <c r="C513" s="259" t="s">
        <v>824</v>
      </c>
      <c r="D513" s="247"/>
      <c r="E513" s="247"/>
      <c r="F513" s="247"/>
      <c r="G513" s="247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4"/>
      <c r="AA513" s="214"/>
      <c r="AB513" s="214"/>
      <c r="AC513" s="214"/>
      <c r="AD513" s="214"/>
      <c r="AE513" s="214"/>
      <c r="AF513" s="214"/>
      <c r="AG513" s="214" t="s">
        <v>190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56" t="str">
        <f>C513</f>
        <v>Provedení: ZASKLÍVACÍ SYSTÉM PRO NALOŽENÍ NA OCELOVOU KONSTRUKCI S PŘÍTLAČNOU LIŠTOU, S KRYCÍ LIŠTOU, SYSTÉMOVÁ ŠÍŘE 50mm</v>
      </c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2">
      <c r="A514" s="221"/>
      <c r="B514" s="222"/>
      <c r="C514" s="260" t="s">
        <v>825</v>
      </c>
      <c r="D514" s="248"/>
      <c r="E514" s="248"/>
      <c r="F514" s="248"/>
      <c r="G514" s="248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24"/>
      <c r="Z514" s="214"/>
      <c r="AA514" s="214"/>
      <c r="AB514" s="214"/>
      <c r="AC514" s="214"/>
      <c r="AD514" s="214"/>
      <c r="AE514" s="214"/>
      <c r="AF514" s="214"/>
      <c r="AG514" s="214" t="s">
        <v>190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ht="22.5" outlineLevel="3" x14ac:dyDescent="0.2">
      <c r="A515" s="221"/>
      <c r="B515" s="222"/>
      <c r="C515" s="260" t="s">
        <v>826</v>
      </c>
      <c r="D515" s="248"/>
      <c r="E515" s="248"/>
      <c r="F515" s="248"/>
      <c r="G515" s="248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4"/>
      <c r="AA515" s="214"/>
      <c r="AB515" s="214"/>
      <c r="AC515" s="214"/>
      <c r="AD515" s="214"/>
      <c r="AE515" s="214"/>
      <c r="AF515" s="214"/>
      <c r="AG515" s="214" t="s">
        <v>190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56" t="str">
        <f>C515</f>
        <v>SKLO: TI dvojsklo. Kompozice skla dle návrhu dodavatele, vnější tabule bezpečnostní sklo kalené s pokovením pro vysokou světelnou propustnost a neutrální barevné podání, předpoklad tl.dvojskla 6+16+6=28mm</v>
      </c>
      <c r="BB515" s="214"/>
      <c r="BC515" s="214"/>
      <c r="BD515" s="214"/>
      <c r="BE515" s="214"/>
      <c r="BF515" s="214"/>
      <c r="BG515" s="214"/>
      <c r="BH515" s="214"/>
    </row>
    <row r="516" spans="1:60" outlineLevel="3" x14ac:dyDescent="0.2">
      <c r="A516" s="221"/>
      <c r="B516" s="222"/>
      <c r="C516" s="260" t="s">
        <v>827</v>
      </c>
      <c r="D516" s="248"/>
      <c r="E516" s="248"/>
      <c r="F516" s="248"/>
      <c r="G516" s="248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24"/>
      <c r="Z516" s="214"/>
      <c r="AA516" s="214"/>
      <c r="AB516" s="214"/>
      <c r="AC516" s="214"/>
      <c r="AD516" s="214"/>
      <c r="AE516" s="214"/>
      <c r="AF516" s="214"/>
      <c r="AG516" s="214" t="s">
        <v>190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ht="22.5" outlineLevel="3" x14ac:dyDescent="0.2">
      <c r="A517" s="221"/>
      <c r="B517" s="222"/>
      <c r="C517" s="260" t="s">
        <v>828</v>
      </c>
      <c r="D517" s="248"/>
      <c r="E517" s="248"/>
      <c r="F517" s="248"/>
      <c r="G517" s="248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4"/>
      <c r="AA517" s="214"/>
      <c r="AB517" s="214"/>
      <c r="AC517" s="214"/>
      <c r="AD517" s="214"/>
      <c r="AE517" s="214"/>
      <c r="AF517" s="214"/>
      <c r="AG517" s="214" t="s">
        <v>190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56" t="str">
        <f>C517</f>
        <v>Součástí dodávky jsou:-vložky ve zdvojení profilů, z tvrzeného PUR, nutná koordinace s dodávkou markýzy Z/06, koordinace s dodávkou oplechvání K/3 a izolace ti1, zámečnické výrobky, příp.další.</v>
      </c>
      <c r="BB517" s="214"/>
      <c r="BC517" s="214"/>
      <c r="BD517" s="214"/>
      <c r="BE517" s="214"/>
      <c r="BF517" s="214"/>
      <c r="BG517" s="214"/>
      <c r="BH517" s="214"/>
    </row>
    <row r="518" spans="1:60" outlineLevel="2" x14ac:dyDescent="0.2">
      <c r="A518" s="221"/>
      <c r="B518" s="222"/>
      <c r="C518" s="262" t="s">
        <v>829</v>
      </c>
      <c r="D518" s="225"/>
      <c r="E518" s="226">
        <v>1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4"/>
      <c r="AA518" s="214"/>
      <c r="AB518" s="214"/>
      <c r="AC518" s="214"/>
      <c r="AD518" s="214"/>
      <c r="AE518" s="214"/>
      <c r="AF518" s="214"/>
      <c r="AG518" s="214" t="s">
        <v>201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ht="22.5" outlineLevel="1" x14ac:dyDescent="0.2">
      <c r="A519" s="240">
        <v>96</v>
      </c>
      <c r="B519" s="241" t="s">
        <v>832</v>
      </c>
      <c r="C519" s="258" t="s">
        <v>833</v>
      </c>
      <c r="D519" s="242" t="s">
        <v>462</v>
      </c>
      <c r="E519" s="243">
        <v>1</v>
      </c>
      <c r="F519" s="244"/>
      <c r="G519" s="245">
        <f>ROUND(E519*F519,2)</f>
        <v>0</v>
      </c>
      <c r="H519" s="244"/>
      <c r="I519" s="245">
        <f>ROUND(E519*H519,2)</f>
        <v>0</v>
      </c>
      <c r="J519" s="244"/>
      <c r="K519" s="245">
        <f>ROUND(E519*J519,2)</f>
        <v>0</v>
      </c>
      <c r="L519" s="245">
        <v>15</v>
      </c>
      <c r="M519" s="245">
        <f>G519*(1+L519/100)</f>
        <v>0</v>
      </c>
      <c r="N519" s="243">
        <v>0</v>
      </c>
      <c r="O519" s="243">
        <f>ROUND(E519*N519,2)</f>
        <v>0</v>
      </c>
      <c r="P519" s="243">
        <v>0</v>
      </c>
      <c r="Q519" s="243">
        <f>ROUND(E519*P519,2)</f>
        <v>0</v>
      </c>
      <c r="R519" s="245"/>
      <c r="S519" s="245" t="s">
        <v>184</v>
      </c>
      <c r="T519" s="246" t="s">
        <v>185</v>
      </c>
      <c r="U519" s="224">
        <v>0</v>
      </c>
      <c r="V519" s="224">
        <f>ROUND(E519*U519,2)</f>
        <v>0</v>
      </c>
      <c r="W519" s="224"/>
      <c r="X519" s="224" t="s">
        <v>239</v>
      </c>
      <c r="Y519" s="224" t="s">
        <v>187</v>
      </c>
      <c r="Z519" s="214"/>
      <c r="AA519" s="214"/>
      <c r="AB519" s="214"/>
      <c r="AC519" s="214"/>
      <c r="AD519" s="214"/>
      <c r="AE519" s="214"/>
      <c r="AF519" s="214"/>
      <c r="AG519" s="214" t="s">
        <v>240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ht="22.5" outlineLevel="2" x14ac:dyDescent="0.2">
      <c r="A520" s="221"/>
      <c r="B520" s="222"/>
      <c r="C520" s="259" t="s">
        <v>824</v>
      </c>
      <c r="D520" s="247"/>
      <c r="E520" s="247"/>
      <c r="F520" s="247"/>
      <c r="G520" s="247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4"/>
      <c r="AA520" s="214"/>
      <c r="AB520" s="214"/>
      <c r="AC520" s="214"/>
      <c r="AD520" s="214"/>
      <c r="AE520" s="214"/>
      <c r="AF520" s="214"/>
      <c r="AG520" s="214" t="s">
        <v>190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56" t="str">
        <f>C520</f>
        <v>Provedení: ZASKLÍVACÍ SYSTÉM PRO NALOŽENÍ NA OCELOVOU KONSTRUKCI S PŘÍTLAČNOU LIŠTOU, S KRYCÍ LIŠTOU, SYSTÉMOVÁ ŠÍŘE 50mm</v>
      </c>
      <c r="BB520" s="214"/>
      <c r="BC520" s="214"/>
      <c r="BD520" s="214"/>
      <c r="BE520" s="214"/>
      <c r="BF520" s="214"/>
      <c r="BG520" s="214"/>
      <c r="BH520" s="214"/>
    </row>
    <row r="521" spans="1:60" outlineLevel="3" x14ac:dyDescent="0.2">
      <c r="A521" s="221"/>
      <c r="B521" s="222"/>
      <c r="C521" s="260" t="s">
        <v>825</v>
      </c>
      <c r="D521" s="248"/>
      <c r="E521" s="248"/>
      <c r="F521" s="248"/>
      <c r="G521" s="248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4"/>
      <c r="AA521" s="214"/>
      <c r="AB521" s="214"/>
      <c r="AC521" s="214"/>
      <c r="AD521" s="214"/>
      <c r="AE521" s="214"/>
      <c r="AF521" s="214"/>
      <c r="AG521" s="214" t="s">
        <v>190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ht="22.5" outlineLevel="3" x14ac:dyDescent="0.2">
      <c r="A522" s="221"/>
      <c r="B522" s="222"/>
      <c r="C522" s="260" t="s">
        <v>826</v>
      </c>
      <c r="D522" s="248"/>
      <c r="E522" s="248"/>
      <c r="F522" s="248"/>
      <c r="G522" s="248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24"/>
      <c r="Z522" s="214"/>
      <c r="AA522" s="214"/>
      <c r="AB522" s="214"/>
      <c r="AC522" s="214"/>
      <c r="AD522" s="214"/>
      <c r="AE522" s="214"/>
      <c r="AF522" s="214"/>
      <c r="AG522" s="214" t="s">
        <v>190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56" t="str">
        <f>C522</f>
        <v>SKLO: TI dvojsklo. Kompozice skla dle návrhu dodavatele, vnější tabule bezpečnostní sklo kalené s pokovením pro vysokou světelnou propustnost a neutrální barevné podání, předpoklad tl.dvojskla 6+16+6=28mm</v>
      </c>
      <c r="BB522" s="214"/>
      <c r="BC522" s="214"/>
      <c r="BD522" s="214"/>
      <c r="BE522" s="214"/>
      <c r="BF522" s="214"/>
      <c r="BG522" s="214"/>
      <c r="BH522" s="214"/>
    </row>
    <row r="523" spans="1:60" outlineLevel="3" x14ac:dyDescent="0.2">
      <c r="A523" s="221"/>
      <c r="B523" s="222"/>
      <c r="C523" s="260" t="s">
        <v>827</v>
      </c>
      <c r="D523" s="248"/>
      <c r="E523" s="248"/>
      <c r="F523" s="248"/>
      <c r="G523" s="248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4"/>
      <c r="AA523" s="214"/>
      <c r="AB523" s="214"/>
      <c r="AC523" s="214"/>
      <c r="AD523" s="214"/>
      <c r="AE523" s="214"/>
      <c r="AF523" s="214"/>
      <c r="AG523" s="214" t="s">
        <v>190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ht="22.5" outlineLevel="3" x14ac:dyDescent="0.2">
      <c r="A524" s="221"/>
      <c r="B524" s="222"/>
      <c r="C524" s="260" t="s">
        <v>828</v>
      </c>
      <c r="D524" s="248"/>
      <c r="E524" s="248"/>
      <c r="F524" s="248"/>
      <c r="G524" s="248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4"/>
      <c r="AA524" s="214"/>
      <c r="AB524" s="214"/>
      <c r="AC524" s="214"/>
      <c r="AD524" s="214"/>
      <c r="AE524" s="214"/>
      <c r="AF524" s="214"/>
      <c r="AG524" s="214" t="s">
        <v>190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56" t="str">
        <f>C524</f>
        <v>Součástí dodávky jsou:-vložky ve zdvojení profilů, z tvrzeného PUR, nutná koordinace s dodávkou markýzy Z/06, koordinace s dodávkou oplechvání K/3 a izolace ti1, zámečnické výrobky, příp.další.</v>
      </c>
      <c r="BB524" s="214"/>
      <c r="BC524" s="214"/>
      <c r="BD524" s="214"/>
      <c r="BE524" s="214"/>
      <c r="BF524" s="214"/>
      <c r="BG524" s="214"/>
      <c r="BH524" s="214"/>
    </row>
    <row r="525" spans="1:60" outlineLevel="2" x14ac:dyDescent="0.2">
      <c r="A525" s="221"/>
      <c r="B525" s="222"/>
      <c r="C525" s="262" t="s">
        <v>829</v>
      </c>
      <c r="D525" s="225"/>
      <c r="E525" s="226">
        <v>1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4"/>
      <c r="AA525" s="214"/>
      <c r="AB525" s="214"/>
      <c r="AC525" s="214"/>
      <c r="AD525" s="214"/>
      <c r="AE525" s="214"/>
      <c r="AF525" s="214"/>
      <c r="AG525" s="214" t="s">
        <v>201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ht="22.5" outlineLevel="1" x14ac:dyDescent="0.2">
      <c r="A526" s="240">
        <v>97</v>
      </c>
      <c r="B526" s="241" t="s">
        <v>834</v>
      </c>
      <c r="C526" s="258" t="s">
        <v>835</v>
      </c>
      <c r="D526" s="242" t="s">
        <v>462</v>
      </c>
      <c r="E526" s="243">
        <v>1</v>
      </c>
      <c r="F526" s="244"/>
      <c r="G526" s="245">
        <f>ROUND(E526*F526,2)</f>
        <v>0</v>
      </c>
      <c r="H526" s="244"/>
      <c r="I526" s="245">
        <f>ROUND(E526*H526,2)</f>
        <v>0</v>
      </c>
      <c r="J526" s="244"/>
      <c r="K526" s="245">
        <f>ROUND(E526*J526,2)</f>
        <v>0</v>
      </c>
      <c r="L526" s="245">
        <v>15</v>
      </c>
      <c r="M526" s="245">
        <f>G526*(1+L526/100)</f>
        <v>0</v>
      </c>
      <c r="N526" s="243">
        <v>0</v>
      </c>
      <c r="O526" s="243">
        <f>ROUND(E526*N526,2)</f>
        <v>0</v>
      </c>
      <c r="P526" s="243">
        <v>0</v>
      </c>
      <c r="Q526" s="243">
        <f>ROUND(E526*P526,2)</f>
        <v>0</v>
      </c>
      <c r="R526" s="245"/>
      <c r="S526" s="245" t="s">
        <v>184</v>
      </c>
      <c r="T526" s="246" t="s">
        <v>185</v>
      </c>
      <c r="U526" s="224">
        <v>0</v>
      </c>
      <c r="V526" s="224">
        <f>ROUND(E526*U526,2)</f>
        <v>0</v>
      </c>
      <c r="W526" s="224"/>
      <c r="X526" s="224" t="s">
        <v>239</v>
      </c>
      <c r="Y526" s="224" t="s">
        <v>187</v>
      </c>
      <c r="Z526" s="214"/>
      <c r="AA526" s="214"/>
      <c r="AB526" s="214"/>
      <c r="AC526" s="214"/>
      <c r="AD526" s="214"/>
      <c r="AE526" s="214"/>
      <c r="AF526" s="214"/>
      <c r="AG526" s="214" t="s">
        <v>240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ht="22.5" outlineLevel="2" x14ac:dyDescent="0.2">
      <c r="A527" s="221"/>
      <c r="B527" s="222"/>
      <c r="C527" s="259" t="s">
        <v>824</v>
      </c>
      <c r="D527" s="247"/>
      <c r="E527" s="247"/>
      <c r="F527" s="247"/>
      <c r="G527" s="247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24"/>
      <c r="Z527" s="214"/>
      <c r="AA527" s="214"/>
      <c r="AB527" s="214"/>
      <c r="AC527" s="214"/>
      <c r="AD527" s="214"/>
      <c r="AE527" s="214"/>
      <c r="AF527" s="214"/>
      <c r="AG527" s="214" t="s">
        <v>190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56" t="str">
        <f>C527</f>
        <v>Provedení: ZASKLÍVACÍ SYSTÉM PRO NALOŽENÍ NA OCELOVOU KONSTRUKCI S PŘÍTLAČNOU LIŠTOU, S KRYCÍ LIŠTOU, SYSTÉMOVÁ ŠÍŘE 50mm</v>
      </c>
      <c r="BB527" s="214"/>
      <c r="BC527" s="214"/>
      <c r="BD527" s="214"/>
      <c r="BE527" s="214"/>
      <c r="BF527" s="214"/>
      <c r="BG527" s="214"/>
      <c r="BH527" s="214"/>
    </row>
    <row r="528" spans="1:60" outlineLevel="3" x14ac:dyDescent="0.2">
      <c r="A528" s="221"/>
      <c r="B528" s="222"/>
      <c r="C528" s="260" t="s">
        <v>825</v>
      </c>
      <c r="D528" s="248"/>
      <c r="E528" s="248"/>
      <c r="F528" s="248"/>
      <c r="G528" s="248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4"/>
      <c r="AA528" s="214"/>
      <c r="AB528" s="214"/>
      <c r="AC528" s="214"/>
      <c r="AD528" s="214"/>
      <c r="AE528" s="214"/>
      <c r="AF528" s="214"/>
      <c r="AG528" s="214" t="s">
        <v>190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ht="22.5" outlineLevel="3" x14ac:dyDescent="0.2">
      <c r="A529" s="221"/>
      <c r="B529" s="222"/>
      <c r="C529" s="260" t="s">
        <v>826</v>
      </c>
      <c r="D529" s="248"/>
      <c r="E529" s="248"/>
      <c r="F529" s="248"/>
      <c r="G529" s="248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24"/>
      <c r="Z529" s="214"/>
      <c r="AA529" s="214"/>
      <c r="AB529" s="214"/>
      <c r="AC529" s="214"/>
      <c r="AD529" s="214"/>
      <c r="AE529" s="214"/>
      <c r="AF529" s="214"/>
      <c r="AG529" s="214" t="s">
        <v>190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56" t="str">
        <f>C529</f>
        <v>SKLO: TI dvojsklo. Kompozice skla dle návrhu dodavatele, vnější tabule bezpečnostní sklo kalené s pokovením pro vysokou světelnou propustnost a neutrální barevné podání, předpoklad tl.dvojskla 6+16+6=28mm</v>
      </c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2">
      <c r="A530" s="221"/>
      <c r="B530" s="222"/>
      <c r="C530" s="260" t="s">
        <v>827</v>
      </c>
      <c r="D530" s="248"/>
      <c r="E530" s="248"/>
      <c r="F530" s="248"/>
      <c r="G530" s="248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4"/>
      <c r="AA530" s="214"/>
      <c r="AB530" s="214"/>
      <c r="AC530" s="214"/>
      <c r="AD530" s="214"/>
      <c r="AE530" s="214"/>
      <c r="AF530" s="214"/>
      <c r="AG530" s="214" t="s">
        <v>190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ht="22.5" outlineLevel="3" x14ac:dyDescent="0.2">
      <c r="A531" s="221"/>
      <c r="B531" s="222"/>
      <c r="C531" s="260" t="s">
        <v>828</v>
      </c>
      <c r="D531" s="248"/>
      <c r="E531" s="248"/>
      <c r="F531" s="248"/>
      <c r="G531" s="248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24"/>
      <c r="Z531" s="214"/>
      <c r="AA531" s="214"/>
      <c r="AB531" s="214"/>
      <c r="AC531" s="214"/>
      <c r="AD531" s="214"/>
      <c r="AE531" s="214"/>
      <c r="AF531" s="214"/>
      <c r="AG531" s="214" t="s">
        <v>190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56" t="str">
        <f>C531</f>
        <v>Součástí dodávky jsou:-vložky ve zdvojení profilů, z tvrzeného PUR, nutná koordinace s dodávkou markýzy Z/06, koordinace s dodávkou oplechvání K/3 a izolace ti1, zámečnické výrobky, příp.další.</v>
      </c>
      <c r="BB531" s="214"/>
      <c r="BC531" s="214"/>
      <c r="BD531" s="214"/>
      <c r="BE531" s="214"/>
      <c r="BF531" s="214"/>
      <c r="BG531" s="214"/>
      <c r="BH531" s="214"/>
    </row>
    <row r="532" spans="1:60" outlineLevel="2" x14ac:dyDescent="0.2">
      <c r="A532" s="221"/>
      <c r="B532" s="222"/>
      <c r="C532" s="262" t="s">
        <v>829</v>
      </c>
      <c r="D532" s="225"/>
      <c r="E532" s="226">
        <v>1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4"/>
      <c r="AA532" s="214"/>
      <c r="AB532" s="214"/>
      <c r="AC532" s="214"/>
      <c r="AD532" s="214"/>
      <c r="AE532" s="214"/>
      <c r="AF532" s="214"/>
      <c r="AG532" s="214" t="s">
        <v>201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ht="22.5" outlineLevel="1" x14ac:dyDescent="0.2">
      <c r="A533" s="240">
        <v>98</v>
      </c>
      <c r="B533" s="241" t="s">
        <v>836</v>
      </c>
      <c r="C533" s="258" t="s">
        <v>837</v>
      </c>
      <c r="D533" s="242" t="s">
        <v>462</v>
      </c>
      <c r="E533" s="243">
        <v>1</v>
      </c>
      <c r="F533" s="244"/>
      <c r="G533" s="245">
        <f>ROUND(E533*F533,2)</f>
        <v>0</v>
      </c>
      <c r="H533" s="244"/>
      <c r="I533" s="245">
        <f>ROUND(E533*H533,2)</f>
        <v>0</v>
      </c>
      <c r="J533" s="244"/>
      <c r="K533" s="245">
        <f>ROUND(E533*J533,2)</f>
        <v>0</v>
      </c>
      <c r="L533" s="245">
        <v>15</v>
      </c>
      <c r="M533" s="245">
        <f>G533*(1+L533/100)</f>
        <v>0</v>
      </c>
      <c r="N533" s="243">
        <v>0</v>
      </c>
      <c r="O533" s="243">
        <f>ROUND(E533*N533,2)</f>
        <v>0</v>
      </c>
      <c r="P533" s="243">
        <v>0</v>
      </c>
      <c r="Q533" s="243">
        <f>ROUND(E533*P533,2)</f>
        <v>0</v>
      </c>
      <c r="R533" s="245"/>
      <c r="S533" s="245" t="s">
        <v>184</v>
      </c>
      <c r="T533" s="246" t="s">
        <v>185</v>
      </c>
      <c r="U533" s="224">
        <v>0</v>
      </c>
      <c r="V533" s="224">
        <f>ROUND(E533*U533,2)</f>
        <v>0</v>
      </c>
      <c r="W533" s="224"/>
      <c r="X533" s="224" t="s">
        <v>239</v>
      </c>
      <c r="Y533" s="224" t="s">
        <v>187</v>
      </c>
      <c r="Z533" s="214"/>
      <c r="AA533" s="214"/>
      <c r="AB533" s="214"/>
      <c r="AC533" s="214"/>
      <c r="AD533" s="214"/>
      <c r="AE533" s="214"/>
      <c r="AF533" s="214"/>
      <c r="AG533" s="214" t="s">
        <v>240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ht="22.5" outlineLevel="2" x14ac:dyDescent="0.2">
      <c r="A534" s="221"/>
      <c r="B534" s="222"/>
      <c r="C534" s="259" t="s">
        <v>824</v>
      </c>
      <c r="D534" s="247"/>
      <c r="E534" s="247"/>
      <c r="F534" s="247"/>
      <c r="G534" s="247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4"/>
      <c r="AA534" s="214"/>
      <c r="AB534" s="214"/>
      <c r="AC534" s="214"/>
      <c r="AD534" s="214"/>
      <c r="AE534" s="214"/>
      <c r="AF534" s="214"/>
      <c r="AG534" s="214" t="s">
        <v>190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56" t="str">
        <f>C534</f>
        <v>Provedení: ZASKLÍVACÍ SYSTÉM PRO NALOŽENÍ NA OCELOVOU KONSTRUKCI S PŘÍTLAČNOU LIŠTOU, S KRYCÍ LIŠTOU, SYSTÉMOVÁ ŠÍŘE 50mm</v>
      </c>
      <c r="BB534" s="214"/>
      <c r="BC534" s="214"/>
      <c r="BD534" s="214"/>
      <c r="BE534" s="214"/>
      <c r="BF534" s="214"/>
      <c r="BG534" s="214"/>
      <c r="BH534" s="214"/>
    </row>
    <row r="535" spans="1:60" outlineLevel="3" x14ac:dyDescent="0.2">
      <c r="A535" s="221"/>
      <c r="B535" s="222"/>
      <c r="C535" s="260" t="s">
        <v>825</v>
      </c>
      <c r="D535" s="248"/>
      <c r="E535" s="248"/>
      <c r="F535" s="248"/>
      <c r="G535" s="248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4"/>
      <c r="AA535" s="214"/>
      <c r="AB535" s="214"/>
      <c r="AC535" s="214"/>
      <c r="AD535" s="214"/>
      <c r="AE535" s="214"/>
      <c r="AF535" s="214"/>
      <c r="AG535" s="214" t="s">
        <v>190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ht="22.5" outlineLevel="3" x14ac:dyDescent="0.2">
      <c r="A536" s="221"/>
      <c r="B536" s="222"/>
      <c r="C536" s="260" t="s">
        <v>826</v>
      </c>
      <c r="D536" s="248"/>
      <c r="E536" s="248"/>
      <c r="F536" s="248"/>
      <c r="G536" s="248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24"/>
      <c r="Z536" s="214"/>
      <c r="AA536" s="214"/>
      <c r="AB536" s="214"/>
      <c r="AC536" s="214"/>
      <c r="AD536" s="214"/>
      <c r="AE536" s="214"/>
      <c r="AF536" s="214"/>
      <c r="AG536" s="214" t="s">
        <v>190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56" t="str">
        <f>C536</f>
        <v>SKLO: TI dvojsklo. Kompozice skla dle návrhu dodavatele, vnější tabule bezpečnostní sklo kalené s pokovením pro vysokou světelnou propustnost a neutrální barevné podání, předpoklad tl.dvojskla 6+16+6=28mm</v>
      </c>
      <c r="BB536" s="214"/>
      <c r="BC536" s="214"/>
      <c r="BD536" s="214"/>
      <c r="BE536" s="214"/>
      <c r="BF536" s="214"/>
      <c r="BG536" s="214"/>
      <c r="BH536" s="214"/>
    </row>
    <row r="537" spans="1:60" outlineLevel="3" x14ac:dyDescent="0.2">
      <c r="A537" s="221"/>
      <c r="B537" s="222"/>
      <c r="C537" s="260" t="s">
        <v>827</v>
      </c>
      <c r="D537" s="248"/>
      <c r="E537" s="248"/>
      <c r="F537" s="248"/>
      <c r="G537" s="248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24"/>
      <c r="Z537" s="214"/>
      <c r="AA537" s="214"/>
      <c r="AB537" s="214"/>
      <c r="AC537" s="214"/>
      <c r="AD537" s="214"/>
      <c r="AE537" s="214"/>
      <c r="AF537" s="214"/>
      <c r="AG537" s="214" t="s">
        <v>190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ht="22.5" outlineLevel="3" x14ac:dyDescent="0.2">
      <c r="A538" s="221"/>
      <c r="B538" s="222"/>
      <c r="C538" s="260" t="s">
        <v>828</v>
      </c>
      <c r="D538" s="248"/>
      <c r="E538" s="248"/>
      <c r="F538" s="248"/>
      <c r="G538" s="248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24"/>
      <c r="Z538" s="214"/>
      <c r="AA538" s="214"/>
      <c r="AB538" s="214"/>
      <c r="AC538" s="214"/>
      <c r="AD538" s="214"/>
      <c r="AE538" s="214"/>
      <c r="AF538" s="214"/>
      <c r="AG538" s="214" t="s">
        <v>190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56" t="str">
        <f>C538</f>
        <v>Součástí dodávky jsou:-vložky ve zdvojení profilů, z tvrzeného PUR, nutná koordinace s dodávkou markýzy Z/06, koordinace s dodávkou oplechvání K/3 a izolace ti1, zámečnické výrobky, příp.další.</v>
      </c>
      <c r="BB538" s="214"/>
      <c r="BC538" s="214"/>
      <c r="BD538" s="214"/>
      <c r="BE538" s="214"/>
      <c r="BF538" s="214"/>
      <c r="BG538" s="214"/>
      <c r="BH538" s="214"/>
    </row>
    <row r="539" spans="1:60" outlineLevel="2" x14ac:dyDescent="0.2">
      <c r="A539" s="221"/>
      <c r="B539" s="222"/>
      <c r="C539" s="262" t="s">
        <v>829</v>
      </c>
      <c r="D539" s="225"/>
      <c r="E539" s="226">
        <v>1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24"/>
      <c r="Z539" s="214"/>
      <c r="AA539" s="214"/>
      <c r="AB539" s="214"/>
      <c r="AC539" s="214"/>
      <c r="AD539" s="214"/>
      <c r="AE539" s="214"/>
      <c r="AF539" s="214"/>
      <c r="AG539" s="214" t="s">
        <v>201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ht="22.5" outlineLevel="1" x14ac:dyDescent="0.2">
      <c r="A540" s="240">
        <v>99</v>
      </c>
      <c r="B540" s="241" t="s">
        <v>838</v>
      </c>
      <c r="C540" s="258" t="s">
        <v>839</v>
      </c>
      <c r="D540" s="242" t="s">
        <v>462</v>
      </c>
      <c r="E540" s="243">
        <v>1</v>
      </c>
      <c r="F540" s="244"/>
      <c r="G540" s="245">
        <f>ROUND(E540*F540,2)</f>
        <v>0</v>
      </c>
      <c r="H540" s="244"/>
      <c r="I540" s="245">
        <f>ROUND(E540*H540,2)</f>
        <v>0</v>
      </c>
      <c r="J540" s="244"/>
      <c r="K540" s="245">
        <f>ROUND(E540*J540,2)</f>
        <v>0</v>
      </c>
      <c r="L540" s="245">
        <v>15</v>
      </c>
      <c r="M540" s="245">
        <f>G540*(1+L540/100)</f>
        <v>0</v>
      </c>
      <c r="N540" s="243">
        <v>0</v>
      </c>
      <c r="O540" s="243">
        <f>ROUND(E540*N540,2)</f>
        <v>0</v>
      </c>
      <c r="P540" s="243">
        <v>0</v>
      </c>
      <c r="Q540" s="243">
        <f>ROUND(E540*P540,2)</f>
        <v>0</v>
      </c>
      <c r="R540" s="245"/>
      <c r="S540" s="245" t="s">
        <v>184</v>
      </c>
      <c r="T540" s="246" t="s">
        <v>185</v>
      </c>
      <c r="U540" s="224">
        <v>0</v>
      </c>
      <c r="V540" s="224">
        <f>ROUND(E540*U540,2)</f>
        <v>0</v>
      </c>
      <c r="W540" s="224"/>
      <c r="X540" s="224" t="s">
        <v>239</v>
      </c>
      <c r="Y540" s="224" t="s">
        <v>187</v>
      </c>
      <c r="Z540" s="214"/>
      <c r="AA540" s="214"/>
      <c r="AB540" s="214"/>
      <c r="AC540" s="214"/>
      <c r="AD540" s="214"/>
      <c r="AE540" s="214"/>
      <c r="AF540" s="214"/>
      <c r="AG540" s="214" t="s">
        <v>240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ht="22.5" outlineLevel="2" x14ac:dyDescent="0.2">
      <c r="A541" s="221"/>
      <c r="B541" s="222"/>
      <c r="C541" s="259" t="s">
        <v>824</v>
      </c>
      <c r="D541" s="247"/>
      <c r="E541" s="247"/>
      <c r="F541" s="247"/>
      <c r="G541" s="247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4"/>
      <c r="AA541" s="214"/>
      <c r="AB541" s="214"/>
      <c r="AC541" s="214"/>
      <c r="AD541" s="214"/>
      <c r="AE541" s="214"/>
      <c r="AF541" s="214"/>
      <c r="AG541" s="214" t="s">
        <v>190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56" t="str">
        <f>C541</f>
        <v>Provedení: ZASKLÍVACÍ SYSTÉM PRO NALOŽENÍ NA OCELOVOU KONSTRUKCI S PŘÍTLAČNOU LIŠTOU, S KRYCÍ LIŠTOU, SYSTÉMOVÁ ŠÍŘE 50mm</v>
      </c>
      <c r="BB541" s="214"/>
      <c r="BC541" s="214"/>
      <c r="BD541" s="214"/>
      <c r="BE541" s="214"/>
      <c r="BF541" s="214"/>
      <c r="BG541" s="214"/>
      <c r="BH541" s="214"/>
    </row>
    <row r="542" spans="1:60" outlineLevel="3" x14ac:dyDescent="0.2">
      <c r="A542" s="221"/>
      <c r="B542" s="222"/>
      <c r="C542" s="260" t="s">
        <v>825</v>
      </c>
      <c r="D542" s="248"/>
      <c r="E542" s="248"/>
      <c r="F542" s="248"/>
      <c r="G542" s="248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24"/>
      <c r="Z542" s="214"/>
      <c r="AA542" s="214"/>
      <c r="AB542" s="214"/>
      <c r="AC542" s="214"/>
      <c r="AD542" s="214"/>
      <c r="AE542" s="214"/>
      <c r="AF542" s="214"/>
      <c r="AG542" s="214" t="s">
        <v>190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ht="22.5" outlineLevel="3" x14ac:dyDescent="0.2">
      <c r="A543" s="221"/>
      <c r="B543" s="222"/>
      <c r="C543" s="260" t="s">
        <v>826</v>
      </c>
      <c r="D543" s="248"/>
      <c r="E543" s="248"/>
      <c r="F543" s="248"/>
      <c r="G543" s="248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4"/>
      <c r="AA543" s="214"/>
      <c r="AB543" s="214"/>
      <c r="AC543" s="214"/>
      <c r="AD543" s="214"/>
      <c r="AE543" s="214"/>
      <c r="AF543" s="214"/>
      <c r="AG543" s="214" t="s">
        <v>190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56" t="str">
        <f>C543</f>
        <v>SKLO: TI dvojsklo. Kompozice skla dle návrhu dodavatele, vnější tabule bezpečnostní sklo kalené s pokovením pro vysokou světelnou propustnost a neutrální barevné podání, předpoklad tl.dvojskla 6+16+6=28mm</v>
      </c>
      <c r="BB543" s="214"/>
      <c r="BC543" s="214"/>
      <c r="BD543" s="214"/>
      <c r="BE543" s="214"/>
      <c r="BF543" s="214"/>
      <c r="BG543" s="214"/>
      <c r="BH543" s="214"/>
    </row>
    <row r="544" spans="1:60" outlineLevel="3" x14ac:dyDescent="0.2">
      <c r="A544" s="221"/>
      <c r="B544" s="222"/>
      <c r="C544" s="260" t="s">
        <v>827</v>
      </c>
      <c r="D544" s="248"/>
      <c r="E544" s="248"/>
      <c r="F544" s="248"/>
      <c r="G544" s="248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4"/>
      <c r="AA544" s="214"/>
      <c r="AB544" s="214"/>
      <c r="AC544" s="214"/>
      <c r="AD544" s="214"/>
      <c r="AE544" s="214"/>
      <c r="AF544" s="214"/>
      <c r="AG544" s="214" t="s">
        <v>190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ht="22.5" outlineLevel="3" x14ac:dyDescent="0.2">
      <c r="A545" s="221"/>
      <c r="B545" s="222"/>
      <c r="C545" s="260" t="s">
        <v>828</v>
      </c>
      <c r="D545" s="248"/>
      <c r="E545" s="248"/>
      <c r="F545" s="248"/>
      <c r="G545" s="248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4"/>
      <c r="AA545" s="214"/>
      <c r="AB545" s="214"/>
      <c r="AC545" s="214"/>
      <c r="AD545" s="214"/>
      <c r="AE545" s="214"/>
      <c r="AF545" s="214"/>
      <c r="AG545" s="214" t="s">
        <v>190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56" t="str">
        <f>C545</f>
        <v>Součástí dodávky jsou:-vložky ve zdvojení profilů, z tvrzeného PUR, nutná koordinace s dodávkou markýzy Z/06, koordinace s dodávkou oplechvání K/3 a izolace ti1, zámečnické výrobky, příp.další.</v>
      </c>
      <c r="BB545" s="214"/>
      <c r="BC545" s="214"/>
      <c r="BD545" s="214"/>
      <c r="BE545" s="214"/>
      <c r="BF545" s="214"/>
      <c r="BG545" s="214"/>
      <c r="BH545" s="214"/>
    </row>
    <row r="546" spans="1:60" outlineLevel="2" x14ac:dyDescent="0.2">
      <c r="A546" s="221"/>
      <c r="B546" s="222"/>
      <c r="C546" s="262" t="s">
        <v>829</v>
      </c>
      <c r="D546" s="225"/>
      <c r="E546" s="226">
        <v>1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4"/>
      <c r="AA546" s="214"/>
      <c r="AB546" s="214"/>
      <c r="AC546" s="214"/>
      <c r="AD546" s="214"/>
      <c r="AE546" s="214"/>
      <c r="AF546" s="214"/>
      <c r="AG546" s="214" t="s">
        <v>201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ht="22.5" outlineLevel="1" x14ac:dyDescent="0.2">
      <c r="A547" s="240">
        <v>100</v>
      </c>
      <c r="B547" s="241" t="s">
        <v>840</v>
      </c>
      <c r="C547" s="258" t="s">
        <v>841</v>
      </c>
      <c r="D547" s="242" t="s">
        <v>462</v>
      </c>
      <c r="E547" s="243">
        <v>1</v>
      </c>
      <c r="F547" s="244"/>
      <c r="G547" s="245">
        <f>ROUND(E547*F547,2)</f>
        <v>0</v>
      </c>
      <c r="H547" s="244"/>
      <c r="I547" s="245">
        <f>ROUND(E547*H547,2)</f>
        <v>0</v>
      </c>
      <c r="J547" s="244"/>
      <c r="K547" s="245">
        <f>ROUND(E547*J547,2)</f>
        <v>0</v>
      </c>
      <c r="L547" s="245">
        <v>15</v>
      </c>
      <c r="M547" s="245">
        <f>G547*(1+L547/100)</f>
        <v>0</v>
      </c>
      <c r="N547" s="243">
        <v>0</v>
      </c>
      <c r="O547" s="243">
        <f>ROUND(E547*N547,2)</f>
        <v>0</v>
      </c>
      <c r="P547" s="243">
        <v>0</v>
      </c>
      <c r="Q547" s="243">
        <f>ROUND(E547*P547,2)</f>
        <v>0</v>
      </c>
      <c r="R547" s="245"/>
      <c r="S547" s="245" t="s">
        <v>184</v>
      </c>
      <c r="T547" s="246" t="s">
        <v>185</v>
      </c>
      <c r="U547" s="224">
        <v>0</v>
      </c>
      <c r="V547" s="224">
        <f>ROUND(E547*U547,2)</f>
        <v>0</v>
      </c>
      <c r="W547" s="224"/>
      <c r="X547" s="224" t="s">
        <v>239</v>
      </c>
      <c r="Y547" s="224" t="s">
        <v>187</v>
      </c>
      <c r="Z547" s="214"/>
      <c r="AA547" s="214"/>
      <c r="AB547" s="214"/>
      <c r="AC547" s="214"/>
      <c r="AD547" s="214"/>
      <c r="AE547" s="214"/>
      <c r="AF547" s="214"/>
      <c r="AG547" s="214" t="s">
        <v>240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ht="22.5" outlineLevel="2" x14ac:dyDescent="0.2">
      <c r="A548" s="221"/>
      <c r="B548" s="222"/>
      <c r="C548" s="259" t="s">
        <v>824</v>
      </c>
      <c r="D548" s="247"/>
      <c r="E548" s="247"/>
      <c r="F548" s="247"/>
      <c r="G548" s="247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24"/>
      <c r="Z548" s="214"/>
      <c r="AA548" s="214"/>
      <c r="AB548" s="214"/>
      <c r="AC548" s="214"/>
      <c r="AD548" s="214"/>
      <c r="AE548" s="214"/>
      <c r="AF548" s="214"/>
      <c r="AG548" s="214" t="s">
        <v>190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56" t="str">
        <f>C548</f>
        <v>Provedení: ZASKLÍVACÍ SYSTÉM PRO NALOŽENÍ NA OCELOVOU KONSTRUKCI S PŘÍTLAČNOU LIŠTOU, S KRYCÍ LIŠTOU, SYSTÉMOVÁ ŠÍŘE 50mm</v>
      </c>
      <c r="BB548" s="214"/>
      <c r="BC548" s="214"/>
      <c r="BD548" s="214"/>
      <c r="BE548" s="214"/>
      <c r="BF548" s="214"/>
      <c r="BG548" s="214"/>
      <c r="BH548" s="214"/>
    </row>
    <row r="549" spans="1:60" outlineLevel="3" x14ac:dyDescent="0.2">
      <c r="A549" s="221"/>
      <c r="B549" s="222"/>
      <c r="C549" s="260" t="s">
        <v>825</v>
      </c>
      <c r="D549" s="248"/>
      <c r="E549" s="248"/>
      <c r="F549" s="248"/>
      <c r="G549" s="248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4"/>
      <c r="AA549" s="214"/>
      <c r="AB549" s="214"/>
      <c r="AC549" s="214"/>
      <c r="AD549" s="214"/>
      <c r="AE549" s="214"/>
      <c r="AF549" s="214"/>
      <c r="AG549" s="214" t="s">
        <v>190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ht="22.5" outlineLevel="3" x14ac:dyDescent="0.2">
      <c r="A550" s="221"/>
      <c r="B550" s="222"/>
      <c r="C550" s="260" t="s">
        <v>826</v>
      </c>
      <c r="D550" s="248"/>
      <c r="E550" s="248"/>
      <c r="F550" s="248"/>
      <c r="G550" s="248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4"/>
      <c r="AA550" s="214"/>
      <c r="AB550" s="214"/>
      <c r="AC550" s="214"/>
      <c r="AD550" s="214"/>
      <c r="AE550" s="214"/>
      <c r="AF550" s="214"/>
      <c r="AG550" s="214" t="s">
        <v>190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56" t="str">
        <f>C550</f>
        <v>SKLO: TI dvojsklo. Kompozice skla dle návrhu dodavatele, vnější tabule bezpečnostní sklo kalené s pokovením pro vysokou světelnou propustnost a neutrální barevné podání, předpoklad tl.dvojskla 6+16+6=28mm</v>
      </c>
      <c r="BB550" s="214"/>
      <c r="BC550" s="214"/>
      <c r="BD550" s="214"/>
      <c r="BE550" s="214"/>
      <c r="BF550" s="214"/>
      <c r="BG550" s="214"/>
      <c r="BH550" s="214"/>
    </row>
    <row r="551" spans="1:60" outlineLevel="3" x14ac:dyDescent="0.2">
      <c r="A551" s="221"/>
      <c r="B551" s="222"/>
      <c r="C551" s="260" t="s">
        <v>827</v>
      </c>
      <c r="D551" s="248"/>
      <c r="E551" s="248"/>
      <c r="F551" s="248"/>
      <c r="G551" s="248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4"/>
      <c r="AA551" s="214"/>
      <c r="AB551" s="214"/>
      <c r="AC551" s="214"/>
      <c r="AD551" s="214"/>
      <c r="AE551" s="214"/>
      <c r="AF551" s="214"/>
      <c r="AG551" s="214" t="s">
        <v>190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ht="22.5" outlineLevel="3" x14ac:dyDescent="0.2">
      <c r="A552" s="221"/>
      <c r="B552" s="222"/>
      <c r="C552" s="260" t="s">
        <v>828</v>
      </c>
      <c r="D552" s="248"/>
      <c r="E552" s="248"/>
      <c r="F552" s="248"/>
      <c r="G552" s="248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24"/>
      <c r="Z552" s="214"/>
      <c r="AA552" s="214"/>
      <c r="AB552" s="214"/>
      <c r="AC552" s="214"/>
      <c r="AD552" s="214"/>
      <c r="AE552" s="214"/>
      <c r="AF552" s="214"/>
      <c r="AG552" s="214" t="s">
        <v>190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56" t="str">
        <f>C552</f>
        <v>Součástí dodávky jsou:-vložky ve zdvojení profilů, z tvrzeného PUR, nutná koordinace s dodávkou markýzy Z/06, koordinace s dodávkou oplechvání K/3 a izolace ti1, zámečnické výrobky, příp.další.</v>
      </c>
      <c r="BB552" s="214"/>
      <c r="BC552" s="214"/>
      <c r="BD552" s="214"/>
      <c r="BE552" s="214"/>
      <c r="BF552" s="214"/>
      <c r="BG552" s="214"/>
      <c r="BH552" s="214"/>
    </row>
    <row r="553" spans="1:60" outlineLevel="2" x14ac:dyDescent="0.2">
      <c r="A553" s="221"/>
      <c r="B553" s="222"/>
      <c r="C553" s="262" t="s">
        <v>829</v>
      </c>
      <c r="D553" s="225"/>
      <c r="E553" s="226">
        <v>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4"/>
      <c r="AA553" s="214"/>
      <c r="AB553" s="214"/>
      <c r="AC553" s="214"/>
      <c r="AD553" s="214"/>
      <c r="AE553" s="214"/>
      <c r="AF553" s="214"/>
      <c r="AG553" s="214" t="s">
        <v>201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ht="22.5" outlineLevel="1" x14ac:dyDescent="0.2">
      <c r="A554" s="240">
        <v>101</v>
      </c>
      <c r="B554" s="241" t="s">
        <v>842</v>
      </c>
      <c r="C554" s="258" t="s">
        <v>843</v>
      </c>
      <c r="D554" s="242" t="s">
        <v>462</v>
      </c>
      <c r="E554" s="243">
        <v>1</v>
      </c>
      <c r="F554" s="244"/>
      <c r="G554" s="245">
        <f>ROUND(E554*F554,2)</f>
        <v>0</v>
      </c>
      <c r="H554" s="244"/>
      <c r="I554" s="245">
        <f>ROUND(E554*H554,2)</f>
        <v>0</v>
      </c>
      <c r="J554" s="244"/>
      <c r="K554" s="245">
        <f>ROUND(E554*J554,2)</f>
        <v>0</v>
      </c>
      <c r="L554" s="245">
        <v>15</v>
      </c>
      <c r="M554" s="245">
        <f>G554*(1+L554/100)</f>
        <v>0</v>
      </c>
      <c r="N554" s="243">
        <v>0</v>
      </c>
      <c r="O554" s="243">
        <f>ROUND(E554*N554,2)</f>
        <v>0</v>
      </c>
      <c r="P554" s="243">
        <v>0</v>
      </c>
      <c r="Q554" s="243">
        <f>ROUND(E554*P554,2)</f>
        <v>0</v>
      </c>
      <c r="R554" s="245"/>
      <c r="S554" s="245" t="s">
        <v>184</v>
      </c>
      <c r="T554" s="246" t="s">
        <v>185</v>
      </c>
      <c r="U554" s="224">
        <v>0</v>
      </c>
      <c r="V554" s="224">
        <f>ROUND(E554*U554,2)</f>
        <v>0</v>
      </c>
      <c r="W554" s="224"/>
      <c r="X554" s="224" t="s">
        <v>239</v>
      </c>
      <c r="Y554" s="224" t="s">
        <v>187</v>
      </c>
      <c r="Z554" s="214"/>
      <c r="AA554" s="214"/>
      <c r="AB554" s="214"/>
      <c r="AC554" s="214"/>
      <c r="AD554" s="214"/>
      <c r="AE554" s="214"/>
      <c r="AF554" s="214"/>
      <c r="AG554" s="214" t="s">
        <v>240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ht="22.5" outlineLevel="2" x14ac:dyDescent="0.2">
      <c r="A555" s="221"/>
      <c r="B555" s="222"/>
      <c r="C555" s="259" t="s">
        <v>824</v>
      </c>
      <c r="D555" s="247"/>
      <c r="E555" s="247"/>
      <c r="F555" s="247"/>
      <c r="G555" s="247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24"/>
      <c r="Z555" s="214"/>
      <c r="AA555" s="214"/>
      <c r="AB555" s="214"/>
      <c r="AC555" s="214"/>
      <c r="AD555" s="214"/>
      <c r="AE555" s="214"/>
      <c r="AF555" s="214"/>
      <c r="AG555" s="214" t="s">
        <v>190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56" t="str">
        <f>C555</f>
        <v>Provedení: ZASKLÍVACÍ SYSTÉM PRO NALOŽENÍ NA OCELOVOU KONSTRUKCI S PŘÍTLAČNOU LIŠTOU, S KRYCÍ LIŠTOU, SYSTÉMOVÁ ŠÍŘE 50mm</v>
      </c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2">
      <c r="A556" s="221"/>
      <c r="B556" s="222"/>
      <c r="C556" s="260" t="s">
        <v>825</v>
      </c>
      <c r="D556" s="248"/>
      <c r="E556" s="248"/>
      <c r="F556" s="248"/>
      <c r="G556" s="248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4"/>
      <c r="AA556" s="214"/>
      <c r="AB556" s="214"/>
      <c r="AC556" s="214"/>
      <c r="AD556" s="214"/>
      <c r="AE556" s="214"/>
      <c r="AF556" s="214"/>
      <c r="AG556" s="214" t="s">
        <v>190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ht="22.5" outlineLevel="3" x14ac:dyDescent="0.2">
      <c r="A557" s="221"/>
      <c r="B557" s="222"/>
      <c r="C557" s="260" t="s">
        <v>826</v>
      </c>
      <c r="D557" s="248"/>
      <c r="E557" s="248"/>
      <c r="F557" s="248"/>
      <c r="G557" s="248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4"/>
      <c r="AA557" s="214"/>
      <c r="AB557" s="214"/>
      <c r="AC557" s="214"/>
      <c r="AD557" s="214"/>
      <c r="AE557" s="214"/>
      <c r="AF557" s="214"/>
      <c r="AG557" s="214" t="s">
        <v>190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56" t="str">
        <f>C557</f>
        <v>SKLO: TI dvojsklo. Kompozice skla dle návrhu dodavatele, vnější tabule bezpečnostní sklo kalené s pokovením pro vysokou světelnou propustnost a neutrální barevné podání, předpoklad tl.dvojskla 6+16+6=28mm</v>
      </c>
      <c r="BB557" s="214"/>
      <c r="BC557" s="214"/>
      <c r="BD557" s="214"/>
      <c r="BE557" s="214"/>
      <c r="BF557" s="214"/>
      <c r="BG557" s="214"/>
      <c r="BH557" s="214"/>
    </row>
    <row r="558" spans="1:60" outlineLevel="3" x14ac:dyDescent="0.2">
      <c r="A558" s="221"/>
      <c r="B558" s="222"/>
      <c r="C558" s="260" t="s">
        <v>827</v>
      </c>
      <c r="D558" s="248"/>
      <c r="E558" s="248"/>
      <c r="F558" s="248"/>
      <c r="G558" s="248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24"/>
      <c r="Z558" s="214"/>
      <c r="AA558" s="214"/>
      <c r="AB558" s="214"/>
      <c r="AC558" s="214"/>
      <c r="AD558" s="214"/>
      <c r="AE558" s="214"/>
      <c r="AF558" s="214"/>
      <c r="AG558" s="214" t="s">
        <v>190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ht="22.5" outlineLevel="3" x14ac:dyDescent="0.2">
      <c r="A559" s="221"/>
      <c r="B559" s="222"/>
      <c r="C559" s="260" t="s">
        <v>828</v>
      </c>
      <c r="D559" s="248"/>
      <c r="E559" s="248"/>
      <c r="F559" s="248"/>
      <c r="G559" s="248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4"/>
      <c r="AA559" s="214"/>
      <c r="AB559" s="214"/>
      <c r="AC559" s="214"/>
      <c r="AD559" s="214"/>
      <c r="AE559" s="214"/>
      <c r="AF559" s="214"/>
      <c r="AG559" s="214" t="s">
        <v>190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56" t="str">
        <f>C559</f>
        <v>Součástí dodávky jsou:-vložky ve zdvojení profilů, z tvrzeného PUR, nutná koordinace s dodávkou markýzy Z/06, koordinace s dodávkou oplechvání K/3 a izolace ti1, zámečnické výrobky, příp.další.</v>
      </c>
      <c r="BB559" s="214"/>
      <c r="BC559" s="214"/>
      <c r="BD559" s="214"/>
      <c r="BE559" s="214"/>
      <c r="BF559" s="214"/>
      <c r="BG559" s="214"/>
      <c r="BH559" s="214"/>
    </row>
    <row r="560" spans="1:60" outlineLevel="2" x14ac:dyDescent="0.2">
      <c r="A560" s="221"/>
      <c r="B560" s="222"/>
      <c r="C560" s="262" t="s">
        <v>829</v>
      </c>
      <c r="D560" s="225"/>
      <c r="E560" s="226">
        <v>1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24"/>
      <c r="Z560" s="214"/>
      <c r="AA560" s="214"/>
      <c r="AB560" s="214"/>
      <c r="AC560" s="214"/>
      <c r="AD560" s="214"/>
      <c r="AE560" s="214"/>
      <c r="AF560" s="214"/>
      <c r="AG560" s="214" t="s">
        <v>201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ht="22.5" outlineLevel="1" x14ac:dyDescent="0.2">
      <c r="A561" s="240">
        <v>102</v>
      </c>
      <c r="B561" s="241" t="s">
        <v>844</v>
      </c>
      <c r="C561" s="258" t="s">
        <v>845</v>
      </c>
      <c r="D561" s="242" t="s">
        <v>462</v>
      </c>
      <c r="E561" s="243">
        <v>1</v>
      </c>
      <c r="F561" s="244"/>
      <c r="G561" s="245">
        <f>ROUND(E561*F561,2)</f>
        <v>0</v>
      </c>
      <c r="H561" s="244"/>
      <c r="I561" s="245">
        <f>ROUND(E561*H561,2)</f>
        <v>0</v>
      </c>
      <c r="J561" s="244"/>
      <c r="K561" s="245">
        <f>ROUND(E561*J561,2)</f>
        <v>0</v>
      </c>
      <c r="L561" s="245">
        <v>15</v>
      </c>
      <c r="M561" s="245">
        <f>G561*(1+L561/100)</f>
        <v>0</v>
      </c>
      <c r="N561" s="243">
        <v>0</v>
      </c>
      <c r="O561" s="243">
        <f>ROUND(E561*N561,2)</f>
        <v>0</v>
      </c>
      <c r="P561" s="243">
        <v>0</v>
      </c>
      <c r="Q561" s="243">
        <f>ROUND(E561*P561,2)</f>
        <v>0</v>
      </c>
      <c r="R561" s="245"/>
      <c r="S561" s="245" t="s">
        <v>184</v>
      </c>
      <c r="T561" s="246" t="s">
        <v>185</v>
      </c>
      <c r="U561" s="224">
        <v>0</v>
      </c>
      <c r="V561" s="224">
        <f>ROUND(E561*U561,2)</f>
        <v>0</v>
      </c>
      <c r="W561" s="224"/>
      <c r="X561" s="224" t="s">
        <v>239</v>
      </c>
      <c r="Y561" s="224" t="s">
        <v>187</v>
      </c>
      <c r="Z561" s="214"/>
      <c r="AA561" s="214"/>
      <c r="AB561" s="214"/>
      <c r="AC561" s="214"/>
      <c r="AD561" s="214"/>
      <c r="AE561" s="214"/>
      <c r="AF561" s="214"/>
      <c r="AG561" s="214" t="s">
        <v>240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ht="22.5" outlineLevel="2" x14ac:dyDescent="0.2">
      <c r="A562" s="221"/>
      <c r="B562" s="222"/>
      <c r="C562" s="259" t="s">
        <v>824</v>
      </c>
      <c r="D562" s="247"/>
      <c r="E562" s="247"/>
      <c r="F562" s="247"/>
      <c r="G562" s="247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24"/>
      <c r="Z562" s="214"/>
      <c r="AA562" s="214"/>
      <c r="AB562" s="214"/>
      <c r="AC562" s="214"/>
      <c r="AD562" s="214"/>
      <c r="AE562" s="214"/>
      <c r="AF562" s="214"/>
      <c r="AG562" s="214" t="s">
        <v>190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56" t="str">
        <f>C562</f>
        <v>Provedení: ZASKLÍVACÍ SYSTÉM PRO NALOŽENÍ NA OCELOVOU KONSTRUKCI S PŘÍTLAČNOU LIŠTOU, S KRYCÍ LIŠTOU, SYSTÉMOVÁ ŠÍŘE 50mm</v>
      </c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2">
      <c r="A563" s="221"/>
      <c r="B563" s="222"/>
      <c r="C563" s="260" t="s">
        <v>825</v>
      </c>
      <c r="D563" s="248"/>
      <c r="E563" s="248"/>
      <c r="F563" s="248"/>
      <c r="G563" s="248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4"/>
      <c r="AA563" s="214"/>
      <c r="AB563" s="214"/>
      <c r="AC563" s="214"/>
      <c r="AD563" s="214"/>
      <c r="AE563" s="214"/>
      <c r="AF563" s="214"/>
      <c r="AG563" s="214" t="s">
        <v>190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ht="22.5" outlineLevel="3" x14ac:dyDescent="0.2">
      <c r="A564" s="221"/>
      <c r="B564" s="222"/>
      <c r="C564" s="260" t="s">
        <v>826</v>
      </c>
      <c r="D564" s="248"/>
      <c r="E564" s="248"/>
      <c r="F564" s="248"/>
      <c r="G564" s="248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24"/>
      <c r="Z564" s="214"/>
      <c r="AA564" s="214"/>
      <c r="AB564" s="214"/>
      <c r="AC564" s="214"/>
      <c r="AD564" s="214"/>
      <c r="AE564" s="214"/>
      <c r="AF564" s="214"/>
      <c r="AG564" s="214" t="s">
        <v>190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56" t="str">
        <f>C564</f>
        <v>SKLO: TI dvojsklo. Kompozice skla dle návrhu dodavatele, vnější tabule bezpečnostní sklo kalené s pokovením pro vysokou světelnou propustnost a neutrální barevné podání, předpoklad tl.dvojskla 6+16+6=28mm</v>
      </c>
      <c r="BB564" s="214"/>
      <c r="BC564" s="214"/>
      <c r="BD564" s="214"/>
      <c r="BE564" s="214"/>
      <c r="BF564" s="214"/>
      <c r="BG564" s="214"/>
      <c r="BH564" s="214"/>
    </row>
    <row r="565" spans="1:60" outlineLevel="3" x14ac:dyDescent="0.2">
      <c r="A565" s="221"/>
      <c r="B565" s="222"/>
      <c r="C565" s="260" t="s">
        <v>827</v>
      </c>
      <c r="D565" s="248"/>
      <c r="E565" s="248"/>
      <c r="F565" s="248"/>
      <c r="G565" s="248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24"/>
      <c r="Z565" s="214"/>
      <c r="AA565" s="214"/>
      <c r="AB565" s="214"/>
      <c r="AC565" s="214"/>
      <c r="AD565" s="214"/>
      <c r="AE565" s="214"/>
      <c r="AF565" s="214"/>
      <c r="AG565" s="214" t="s">
        <v>190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ht="22.5" outlineLevel="3" x14ac:dyDescent="0.2">
      <c r="A566" s="221"/>
      <c r="B566" s="222"/>
      <c r="C566" s="260" t="s">
        <v>828</v>
      </c>
      <c r="D566" s="248"/>
      <c r="E566" s="248"/>
      <c r="F566" s="248"/>
      <c r="G566" s="248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24"/>
      <c r="Z566" s="214"/>
      <c r="AA566" s="214"/>
      <c r="AB566" s="214"/>
      <c r="AC566" s="214"/>
      <c r="AD566" s="214"/>
      <c r="AE566" s="214"/>
      <c r="AF566" s="214"/>
      <c r="AG566" s="214" t="s">
        <v>190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56" t="str">
        <f>C566</f>
        <v>Součástí dodávky jsou:-vložky ve zdvojení profilů, z tvrzeného PUR, nutná koordinace s dodávkou markýzy Z/06, koordinace s dodávkou oplechvání K/3 a izolace ti1, zámečnické výrobky, příp.další.</v>
      </c>
      <c r="BB566" s="214"/>
      <c r="BC566" s="214"/>
      <c r="BD566" s="214"/>
      <c r="BE566" s="214"/>
      <c r="BF566" s="214"/>
      <c r="BG566" s="214"/>
      <c r="BH566" s="214"/>
    </row>
    <row r="567" spans="1:60" outlineLevel="2" x14ac:dyDescent="0.2">
      <c r="A567" s="221"/>
      <c r="B567" s="222"/>
      <c r="C567" s="262" t="s">
        <v>829</v>
      </c>
      <c r="D567" s="225"/>
      <c r="E567" s="226">
        <v>1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24"/>
      <c r="Z567" s="214"/>
      <c r="AA567" s="214"/>
      <c r="AB567" s="214"/>
      <c r="AC567" s="214"/>
      <c r="AD567" s="214"/>
      <c r="AE567" s="214"/>
      <c r="AF567" s="214"/>
      <c r="AG567" s="214" t="s">
        <v>201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ht="22.5" outlineLevel="1" x14ac:dyDescent="0.2">
      <c r="A568" s="240">
        <v>103</v>
      </c>
      <c r="B568" s="241" t="s">
        <v>846</v>
      </c>
      <c r="C568" s="258" t="s">
        <v>847</v>
      </c>
      <c r="D568" s="242" t="s">
        <v>462</v>
      </c>
      <c r="E568" s="243">
        <v>1</v>
      </c>
      <c r="F568" s="244"/>
      <c r="G568" s="245">
        <f>ROUND(E568*F568,2)</f>
        <v>0</v>
      </c>
      <c r="H568" s="244"/>
      <c r="I568" s="245">
        <f>ROUND(E568*H568,2)</f>
        <v>0</v>
      </c>
      <c r="J568" s="244"/>
      <c r="K568" s="245">
        <f>ROUND(E568*J568,2)</f>
        <v>0</v>
      </c>
      <c r="L568" s="245">
        <v>15</v>
      </c>
      <c r="M568" s="245">
        <f>G568*(1+L568/100)</f>
        <v>0</v>
      </c>
      <c r="N568" s="243">
        <v>0</v>
      </c>
      <c r="O568" s="243">
        <f>ROUND(E568*N568,2)</f>
        <v>0</v>
      </c>
      <c r="P568" s="243">
        <v>0</v>
      </c>
      <c r="Q568" s="243">
        <f>ROUND(E568*P568,2)</f>
        <v>0</v>
      </c>
      <c r="R568" s="245"/>
      <c r="S568" s="245" t="s">
        <v>184</v>
      </c>
      <c r="T568" s="246" t="s">
        <v>185</v>
      </c>
      <c r="U568" s="224">
        <v>0</v>
      </c>
      <c r="V568" s="224">
        <f>ROUND(E568*U568,2)</f>
        <v>0</v>
      </c>
      <c r="W568" s="224"/>
      <c r="X568" s="224" t="s">
        <v>239</v>
      </c>
      <c r="Y568" s="224" t="s">
        <v>187</v>
      </c>
      <c r="Z568" s="214"/>
      <c r="AA568" s="214"/>
      <c r="AB568" s="214"/>
      <c r="AC568" s="214"/>
      <c r="AD568" s="214"/>
      <c r="AE568" s="214"/>
      <c r="AF568" s="214"/>
      <c r="AG568" s="214" t="s">
        <v>240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ht="22.5" outlineLevel="2" x14ac:dyDescent="0.2">
      <c r="A569" s="221"/>
      <c r="B569" s="222"/>
      <c r="C569" s="259" t="s">
        <v>824</v>
      </c>
      <c r="D569" s="247"/>
      <c r="E569" s="247"/>
      <c r="F569" s="247"/>
      <c r="G569" s="247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24"/>
      <c r="Z569" s="214"/>
      <c r="AA569" s="214"/>
      <c r="AB569" s="214"/>
      <c r="AC569" s="214"/>
      <c r="AD569" s="214"/>
      <c r="AE569" s="214"/>
      <c r="AF569" s="214"/>
      <c r="AG569" s="214" t="s">
        <v>190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56" t="str">
        <f>C569</f>
        <v>Provedení: ZASKLÍVACÍ SYSTÉM PRO NALOŽENÍ NA OCELOVOU KONSTRUKCI S PŘÍTLAČNOU LIŠTOU, S KRYCÍ LIŠTOU, SYSTÉMOVÁ ŠÍŘE 50mm</v>
      </c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2">
      <c r="A570" s="221"/>
      <c r="B570" s="222"/>
      <c r="C570" s="260" t="s">
        <v>825</v>
      </c>
      <c r="D570" s="248"/>
      <c r="E570" s="248"/>
      <c r="F570" s="248"/>
      <c r="G570" s="248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24"/>
      <c r="Z570" s="214"/>
      <c r="AA570" s="214"/>
      <c r="AB570" s="214"/>
      <c r="AC570" s="214"/>
      <c r="AD570" s="214"/>
      <c r="AE570" s="214"/>
      <c r="AF570" s="214"/>
      <c r="AG570" s="214" t="s">
        <v>190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ht="22.5" outlineLevel="3" x14ac:dyDescent="0.2">
      <c r="A571" s="221"/>
      <c r="B571" s="222"/>
      <c r="C571" s="260" t="s">
        <v>826</v>
      </c>
      <c r="D571" s="248"/>
      <c r="E571" s="248"/>
      <c r="F571" s="248"/>
      <c r="G571" s="248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4"/>
      <c r="AA571" s="214"/>
      <c r="AB571" s="214"/>
      <c r="AC571" s="214"/>
      <c r="AD571" s="214"/>
      <c r="AE571" s="214"/>
      <c r="AF571" s="214"/>
      <c r="AG571" s="214" t="s">
        <v>190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56" t="str">
        <f>C571</f>
        <v>SKLO: TI dvojsklo. Kompozice skla dle návrhu dodavatele, vnější tabule bezpečnostní sklo kalené s pokovením pro vysokou světelnou propustnost a neutrální barevné podání, předpoklad tl.dvojskla 6+16+6=28mm</v>
      </c>
      <c r="BB571" s="214"/>
      <c r="BC571" s="214"/>
      <c r="BD571" s="214"/>
      <c r="BE571" s="214"/>
      <c r="BF571" s="214"/>
      <c r="BG571" s="214"/>
      <c r="BH571" s="214"/>
    </row>
    <row r="572" spans="1:60" outlineLevel="3" x14ac:dyDescent="0.2">
      <c r="A572" s="221"/>
      <c r="B572" s="222"/>
      <c r="C572" s="260" t="s">
        <v>827</v>
      </c>
      <c r="D572" s="248"/>
      <c r="E572" s="248"/>
      <c r="F572" s="248"/>
      <c r="G572" s="248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24"/>
      <c r="Z572" s="214"/>
      <c r="AA572" s="214"/>
      <c r="AB572" s="214"/>
      <c r="AC572" s="214"/>
      <c r="AD572" s="214"/>
      <c r="AE572" s="214"/>
      <c r="AF572" s="214"/>
      <c r="AG572" s="214" t="s">
        <v>190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ht="22.5" outlineLevel="3" x14ac:dyDescent="0.2">
      <c r="A573" s="221"/>
      <c r="B573" s="222"/>
      <c r="C573" s="260" t="s">
        <v>828</v>
      </c>
      <c r="D573" s="248"/>
      <c r="E573" s="248"/>
      <c r="F573" s="248"/>
      <c r="G573" s="248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24"/>
      <c r="Z573" s="214"/>
      <c r="AA573" s="214"/>
      <c r="AB573" s="214"/>
      <c r="AC573" s="214"/>
      <c r="AD573" s="214"/>
      <c r="AE573" s="214"/>
      <c r="AF573" s="214"/>
      <c r="AG573" s="214" t="s">
        <v>190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56" t="str">
        <f>C573</f>
        <v>Součástí dodávky jsou:-vložky ve zdvojení profilů, z tvrzeného PUR, nutná koordinace s dodávkou markýzy Z/06, koordinace s dodávkou oplechvání K/3 a izolace ti1, zámečnické výrobky, příp.další.</v>
      </c>
      <c r="BB573" s="214"/>
      <c r="BC573" s="214"/>
      <c r="BD573" s="214"/>
      <c r="BE573" s="214"/>
      <c r="BF573" s="214"/>
      <c r="BG573" s="214"/>
      <c r="BH573" s="214"/>
    </row>
    <row r="574" spans="1:60" outlineLevel="2" x14ac:dyDescent="0.2">
      <c r="A574" s="221"/>
      <c r="B574" s="222"/>
      <c r="C574" s="262" t="s">
        <v>829</v>
      </c>
      <c r="D574" s="225"/>
      <c r="E574" s="226">
        <v>1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24"/>
      <c r="Z574" s="214"/>
      <c r="AA574" s="214"/>
      <c r="AB574" s="214"/>
      <c r="AC574" s="214"/>
      <c r="AD574" s="214"/>
      <c r="AE574" s="214"/>
      <c r="AF574" s="214"/>
      <c r="AG574" s="214" t="s">
        <v>201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ht="22.5" outlineLevel="1" x14ac:dyDescent="0.2">
      <c r="A575" s="240">
        <v>104</v>
      </c>
      <c r="B575" s="241" t="s">
        <v>848</v>
      </c>
      <c r="C575" s="258" t="s">
        <v>849</v>
      </c>
      <c r="D575" s="242" t="s">
        <v>462</v>
      </c>
      <c r="E575" s="243">
        <v>1</v>
      </c>
      <c r="F575" s="244"/>
      <c r="G575" s="245">
        <f>ROUND(E575*F575,2)</f>
        <v>0</v>
      </c>
      <c r="H575" s="244"/>
      <c r="I575" s="245">
        <f>ROUND(E575*H575,2)</f>
        <v>0</v>
      </c>
      <c r="J575" s="244"/>
      <c r="K575" s="245">
        <f>ROUND(E575*J575,2)</f>
        <v>0</v>
      </c>
      <c r="L575" s="245">
        <v>15</v>
      </c>
      <c r="M575" s="245">
        <f>G575*(1+L575/100)</f>
        <v>0</v>
      </c>
      <c r="N575" s="243">
        <v>0</v>
      </c>
      <c r="O575" s="243">
        <f>ROUND(E575*N575,2)</f>
        <v>0</v>
      </c>
      <c r="P575" s="243">
        <v>0</v>
      </c>
      <c r="Q575" s="243">
        <f>ROUND(E575*P575,2)</f>
        <v>0</v>
      </c>
      <c r="R575" s="245"/>
      <c r="S575" s="245" t="s">
        <v>184</v>
      </c>
      <c r="T575" s="246" t="s">
        <v>185</v>
      </c>
      <c r="U575" s="224">
        <v>0</v>
      </c>
      <c r="V575" s="224">
        <f>ROUND(E575*U575,2)</f>
        <v>0</v>
      </c>
      <c r="W575" s="224"/>
      <c r="X575" s="224" t="s">
        <v>239</v>
      </c>
      <c r="Y575" s="224" t="s">
        <v>187</v>
      </c>
      <c r="Z575" s="214"/>
      <c r="AA575" s="214"/>
      <c r="AB575" s="214"/>
      <c r="AC575" s="214"/>
      <c r="AD575" s="214"/>
      <c r="AE575" s="214"/>
      <c r="AF575" s="214"/>
      <c r="AG575" s="214" t="s">
        <v>240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ht="22.5" outlineLevel="2" x14ac:dyDescent="0.2">
      <c r="A576" s="221"/>
      <c r="B576" s="222"/>
      <c r="C576" s="259" t="s">
        <v>824</v>
      </c>
      <c r="D576" s="247"/>
      <c r="E576" s="247"/>
      <c r="F576" s="247"/>
      <c r="G576" s="247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24"/>
      <c r="Z576" s="214"/>
      <c r="AA576" s="214"/>
      <c r="AB576" s="214"/>
      <c r="AC576" s="214"/>
      <c r="AD576" s="214"/>
      <c r="AE576" s="214"/>
      <c r="AF576" s="214"/>
      <c r="AG576" s="214" t="s">
        <v>190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56" t="str">
        <f>C576</f>
        <v>Provedení: ZASKLÍVACÍ SYSTÉM PRO NALOŽENÍ NA OCELOVOU KONSTRUKCI S PŘÍTLAČNOU LIŠTOU, S KRYCÍ LIŠTOU, SYSTÉMOVÁ ŠÍŘE 50mm</v>
      </c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2">
      <c r="A577" s="221"/>
      <c r="B577" s="222"/>
      <c r="C577" s="260" t="s">
        <v>825</v>
      </c>
      <c r="D577" s="248"/>
      <c r="E577" s="248"/>
      <c r="F577" s="248"/>
      <c r="G577" s="248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24"/>
      <c r="Z577" s="214"/>
      <c r="AA577" s="214"/>
      <c r="AB577" s="214"/>
      <c r="AC577" s="214"/>
      <c r="AD577" s="214"/>
      <c r="AE577" s="214"/>
      <c r="AF577" s="214"/>
      <c r="AG577" s="214" t="s">
        <v>190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ht="22.5" outlineLevel="3" x14ac:dyDescent="0.2">
      <c r="A578" s="221"/>
      <c r="B578" s="222"/>
      <c r="C578" s="260" t="s">
        <v>826</v>
      </c>
      <c r="D578" s="248"/>
      <c r="E578" s="248"/>
      <c r="F578" s="248"/>
      <c r="G578" s="248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24"/>
      <c r="Z578" s="214"/>
      <c r="AA578" s="214"/>
      <c r="AB578" s="214"/>
      <c r="AC578" s="214"/>
      <c r="AD578" s="214"/>
      <c r="AE578" s="214"/>
      <c r="AF578" s="214"/>
      <c r="AG578" s="214" t="s">
        <v>190</v>
      </c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56" t="str">
        <f>C578</f>
        <v>SKLO: TI dvojsklo. Kompozice skla dle návrhu dodavatele, vnější tabule bezpečnostní sklo kalené s pokovením pro vysokou světelnou propustnost a neutrální barevné podání, předpoklad tl.dvojskla 6+16+6=28mm</v>
      </c>
      <c r="BB578" s="214"/>
      <c r="BC578" s="214"/>
      <c r="BD578" s="214"/>
      <c r="BE578" s="214"/>
      <c r="BF578" s="214"/>
      <c r="BG578" s="214"/>
      <c r="BH578" s="214"/>
    </row>
    <row r="579" spans="1:60" outlineLevel="3" x14ac:dyDescent="0.2">
      <c r="A579" s="221"/>
      <c r="B579" s="222"/>
      <c r="C579" s="260" t="s">
        <v>827</v>
      </c>
      <c r="D579" s="248"/>
      <c r="E579" s="248"/>
      <c r="F579" s="248"/>
      <c r="G579" s="248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24"/>
      <c r="Z579" s="214"/>
      <c r="AA579" s="214"/>
      <c r="AB579" s="214"/>
      <c r="AC579" s="214"/>
      <c r="AD579" s="214"/>
      <c r="AE579" s="214"/>
      <c r="AF579" s="214"/>
      <c r="AG579" s="214" t="s">
        <v>190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ht="22.5" outlineLevel="3" x14ac:dyDescent="0.2">
      <c r="A580" s="221"/>
      <c r="B580" s="222"/>
      <c r="C580" s="260" t="s">
        <v>828</v>
      </c>
      <c r="D580" s="248"/>
      <c r="E580" s="248"/>
      <c r="F580" s="248"/>
      <c r="G580" s="248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24"/>
      <c r="Z580" s="214"/>
      <c r="AA580" s="214"/>
      <c r="AB580" s="214"/>
      <c r="AC580" s="214"/>
      <c r="AD580" s="214"/>
      <c r="AE580" s="214"/>
      <c r="AF580" s="214"/>
      <c r="AG580" s="214" t="s">
        <v>190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56" t="str">
        <f>C580</f>
        <v>Součástí dodávky jsou:-vložky ve zdvojení profilů, z tvrzeného PUR, nutná koordinace s dodávkou markýzy Z/06, koordinace s dodávkou oplechvání K/3 a izolace ti1, zámečnické výrobky, příp.další.</v>
      </c>
      <c r="BB580" s="214"/>
      <c r="BC580" s="214"/>
      <c r="BD580" s="214"/>
      <c r="BE580" s="214"/>
      <c r="BF580" s="214"/>
      <c r="BG580" s="214"/>
      <c r="BH580" s="214"/>
    </row>
    <row r="581" spans="1:60" outlineLevel="2" x14ac:dyDescent="0.2">
      <c r="A581" s="221"/>
      <c r="B581" s="222"/>
      <c r="C581" s="262" t="s">
        <v>829</v>
      </c>
      <c r="D581" s="225"/>
      <c r="E581" s="226">
        <v>1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24"/>
      <c r="Z581" s="214"/>
      <c r="AA581" s="214"/>
      <c r="AB581" s="214"/>
      <c r="AC581" s="214"/>
      <c r="AD581" s="214"/>
      <c r="AE581" s="214"/>
      <c r="AF581" s="214"/>
      <c r="AG581" s="214" t="s">
        <v>201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ht="22.5" outlineLevel="1" x14ac:dyDescent="0.2">
      <c r="A582" s="240">
        <v>105</v>
      </c>
      <c r="B582" s="241" t="s">
        <v>850</v>
      </c>
      <c r="C582" s="258" t="s">
        <v>851</v>
      </c>
      <c r="D582" s="242" t="s">
        <v>462</v>
      </c>
      <c r="E582" s="243">
        <v>1</v>
      </c>
      <c r="F582" s="244"/>
      <c r="G582" s="245">
        <f>ROUND(E582*F582,2)</f>
        <v>0</v>
      </c>
      <c r="H582" s="244"/>
      <c r="I582" s="245">
        <f>ROUND(E582*H582,2)</f>
        <v>0</v>
      </c>
      <c r="J582" s="244"/>
      <c r="K582" s="245">
        <f>ROUND(E582*J582,2)</f>
        <v>0</v>
      </c>
      <c r="L582" s="245">
        <v>15</v>
      </c>
      <c r="M582" s="245">
        <f>G582*(1+L582/100)</f>
        <v>0</v>
      </c>
      <c r="N582" s="243">
        <v>0</v>
      </c>
      <c r="O582" s="243">
        <f>ROUND(E582*N582,2)</f>
        <v>0</v>
      </c>
      <c r="P582" s="243">
        <v>0</v>
      </c>
      <c r="Q582" s="243">
        <f>ROUND(E582*P582,2)</f>
        <v>0</v>
      </c>
      <c r="R582" s="245"/>
      <c r="S582" s="245" t="s">
        <v>184</v>
      </c>
      <c r="T582" s="246" t="s">
        <v>185</v>
      </c>
      <c r="U582" s="224">
        <v>0</v>
      </c>
      <c r="V582" s="224">
        <f>ROUND(E582*U582,2)</f>
        <v>0</v>
      </c>
      <c r="W582" s="224"/>
      <c r="X582" s="224" t="s">
        <v>239</v>
      </c>
      <c r="Y582" s="224" t="s">
        <v>187</v>
      </c>
      <c r="Z582" s="214"/>
      <c r="AA582" s="214"/>
      <c r="AB582" s="214"/>
      <c r="AC582" s="214"/>
      <c r="AD582" s="214"/>
      <c r="AE582" s="214"/>
      <c r="AF582" s="214"/>
      <c r="AG582" s="214" t="s">
        <v>240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ht="22.5" outlineLevel="2" x14ac:dyDescent="0.2">
      <c r="A583" s="221"/>
      <c r="B583" s="222"/>
      <c r="C583" s="259" t="s">
        <v>824</v>
      </c>
      <c r="D583" s="247"/>
      <c r="E583" s="247"/>
      <c r="F583" s="247"/>
      <c r="G583" s="247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24"/>
      <c r="Z583" s="214"/>
      <c r="AA583" s="214"/>
      <c r="AB583" s="214"/>
      <c r="AC583" s="214"/>
      <c r="AD583" s="214"/>
      <c r="AE583" s="214"/>
      <c r="AF583" s="214"/>
      <c r="AG583" s="214" t="s">
        <v>190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56" t="str">
        <f>C583</f>
        <v>Provedení: ZASKLÍVACÍ SYSTÉM PRO NALOŽENÍ NA OCELOVOU KONSTRUKCI S PŘÍTLAČNOU LIŠTOU, S KRYCÍ LIŠTOU, SYSTÉMOVÁ ŠÍŘE 50mm</v>
      </c>
      <c r="BB583" s="214"/>
      <c r="BC583" s="214"/>
      <c r="BD583" s="214"/>
      <c r="BE583" s="214"/>
      <c r="BF583" s="214"/>
      <c r="BG583" s="214"/>
      <c r="BH583" s="214"/>
    </row>
    <row r="584" spans="1:60" outlineLevel="3" x14ac:dyDescent="0.2">
      <c r="A584" s="221"/>
      <c r="B584" s="222"/>
      <c r="C584" s="260" t="s">
        <v>825</v>
      </c>
      <c r="D584" s="248"/>
      <c r="E584" s="248"/>
      <c r="F584" s="248"/>
      <c r="G584" s="248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24"/>
      <c r="Z584" s="214"/>
      <c r="AA584" s="214"/>
      <c r="AB584" s="214"/>
      <c r="AC584" s="214"/>
      <c r="AD584" s="214"/>
      <c r="AE584" s="214"/>
      <c r="AF584" s="214"/>
      <c r="AG584" s="214" t="s">
        <v>190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ht="22.5" outlineLevel="3" x14ac:dyDescent="0.2">
      <c r="A585" s="221"/>
      <c r="B585" s="222"/>
      <c r="C585" s="260" t="s">
        <v>826</v>
      </c>
      <c r="D585" s="248"/>
      <c r="E585" s="248"/>
      <c r="F585" s="248"/>
      <c r="G585" s="248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24"/>
      <c r="Z585" s="214"/>
      <c r="AA585" s="214"/>
      <c r="AB585" s="214"/>
      <c r="AC585" s="214"/>
      <c r="AD585" s="214"/>
      <c r="AE585" s="214"/>
      <c r="AF585" s="214"/>
      <c r="AG585" s="214" t="s">
        <v>190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56" t="str">
        <f>C585</f>
        <v>SKLO: TI dvojsklo. Kompozice skla dle návrhu dodavatele, vnější tabule bezpečnostní sklo kalené s pokovením pro vysokou světelnou propustnost a neutrální barevné podání, předpoklad tl.dvojskla 6+16+6=28mm</v>
      </c>
      <c r="BB585" s="214"/>
      <c r="BC585" s="214"/>
      <c r="BD585" s="214"/>
      <c r="BE585" s="214"/>
      <c r="BF585" s="214"/>
      <c r="BG585" s="214"/>
      <c r="BH585" s="214"/>
    </row>
    <row r="586" spans="1:60" outlineLevel="3" x14ac:dyDescent="0.2">
      <c r="A586" s="221"/>
      <c r="B586" s="222"/>
      <c r="C586" s="260" t="s">
        <v>827</v>
      </c>
      <c r="D586" s="248"/>
      <c r="E586" s="248"/>
      <c r="F586" s="248"/>
      <c r="G586" s="248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24"/>
      <c r="Z586" s="214"/>
      <c r="AA586" s="214"/>
      <c r="AB586" s="214"/>
      <c r="AC586" s="214"/>
      <c r="AD586" s="214"/>
      <c r="AE586" s="214"/>
      <c r="AF586" s="214"/>
      <c r="AG586" s="214" t="s">
        <v>190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ht="22.5" outlineLevel="3" x14ac:dyDescent="0.2">
      <c r="A587" s="221"/>
      <c r="B587" s="222"/>
      <c r="C587" s="260" t="s">
        <v>828</v>
      </c>
      <c r="D587" s="248"/>
      <c r="E587" s="248"/>
      <c r="F587" s="248"/>
      <c r="G587" s="248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24"/>
      <c r="Z587" s="214"/>
      <c r="AA587" s="214"/>
      <c r="AB587" s="214"/>
      <c r="AC587" s="214"/>
      <c r="AD587" s="214"/>
      <c r="AE587" s="214"/>
      <c r="AF587" s="214"/>
      <c r="AG587" s="214" t="s">
        <v>190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56" t="str">
        <f>C587</f>
        <v>Součástí dodávky jsou:-vložky ve zdvojení profilů, z tvrzeného PUR, nutná koordinace s dodávkou markýzy Z/06, koordinace s dodávkou oplechvání K/3 a izolace ti1, zámečnické výrobky, příp.další.</v>
      </c>
      <c r="BB587" s="214"/>
      <c r="BC587" s="214"/>
      <c r="BD587" s="214"/>
      <c r="BE587" s="214"/>
      <c r="BF587" s="214"/>
      <c r="BG587" s="214"/>
      <c r="BH587" s="214"/>
    </row>
    <row r="588" spans="1:60" outlineLevel="2" x14ac:dyDescent="0.2">
      <c r="A588" s="221"/>
      <c r="B588" s="222"/>
      <c r="C588" s="262" t="s">
        <v>829</v>
      </c>
      <c r="D588" s="225"/>
      <c r="E588" s="226">
        <v>1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24"/>
      <c r="Z588" s="214"/>
      <c r="AA588" s="214"/>
      <c r="AB588" s="214"/>
      <c r="AC588" s="214"/>
      <c r="AD588" s="214"/>
      <c r="AE588" s="214"/>
      <c r="AF588" s="214"/>
      <c r="AG588" s="214" t="s">
        <v>201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ht="22.5" outlineLevel="1" x14ac:dyDescent="0.2">
      <c r="A589" s="240">
        <v>106</v>
      </c>
      <c r="B589" s="241" t="s">
        <v>852</v>
      </c>
      <c r="C589" s="258" t="s">
        <v>853</v>
      </c>
      <c r="D589" s="242" t="s">
        <v>462</v>
      </c>
      <c r="E589" s="243">
        <v>1</v>
      </c>
      <c r="F589" s="244"/>
      <c r="G589" s="245">
        <f>ROUND(E589*F589,2)</f>
        <v>0</v>
      </c>
      <c r="H589" s="244"/>
      <c r="I589" s="245">
        <f>ROUND(E589*H589,2)</f>
        <v>0</v>
      </c>
      <c r="J589" s="244"/>
      <c r="K589" s="245">
        <f>ROUND(E589*J589,2)</f>
        <v>0</v>
      </c>
      <c r="L589" s="245">
        <v>15</v>
      </c>
      <c r="M589" s="245">
        <f>G589*(1+L589/100)</f>
        <v>0</v>
      </c>
      <c r="N589" s="243">
        <v>0</v>
      </c>
      <c r="O589" s="243">
        <f>ROUND(E589*N589,2)</f>
        <v>0</v>
      </c>
      <c r="P589" s="243">
        <v>0</v>
      </c>
      <c r="Q589" s="243">
        <f>ROUND(E589*P589,2)</f>
        <v>0</v>
      </c>
      <c r="R589" s="245"/>
      <c r="S589" s="245" t="s">
        <v>184</v>
      </c>
      <c r="T589" s="246" t="s">
        <v>185</v>
      </c>
      <c r="U589" s="224">
        <v>0</v>
      </c>
      <c r="V589" s="224">
        <f>ROUND(E589*U589,2)</f>
        <v>0</v>
      </c>
      <c r="W589" s="224"/>
      <c r="X589" s="224" t="s">
        <v>239</v>
      </c>
      <c r="Y589" s="224" t="s">
        <v>187</v>
      </c>
      <c r="Z589" s="214"/>
      <c r="AA589" s="214"/>
      <c r="AB589" s="214"/>
      <c r="AC589" s="214"/>
      <c r="AD589" s="214"/>
      <c r="AE589" s="214"/>
      <c r="AF589" s="214"/>
      <c r="AG589" s="214" t="s">
        <v>240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ht="22.5" outlineLevel="2" x14ac:dyDescent="0.2">
      <c r="A590" s="221"/>
      <c r="B590" s="222"/>
      <c r="C590" s="259" t="s">
        <v>824</v>
      </c>
      <c r="D590" s="247"/>
      <c r="E590" s="247"/>
      <c r="F590" s="247"/>
      <c r="G590" s="247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24"/>
      <c r="Z590" s="214"/>
      <c r="AA590" s="214"/>
      <c r="AB590" s="214"/>
      <c r="AC590" s="214"/>
      <c r="AD590" s="214"/>
      <c r="AE590" s="214"/>
      <c r="AF590" s="214"/>
      <c r="AG590" s="214" t="s">
        <v>190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56" t="str">
        <f>C590</f>
        <v>Provedení: ZASKLÍVACÍ SYSTÉM PRO NALOŽENÍ NA OCELOVOU KONSTRUKCI S PŘÍTLAČNOU LIŠTOU, S KRYCÍ LIŠTOU, SYSTÉMOVÁ ŠÍŘE 50mm</v>
      </c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2">
      <c r="A591" s="221"/>
      <c r="B591" s="222"/>
      <c r="C591" s="260" t="s">
        <v>825</v>
      </c>
      <c r="D591" s="248"/>
      <c r="E591" s="248"/>
      <c r="F591" s="248"/>
      <c r="G591" s="248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24"/>
      <c r="Z591" s="214"/>
      <c r="AA591" s="214"/>
      <c r="AB591" s="214"/>
      <c r="AC591" s="214"/>
      <c r="AD591" s="214"/>
      <c r="AE591" s="214"/>
      <c r="AF591" s="214"/>
      <c r="AG591" s="214" t="s">
        <v>190</v>
      </c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ht="22.5" outlineLevel="3" x14ac:dyDescent="0.2">
      <c r="A592" s="221"/>
      <c r="B592" s="222"/>
      <c r="C592" s="260" t="s">
        <v>826</v>
      </c>
      <c r="D592" s="248"/>
      <c r="E592" s="248"/>
      <c r="F592" s="248"/>
      <c r="G592" s="248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24"/>
      <c r="Z592" s="214"/>
      <c r="AA592" s="214"/>
      <c r="AB592" s="214"/>
      <c r="AC592" s="214"/>
      <c r="AD592" s="214"/>
      <c r="AE592" s="214"/>
      <c r="AF592" s="214"/>
      <c r="AG592" s="214" t="s">
        <v>190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56" t="str">
        <f>C592</f>
        <v>SKLO: TI dvojsklo. Kompozice skla dle návrhu dodavatele, vnější tabule bezpečnostní sklo kalené s pokovením pro vysokou světelnou propustnost a neutrální barevné podání, předpoklad tl.dvojskla 6+16+6=28mm</v>
      </c>
      <c r="BB592" s="214"/>
      <c r="BC592" s="214"/>
      <c r="BD592" s="214"/>
      <c r="BE592" s="214"/>
      <c r="BF592" s="214"/>
      <c r="BG592" s="214"/>
      <c r="BH592" s="214"/>
    </row>
    <row r="593" spans="1:60" outlineLevel="3" x14ac:dyDescent="0.2">
      <c r="A593" s="221"/>
      <c r="B593" s="222"/>
      <c r="C593" s="260" t="s">
        <v>827</v>
      </c>
      <c r="D593" s="248"/>
      <c r="E593" s="248"/>
      <c r="F593" s="248"/>
      <c r="G593" s="248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24"/>
      <c r="Z593" s="214"/>
      <c r="AA593" s="214"/>
      <c r="AB593" s="214"/>
      <c r="AC593" s="214"/>
      <c r="AD593" s="214"/>
      <c r="AE593" s="214"/>
      <c r="AF593" s="214"/>
      <c r="AG593" s="214" t="s">
        <v>190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ht="22.5" outlineLevel="3" x14ac:dyDescent="0.2">
      <c r="A594" s="221"/>
      <c r="B594" s="222"/>
      <c r="C594" s="260" t="s">
        <v>828</v>
      </c>
      <c r="D594" s="248"/>
      <c r="E594" s="248"/>
      <c r="F594" s="248"/>
      <c r="G594" s="248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24"/>
      <c r="Z594" s="214"/>
      <c r="AA594" s="214"/>
      <c r="AB594" s="214"/>
      <c r="AC594" s="214"/>
      <c r="AD594" s="214"/>
      <c r="AE594" s="214"/>
      <c r="AF594" s="214"/>
      <c r="AG594" s="214" t="s">
        <v>190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56" t="str">
        <f>C594</f>
        <v>Součástí dodávky jsou:-vložky ve zdvojení profilů, z tvrzeného PUR, nutná koordinace s dodávkou markýzy Z/06, koordinace s dodávkou oplechvání K/3 a izolace ti1, zámečnické výrobky, příp.další.</v>
      </c>
      <c r="BB594" s="214"/>
      <c r="BC594" s="214"/>
      <c r="BD594" s="214"/>
      <c r="BE594" s="214"/>
      <c r="BF594" s="214"/>
      <c r="BG594" s="214"/>
      <c r="BH594" s="214"/>
    </row>
    <row r="595" spans="1:60" outlineLevel="2" x14ac:dyDescent="0.2">
      <c r="A595" s="221"/>
      <c r="B595" s="222"/>
      <c r="C595" s="262" t="s">
        <v>829</v>
      </c>
      <c r="D595" s="225"/>
      <c r="E595" s="226">
        <v>1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24"/>
      <c r="Z595" s="214"/>
      <c r="AA595" s="214"/>
      <c r="AB595" s="214"/>
      <c r="AC595" s="214"/>
      <c r="AD595" s="214"/>
      <c r="AE595" s="214"/>
      <c r="AF595" s="214"/>
      <c r="AG595" s="214" t="s">
        <v>201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ht="22.5" outlineLevel="1" x14ac:dyDescent="0.2">
      <c r="A596" s="240">
        <v>107</v>
      </c>
      <c r="B596" s="241" t="s">
        <v>854</v>
      </c>
      <c r="C596" s="258" t="s">
        <v>847</v>
      </c>
      <c r="D596" s="242" t="s">
        <v>462</v>
      </c>
      <c r="E596" s="243">
        <v>1</v>
      </c>
      <c r="F596" s="244"/>
      <c r="G596" s="245">
        <f>ROUND(E596*F596,2)</f>
        <v>0</v>
      </c>
      <c r="H596" s="244"/>
      <c r="I596" s="245">
        <f>ROUND(E596*H596,2)</f>
        <v>0</v>
      </c>
      <c r="J596" s="244"/>
      <c r="K596" s="245">
        <f>ROUND(E596*J596,2)</f>
        <v>0</v>
      </c>
      <c r="L596" s="245">
        <v>15</v>
      </c>
      <c r="M596" s="245">
        <f>G596*(1+L596/100)</f>
        <v>0</v>
      </c>
      <c r="N596" s="243">
        <v>0</v>
      </c>
      <c r="O596" s="243">
        <f>ROUND(E596*N596,2)</f>
        <v>0</v>
      </c>
      <c r="P596" s="243">
        <v>0</v>
      </c>
      <c r="Q596" s="243">
        <f>ROUND(E596*P596,2)</f>
        <v>0</v>
      </c>
      <c r="R596" s="245"/>
      <c r="S596" s="245" t="s">
        <v>184</v>
      </c>
      <c r="T596" s="246" t="s">
        <v>185</v>
      </c>
      <c r="U596" s="224">
        <v>0</v>
      </c>
      <c r="V596" s="224">
        <f>ROUND(E596*U596,2)</f>
        <v>0</v>
      </c>
      <c r="W596" s="224"/>
      <c r="X596" s="224" t="s">
        <v>239</v>
      </c>
      <c r="Y596" s="224" t="s">
        <v>187</v>
      </c>
      <c r="Z596" s="214"/>
      <c r="AA596" s="214"/>
      <c r="AB596" s="214"/>
      <c r="AC596" s="214"/>
      <c r="AD596" s="214"/>
      <c r="AE596" s="214"/>
      <c r="AF596" s="214"/>
      <c r="AG596" s="214" t="s">
        <v>240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ht="22.5" outlineLevel="2" x14ac:dyDescent="0.2">
      <c r="A597" s="221"/>
      <c r="B597" s="222"/>
      <c r="C597" s="259" t="s">
        <v>824</v>
      </c>
      <c r="D597" s="247"/>
      <c r="E597" s="247"/>
      <c r="F597" s="247"/>
      <c r="G597" s="247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24"/>
      <c r="Z597" s="214"/>
      <c r="AA597" s="214"/>
      <c r="AB597" s="214"/>
      <c r="AC597" s="214"/>
      <c r="AD597" s="214"/>
      <c r="AE597" s="214"/>
      <c r="AF597" s="214"/>
      <c r="AG597" s="214" t="s">
        <v>190</v>
      </c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56" t="str">
        <f>C597</f>
        <v>Provedení: ZASKLÍVACÍ SYSTÉM PRO NALOŽENÍ NA OCELOVOU KONSTRUKCI S PŘÍTLAČNOU LIŠTOU, S KRYCÍ LIŠTOU, SYSTÉMOVÁ ŠÍŘE 50mm</v>
      </c>
      <c r="BB597" s="214"/>
      <c r="BC597" s="214"/>
      <c r="BD597" s="214"/>
      <c r="BE597" s="214"/>
      <c r="BF597" s="214"/>
      <c r="BG597" s="214"/>
      <c r="BH597" s="214"/>
    </row>
    <row r="598" spans="1:60" outlineLevel="3" x14ac:dyDescent="0.2">
      <c r="A598" s="221"/>
      <c r="B598" s="222"/>
      <c r="C598" s="260" t="s">
        <v>825</v>
      </c>
      <c r="D598" s="248"/>
      <c r="E598" s="248"/>
      <c r="F598" s="248"/>
      <c r="G598" s="248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24"/>
      <c r="Z598" s="214"/>
      <c r="AA598" s="214"/>
      <c r="AB598" s="214"/>
      <c r="AC598" s="214"/>
      <c r="AD598" s="214"/>
      <c r="AE598" s="214"/>
      <c r="AF598" s="214"/>
      <c r="AG598" s="214" t="s">
        <v>190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ht="22.5" outlineLevel="3" x14ac:dyDescent="0.2">
      <c r="A599" s="221"/>
      <c r="B599" s="222"/>
      <c r="C599" s="260" t="s">
        <v>826</v>
      </c>
      <c r="D599" s="248"/>
      <c r="E599" s="248"/>
      <c r="F599" s="248"/>
      <c r="G599" s="248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24"/>
      <c r="Z599" s="214"/>
      <c r="AA599" s="214"/>
      <c r="AB599" s="214"/>
      <c r="AC599" s="214"/>
      <c r="AD599" s="214"/>
      <c r="AE599" s="214"/>
      <c r="AF599" s="214"/>
      <c r="AG599" s="214" t="s">
        <v>190</v>
      </c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56" t="str">
        <f>C599</f>
        <v>SKLO: TI dvojsklo. Kompozice skla dle návrhu dodavatele, vnější tabule bezpečnostní sklo kalené s pokovením pro vysokou světelnou propustnost a neutrální barevné podání, předpoklad tl.dvojskla 6+16+6=28mm</v>
      </c>
      <c r="BB599" s="214"/>
      <c r="BC599" s="214"/>
      <c r="BD599" s="214"/>
      <c r="BE599" s="214"/>
      <c r="BF599" s="214"/>
      <c r="BG599" s="214"/>
      <c r="BH599" s="214"/>
    </row>
    <row r="600" spans="1:60" outlineLevel="3" x14ac:dyDescent="0.2">
      <c r="A600" s="221"/>
      <c r="B600" s="222"/>
      <c r="C600" s="260" t="s">
        <v>827</v>
      </c>
      <c r="D600" s="248"/>
      <c r="E600" s="248"/>
      <c r="F600" s="248"/>
      <c r="G600" s="248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24"/>
      <c r="Z600" s="214"/>
      <c r="AA600" s="214"/>
      <c r="AB600" s="214"/>
      <c r="AC600" s="214"/>
      <c r="AD600" s="214"/>
      <c r="AE600" s="214"/>
      <c r="AF600" s="214"/>
      <c r="AG600" s="214" t="s">
        <v>190</v>
      </c>
      <c r="AH600" s="214"/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ht="22.5" outlineLevel="3" x14ac:dyDescent="0.2">
      <c r="A601" s="221"/>
      <c r="B601" s="222"/>
      <c r="C601" s="260" t="s">
        <v>828</v>
      </c>
      <c r="D601" s="248"/>
      <c r="E601" s="248"/>
      <c r="F601" s="248"/>
      <c r="G601" s="248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24"/>
      <c r="Z601" s="214"/>
      <c r="AA601" s="214"/>
      <c r="AB601" s="214"/>
      <c r="AC601" s="214"/>
      <c r="AD601" s="214"/>
      <c r="AE601" s="214"/>
      <c r="AF601" s="214"/>
      <c r="AG601" s="214" t="s">
        <v>190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56" t="str">
        <f>C601</f>
        <v>Součástí dodávky jsou:-vložky ve zdvojení profilů, z tvrzeného PUR, nutná koordinace s dodávkou markýzy Z/06, koordinace s dodávkou oplechvání K/3 a izolace ti1, zámečnické výrobky, příp.další.</v>
      </c>
      <c r="BB601" s="214"/>
      <c r="BC601" s="214"/>
      <c r="BD601" s="214"/>
      <c r="BE601" s="214"/>
      <c r="BF601" s="214"/>
      <c r="BG601" s="214"/>
      <c r="BH601" s="214"/>
    </row>
    <row r="602" spans="1:60" outlineLevel="2" x14ac:dyDescent="0.2">
      <c r="A602" s="221"/>
      <c r="B602" s="222"/>
      <c r="C602" s="262" t="s">
        <v>829</v>
      </c>
      <c r="D602" s="225"/>
      <c r="E602" s="226">
        <v>1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24"/>
      <c r="Z602" s="214"/>
      <c r="AA602" s="214"/>
      <c r="AB602" s="214"/>
      <c r="AC602" s="214"/>
      <c r="AD602" s="214"/>
      <c r="AE602" s="214"/>
      <c r="AF602" s="214"/>
      <c r="AG602" s="214" t="s">
        <v>201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ht="22.5" outlineLevel="1" x14ac:dyDescent="0.2">
      <c r="A603" s="240">
        <v>108</v>
      </c>
      <c r="B603" s="241" t="s">
        <v>855</v>
      </c>
      <c r="C603" s="258" t="s">
        <v>856</v>
      </c>
      <c r="D603" s="242" t="s">
        <v>462</v>
      </c>
      <c r="E603" s="243">
        <v>1</v>
      </c>
      <c r="F603" s="244"/>
      <c r="G603" s="245">
        <f>ROUND(E603*F603,2)</f>
        <v>0</v>
      </c>
      <c r="H603" s="244"/>
      <c r="I603" s="245">
        <f>ROUND(E603*H603,2)</f>
        <v>0</v>
      </c>
      <c r="J603" s="244"/>
      <c r="K603" s="245">
        <f>ROUND(E603*J603,2)</f>
        <v>0</v>
      </c>
      <c r="L603" s="245">
        <v>15</v>
      </c>
      <c r="M603" s="245">
        <f>G603*(1+L603/100)</f>
        <v>0</v>
      </c>
      <c r="N603" s="243">
        <v>0</v>
      </c>
      <c r="O603" s="243">
        <f>ROUND(E603*N603,2)</f>
        <v>0</v>
      </c>
      <c r="P603" s="243">
        <v>0</v>
      </c>
      <c r="Q603" s="243">
        <f>ROUND(E603*P603,2)</f>
        <v>0</v>
      </c>
      <c r="R603" s="245"/>
      <c r="S603" s="245" t="s">
        <v>184</v>
      </c>
      <c r="T603" s="246" t="s">
        <v>185</v>
      </c>
      <c r="U603" s="224">
        <v>0</v>
      </c>
      <c r="V603" s="224">
        <f>ROUND(E603*U603,2)</f>
        <v>0</v>
      </c>
      <c r="W603" s="224"/>
      <c r="X603" s="224" t="s">
        <v>239</v>
      </c>
      <c r="Y603" s="224" t="s">
        <v>187</v>
      </c>
      <c r="Z603" s="214"/>
      <c r="AA603" s="214"/>
      <c r="AB603" s="214"/>
      <c r="AC603" s="214"/>
      <c r="AD603" s="214"/>
      <c r="AE603" s="214"/>
      <c r="AF603" s="214"/>
      <c r="AG603" s="214" t="s">
        <v>240</v>
      </c>
      <c r="AH603" s="214"/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ht="22.5" outlineLevel="2" x14ac:dyDescent="0.2">
      <c r="A604" s="221"/>
      <c r="B604" s="222"/>
      <c r="C604" s="259" t="s">
        <v>824</v>
      </c>
      <c r="D604" s="247"/>
      <c r="E604" s="247"/>
      <c r="F604" s="247"/>
      <c r="G604" s="247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24"/>
      <c r="Z604" s="214"/>
      <c r="AA604" s="214"/>
      <c r="AB604" s="214"/>
      <c r="AC604" s="214"/>
      <c r="AD604" s="214"/>
      <c r="AE604" s="214"/>
      <c r="AF604" s="214"/>
      <c r="AG604" s="214" t="s">
        <v>190</v>
      </c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56" t="str">
        <f>C604</f>
        <v>Provedení: ZASKLÍVACÍ SYSTÉM PRO NALOŽENÍ NA OCELOVOU KONSTRUKCI S PŘÍTLAČNOU LIŠTOU, S KRYCÍ LIŠTOU, SYSTÉMOVÁ ŠÍŘE 50mm</v>
      </c>
      <c r="BB604" s="214"/>
      <c r="BC604" s="214"/>
      <c r="BD604" s="214"/>
      <c r="BE604" s="214"/>
      <c r="BF604" s="214"/>
      <c r="BG604" s="214"/>
      <c r="BH604" s="214"/>
    </row>
    <row r="605" spans="1:60" outlineLevel="3" x14ac:dyDescent="0.2">
      <c r="A605" s="221"/>
      <c r="B605" s="222"/>
      <c r="C605" s="260" t="s">
        <v>825</v>
      </c>
      <c r="D605" s="248"/>
      <c r="E605" s="248"/>
      <c r="F605" s="248"/>
      <c r="G605" s="248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24"/>
      <c r="Z605" s="214"/>
      <c r="AA605" s="214"/>
      <c r="AB605" s="214"/>
      <c r="AC605" s="214"/>
      <c r="AD605" s="214"/>
      <c r="AE605" s="214"/>
      <c r="AF605" s="214"/>
      <c r="AG605" s="214" t="s">
        <v>190</v>
      </c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ht="22.5" outlineLevel="3" x14ac:dyDescent="0.2">
      <c r="A606" s="221"/>
      <c r="B606" s="222"/>
      <c r="C606" s="260" t="s">
        <v>826</v>
      </c>
      <c r="D606" s="248"/>
      <c r="E606" s="248"/>
      <c r="F606" s="248"/>
      <c r="G606" s="248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24"/>
      <c r="Z606" s="214"/>
      <c r="AA606" s="214"/>
      <c r="AB606" s="214"/>
      <c r="AC606" s="214"/>
      <c r="AD606" s="214"/>
      <c r="AE606" s="214"/>
      <c r="AF606" s="214"/>
      <c r="AG606" s="214" t="s">
        <v>190</v>
      </c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56" t="str">
        <f>C606</f>
        <v>SKLO: TI dvojsklo. Kompozice skla dle návrhu dodavatele, vnější tabule bezpečnostní sklo kalené s pokovením pro vysokou světelnou propustnost a neutrální barevné podání, předpoklad tl.dvojskla 6+16+6=28mm</v>
      </c>
      <c r="BB606" s="214"/>
      <c r="BC606" s="214"/>
      <c r="BD606" s="214"/>
      <c r="BE606" s="214"/>
      <c r="BF606" s="214"/>
      <c r="BG606" s="214"/>
      <c r="BH606" s="214"/>
    </row>
    <row r="607" spans="1:60" outlineLevel="3" x14ac:dyDescent="0.2">
      <c r="A607" s="221"/>
      <c r="B607" s="222"/>
      <c r="C607" s="260" t="s">
        <v>827</v>
      </c>
      <c r="D607" s="248"/>
      <c r="E607" s="248"/>
      <c r="F607" s="248"/>
      <c r="G607" s="248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24"/>
      <c r="Z607" s="214"/>
      <c r="AA607" s="214"/>
      <c r="AB607" s="214"/>
      <c r="AC607" s="214"/>
      <c r="AD607" s="214"/>
      <c r="AE607" s="214"/>
      <c r="AF607" s="214"/>
      <c r="AG607" s="214" t="s">
        <v>190</v>
      </c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ht="22.5" outlineLevel="3" x14ac:dyDescent="0.2">
      <c r="A608" s="221"/>
      <c r="B608" s="222"/>
      <c r="C608" s="260" t="s">
        <v>828</v>
      </c>
      <c r="D608" s="248"/>
      <c r="E608" s="248"/>
      <c r="F608" s="248"/>
      <c r="G608" s="248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24"/>
      <c r="Z608" s="214"/>
      <c r="AA608" s="214"/>
      <c r="AB608" s="214"/>
      <c r="AC608" s="214"/>
      <c r="AD608" s="214"/>
      <c r="AE608" s="214"/>
      <c r="AF608" s="214"/>
      <c r="AG608" s="214" t="s">
        <v>190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56" t="str">
        <f>C608</f>
        <v>Součástí dodávky jsou:-vložky ve zdvojení profilů, z tvrzeného PUR, nutná koordinace s dodávkou markýzy Z/06, koordinace s dodávkou oplechvání K/3 a izolace ti1, zámečnické výrobky, příp.další.</v>
      </c>
      <c r="BB608" s="214"/>
      <c r="BC608" s="214"/>
      <c r="BD608" s="214"/>
      <c r="BE608" s="214"/>
      <c r="BF608" s="214"/>
      <c r="BG608" s="214"/>
      <c r="BH608" s="214"/>
    </row>
    <row r="609" spans="1:60" outlineLevel="2" x14ac:dyDescent="0.2">
      <c r="A609" s="221"/>
      <c r="B609" s="222"/>
      <c r="C609" s="262" t="s">
        <v>829</v>
      </c>
      <c r="D609" s="225"/>
      <c r="E609" s="226">
        <v>1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24"/>
      <c r="Z609" s="214"/>
      <c r="AA609" s="214"/>
      <c r="AB609" s="214"/>
      <c r="AC609" s="214"/>
      <c r="AD609" s="214"/>
      <c r="AE609" s="214"/>
      <c r="AF609" s="214"/>
      <c r="AG609" s="214" t="s">
        <v>201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ht="22.5" outlineLevel="1" x14ac:dyDescent="0.2">
      <c r="A610" s="240">
        <v>109</v>
      </c>
      <c r="B610" s="241" t="s">
        <v>857</v>
      </c>
      <c r="C610" s="258" t="s">
        <v>858</v>
      </c>
      <c r="D610" s="242" t="s">
        <v>462</v>
      </c>
      <c r="E610" s="243">
        <v>1</v>
      </c>
      <c r="F610" s="244"/>
      <c r="G610" s="245">
        <f>ROUND(E610*F610,2)</f>
        <v>0</v>
      </c>
      <c r="H610" s="244"/>
      <c r="I610" s="245">
        <f>ROUND(E610*H610,2)</f>
        <v>0</v>
      </c>
      <c r="J610" s="244"/>
      <c r="K610" s="245">
        <f>ROUND(E610*J610,2)</f>
        <v>0</v>
      </c>
      <c r="L610" s="245">
        <v>15</v>
      </c>
      <c r="M610" s="245">
        <f>G610*(1+L610/100)</f>
        <v>0</v>
      </c>
      <c r="N610" s="243">
        <v>0</v>
      </c>
      <c r="O610" s="243">
        <f>ROUND(E610*N610,2)</f>
        <v>0</v>
      </c>
      <c r="P610" s="243">
        <v>0</v>
      </c>
      <c r="Q610" s="243">
        <f>ROUND(E610*P610,2)</f>
        <v>0</v>
      </c>
      <c r="R610" s="245"/>
      <c r="S610" s="245" t="s">
        <v>184</v>
      </c>
      <c r="T610" s="246" t="s">
        <v>185</v>
      </c>
      <c r="U610" s="224">
        <v>0</v>
      </c>
      <c r="V610" s="224">
        <f>ROUND(E610*U610,2)</f>
        <v>0</v>
      </c>
      <c r="W610" s="224"/>
      <c r="X610" s="224" t="s">
        <v>239</v>
      </c>
      <c r="Y610" s="224" t="s">
        <v>187</v>
      </c>
      <c r="Z610" s="214"/>
      <c r="AA610" s="214"/>
      <c r="AB610" s="214"/>
      <c r="AC610" s="214"/>
      <c r="AD610" s="214"/>
      <c r="AE610" s="214"/>
      <c r="AF610" s="214"/>
      <c r="AG610" s="214" t="s">
        <v>240</v>
      </c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ht="22.5" outlineLevel="2" x14ac:dyDescent="0.2">
      <c r="A611" s="221"/>
      <c r="B611" s="222"/>
      <c r="C611" s="259" t="s">
        <v>824</v>
      </c>
      <c r="D611" s="247"/>
      <c r="E611" s="247"/>
      <c r="F611" s="247"/>
      <c r="G611" s="247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24"/>
      <c r="Z611" s="214"/>
      <c r="AA611" s="214"/>
      <c r="AB611" s="214"/>
      <c r="AC611" s="214"/>
      <c r="AD611" s="214"/>
      <c r="AE611" s="214"/>
      <c r="AF611" s="214"/>
      <c r="AG611" s="214" t="s">
        <v>190</v>
      </c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56" t="str">
        <f>C611</f>
        <v>Provedení: ZASKLÍVACÍ SYSTÉM PRO NALOŽENÍ NA OCELOVOU KONSTRUKCI S PŘÍTLAČNOU LIŠTOU, S KRYCÍ LIŠTOU, SYSTÉMOVÁ ŠÍŘE 50mm</v>
      </c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2">
      <c r="A612" s="221"/>
      <c r="B612" s="222"/>
      <c r="C612" s="260" t="s">
        <v>825</v>
      </c>
      <c r="D612" s="248"/>
      <c r="E612" s="248"/>
      <c r="F612" s="248"/>
      <c r="G612" s="248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24"/>
      <c r="Z612" s="214"/>
      <c r="AA612" s="214"/>
      <c r="AB612" s="214"/>
      <c r="AC612" s="214"/>
      <c r="AD612" s="214"/>
      <c r="AE612" s="214"/>
      <c r="AF612" s="214"/>
      <c r="AG612" s="214" t="s">
        <v>190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ht="22.5" outlineLevel="3" x14ac:dyDescent="0.2">
      <c r="A613" s="221"/>
      <c r="B613" s="222"/>
      <c r="C613" s="260" t="s">
        <v>826</v>
      </c>
      <c r="D613" s="248"/>
      <c r="E613" s="248"/>
      <c r="F613" s="248"/>
      <c r="G613" s="248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24"/>
      <c r="Z613" s="214"/>
      <c r="AA613" s="214"/>
      <c r="AB613" s="214"/>
      <c r="AC613" s="214"/>
      <c r="AD613" s="214"/>
      <c r="AE613" s="214"/>
      <c r="AF613" s="214"/>
      <c r="AG613" s="214" t="s">
        <v>190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56" t="str">
        <f>C613</f>
        <v>SKLO: TI dvojsklo. Kompozice skla dle návrhu dodavatele, vnější tabule bezpečnostní sklo kalené s pokovením pro vysokou světelnou propustnost a neutrální barevné podání, předpoklad tl.dvojskla 6+16+6=28mm</v>
      </c>
      <c r="BB613" s="214"/>
      <c r="BC613" s="214"/>
      <c r="BD613" s="214"/>
      <c r="BE613" s="214"/>
      <c r="BF613" s="214"/>
      <c r="BG613" s="214"/>
      <c r="BH613" s="214"/>
    </row>
    <row r="614" spans="1:60" outlineLevel="3" x14ac:dyDescent="0.2">
      <c r="A614" s="221"/>
      <c r="B614" s="222"/>
      <c r="C614" s="260" t="s">
        <v>827</v>
      </c>
      <c r="D614" s="248"/>
      <c r="E614" s="248"/>
      <c r="F614" s="248"/>
      <c r="G614" s="248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24"/>
      <c r="Z614" s="214"/>
      <c r="AA614" s="214"/>
      <c r="AB614" s="214"/>
      <c r="AC614" s="214"/>
      <c r="AD614" s="214"/>
      <c r="AE614" s="214"/>
      <c r="AF614" s="214"/>
      <c r="AG614" s="214" t="s">
        <v>190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ht="22.5" outlineLevel="3" x14ac:dyDescent="0.2">
      <c r="A615" s="221"/>
      <c r="B615" s="222"/>
      <c r="C615" s="260" t="s">
        <v>828</v>
      </c>
      <c r="D615" s="248"/>
      <c r="E615" s="248"/>
      <c r="F615" s="248"/>
      <c r="G615" s="248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24"/>
      <c r="Z615" s="214"/>
      <c r="AA615" s="214"/>
      <c r="AB615" s="214"/>
      <c r="AC615" s="214"/>
      <c r="AD615" s="214"/>
      <c r="AE615" s="214"/>
      <c r="AF615" s="214"/>
      <c r="AG615" s="214" t="s">
        <v>190</v>
      </c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56" t="str">
        <f>C615</f>
        <v>Součástí dodávky jsou:-vložky ve zdvojení profilů, z tvrzeného PUR, nutná koordinace s dodávkou markýzy Z/06, koordinace s dodávkou oplechvání K/3 a izolace ti1, zámečnické výrobky, příp.další.</v>
      </c>
      <c r="BB615" s="214"/>
      <c r="BC615" s="214"/>
      <c r="BD615" s="214"/>
      <c r="BE615" s="214"/>
      <c r="BF615" s="214"/>
      <c r="BG615" s="214"/>
      <c r="BH615" s="214"/>
    </row>
    <row r="616" spans="1:60" outlineLevel="2" x14ac:dyDescent="0.2">
      <c r="A616" s="221"/>
      <c r="B616" s="222"/>
      <c r="C616" s="262" t="s">
        <v>829</v>
      </c>
      <c r="D616" s="225"/>
      <c r="E616" s="226">
        <v>1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24"/>
      <c r="Z616" s="214"/>
      <c r="AA616" s="214"/>
      <c r="AB616" s="214"/>
      <c r="AC616" s="214"/>
      <c r="AD616" s="214"/>
      <c r="AE616" s="214"/>
      <c r="AF616" s="214"/>
      <c r="AG616" s="214" t="s">
        <v>201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ht="22.5" outlineLevel="1" x14ac:dyDescent="0.2">
      <c r="A617" s="240">
        <v>110</v>
      </c>
      <c r="B617" s="241" t="s">
        <v>859</v>
      </c>
      <c r="C617" s="258" t="s">
        <v>860</v>
      </c>
      <c r="D617" s="242" t="s">
        <v>462</v>
      </c>
      <c r="E617" s="243">
        <v>1</v>
      </c>
      <c r="F617" s="244"/>
      <c r="G617" s="245">
        <f>ROUND(E617*F617,2)</f>
        <v>0</v>
      </c>
      <c r="H617" s="244"/>
      <c r="I617" s="245">
        <f>ROUND(E617*H617,2)</f>
        <v>0</v>
      </c>
      <c r="J617" s="244"/>
      <c r="K617" s="245">
        <f>ROUND(E617*J617,2)</f>
        <v>0</v>
      </c>
      <c r="L617" s="245">
        <v>15</v>
      </c>
      <c r="M617" s="245">
        <f>G617*(1+L617/100)</f>
        <v>0</v>
      </c>
      <c r="N617" s="243">
        <v>0</v>
      </c>
      <c r="O617" s="243">
        <f>ROUND(E617*N617,2)</f>
        <v>0</v>
      </c>
      <c r="P617" s="243">
        <v>0</v>
      </c>
      <c r="Q617" s="243">
        <f>ROUND(E617*P617,2)</f>
        <v>0</v>
      </c>
      <c r="R617" s="245"/>
      <c r="S617" s="245" t="s">
        <v>184</v>
      </c>
      <c r="T617" s="246" t="s">
        <v>185</v>
      </c>
      <c r="U617" s="224">
        <v>0</v>
      </c>
      <c r="V617" s="224">
        <f>ROUND(E617*U617,2)</f>
        <v>0</v>
      </c>
      <c r="W617" s="224"/>
      <c r="X617" s="224" t="s">
        <v>239</v>
      </c>
      <c r="Y617" s="224" t="s">
        <v>187</v>
      </c>
      <c r="Z617" s="214"/>
      <c r="AA617" s="214"/>
      <c r="AB617" s="214"/>
      <c r="AC617" s="214"/>
      <c r="AD617" s="214"/>
      <c r="AE617" s="214"/>
      <c r="AF617" s="214"/>
      <c r="AG617" s="214" t="s">
        <v>240</v>
      </c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ht="22.5" outlineLevel="2" x14ac:dyDescent="0.2">
      <c r="A618" s="221"/>
      <c r="B618" s="222"/>
      <c r="C618" s="259" t="s">
        <v>824</v>
      </c>
      <c r="D618" s="247"/>
      <c r="E618" s="247"/>
      <c r="F618" s="247"/>
      <c r="G618" s="247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24"/>
      <c r="Z618" s="214"/>
      <c r="AA618" s="214"/>
      <c r="AB618" s="214"/>
      <c r="AC618" s="214"/>
      <c r="AD618" s="214"/>
      <c r="AE618" s="214"/>
      <c r="AF618" s="214"/>
      <c r="AG618" s="214" t="s">
        <v>190</v>
      </c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56" t="str">
        <f>C618</f>
        <v>Provedení: ZASKLÍVACÍ SYSTÉM PRO NALOŽENÍ NA OCELOVOU KONSTRUKCI S PŘÍTLAČNOU LIŠTOU, S KRYCÍ LIŠTOU, SYSTÉMOVÁ ŠÍŘE 50mm</v>
      </c>
      <c r="BB618" s="214"/>
      <c r="BC618" s="214"/>
      <c r="BD618" s="214"/>
      <c r="BE618" s="214"/>
      <c r="BF618" s="214"/>
      <c r="BG618" s="214"/>
      <c r="BH618" s="214"/>
    </row>
    <row r="619" spans="1:60" outlineLevel="3" x14ac:dyDescent="0.2">
      <c r="A619" s="221"/>
      <c r="B619" s="222"/>
      <c r="C619" s="260" t="s">
        <v>825</v>
      </c>
      <c r="D619" s="248"/>
      <c r="E619" s="248"/>
      <c r="F619" s="248"/>
      <c r="G619" s="248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24"/>
      <c r="Z619" s="214"/>
      <c r="AA619" s="214"/>
      <c r="AB619" s="214"/>
      <c r="AC619" s="214"/>
      <c r="AD619" s="214"/>
      <c r="AE619" s="214"/>
      <c r="AF619" s="214"/>
      <c r="AG619" s="214" t="s">
        <v>190</v>
      </c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ht="22.5" outlineLevel="3" x14ac:dyDescent="0.2">
      <c r="A620" s="221"/>
      <c r="B620" s="222"/>
      <c r="C620" s="260" t="s">
        <v>826</v>
      </c>
      <c r="D620" s="248"/>
      <c r="E620" s="248"/>
      <c r="F620" s="248"/>
      <c r="G620" s="248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24"/>
      <c r="Z620" s="214"/>
      <c r="AA620" s="214"/>
      <c r="AB620" s="214"/>
      <c r="AC620" s="214"/>
      <c r="AD620" s="214"/>
      <c r="AE620" s="214"/>
      <c r="AF620" s="214"/>
      <c r="AG620" s="214" t="s">
        <v>190</v>
      </c>
      <c r="AH620" s="214"/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56" t="str">
        <f>C620</f>
        <v>SKLO: TI dvojsklo. Kompozice skla dle návrhu dodavatele, vnější tabule bezpečnostní sklo kalené s pokovením pro vysokou světelnou propustnost a neutrální barevné podání, předpoklad tl.dvojskla 6+16+6=28mm</v>
      </c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2">
      <c r="A621" s="221"/>
      <c r="B621" s="222"/>
      <c r="C621" s="260" t="s">
        <v>827</v>
      </c>
      <c r="D621" s="248"/>
      <c r="E621" s="248"/>
      <c r="F621" s="248"/>
      <c r="G621" s="248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24"/>
      <c r="Z621" s="214"/>
      <c r="AA621" s="214"/>
      <c r="AB621" s="214"/>
      <c r="AC621" s="214"/>
      <c r="AD621" s="214"/>
      <c r="AE621" s="214"/>
      <c r="AF621" s="214"/>
      <c r="AG621" s="214" t="s">
        <v>190</v>
      </c>
      <c r="AH621" s="214"/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ht="22.5" outlineLevel="3" x14ac:dyDescent="0.2">
      <c r="A622" s="221"/>
      <c r="B622" s="222"/>
      <c r="C622" s="260" t="s">
        <v>828</v>
      </c>
      <c r="D622" s="248"/>
      <c r="E622" s="248"/>
      <c r="F622" s="248"/>
      <c r="G622" s="248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24"/>
      <c r="Z622" s="214"/>
      <c r="AA622" s="214"/>
      <c r="AB622" s="214"/>
      <c r="AC622" s="214"/>
      <c r="AD622" s="214"/>
      <c r="AE622" s="214"/>
      <c r="AF622" s="214"/>
      <c r="AG622" s="214" t="s">
        <v>190</v>
      </c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56" t="str">
        <f>C622</f>
        <v>Součástí dodávky jsou:-vložky ve zdvojení profilů, z tvrzeného PUR, nutná koordinace s dodávkou markýzy Z/06, koordinace s dodávkou oplechvání K/3 a izolace ti1, zámečnické výrobky, příp.další.</v>
      </c>
      <c r="BB622" s="214"/>
      <c r="BC622" s="214"/>
      <c r="BD622" s="214"/>
      <c r="BE622" s="214"/>
      <c r="BF622" s="214"/>
      <c r="BG622" s="214"/>
      <c r="BH622" s="214"/>
    </row>
    <row r="623" spans="1:60" outlineLevel="2" x14ac:dyDescent="0.2">
      <c r="A623" s="221"/>
      <c r="B623" s="222"/>
      <c r="C623" s="262" t="s">
        <v>829</v>
      </c>
      <c r="D623" s="225"/>
      <c r="E623" s="226">
        <v>1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24"/>
      <c r="Z623" s="214"/>
      <c r="AA623" s="214"/>
      <c r="AB623" s="214"/>
      <c r="AC623" s="214"/>
      <c r="AD623" s="214"/>
      <c r="AE623" s="214"/>
      <c r="AF623" s="214"/>
      <c r="AG623" s="214" t="s">
        <v>201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x14ac:dyDescent="0.2">
      <c r="A624" s="3"/>
      <c r="B624" s="4"/>
      <c r="C624" s="265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AE624">
        <v>15</v>
      </c>
      <c r="AF624">
        <v>21</v>
      </c>
      <c r="AG624" t="s">
        <v>165</v>
      </c>
    </row>
    <row r="625" spans="1:33" x14ac:dyDescent="0.2">
      <c r="A625" s="217"/>
      <c r="B625" s="218" t="s">
        <v>29</v>
      </c>
      <c r="C625" s="266"/>
      <c r="D625" s="219"/>
      <c r="E625" s="220"/>
      <c r="F625" s="220"/>
      <c r="G625" s="239">
        <f>G8+G15+G20+G29+G62+G94+G124+G154+G173+G182+G185+G192+G195+G204+G217+G239+G266+G406+G427+G439+G452</f>
        <v>0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AE625">
        <f>SUMIF(L7:L623,AE624,G7:G623)</f>
        <v>0</v>
      </c>
      <c r="AF625">
        <f>SUMIF(L7:L623,AF624,G7:G623)</f>
        <v>0</v>
      </c>
      <c r="AG625" t="s">
        <v>232</v>
      </c>
    </row>
    <row r="626" spans="1:33" x14ac:dyDescent="0.2">
      <c r="C626" s="267"/>
      <c r="D626" s="10"/>
      <c r="AG626" t="s">
        <v>233</v>
      </c>
    </row>
    <row r="627" spans="1:33" x14ac:dyDescent="0.2">
      <c r="D627" s="10"/>
    </row>
    <row r="628" spans="1:33" x14ac:dyDescent="0.2">
      <c r="D628" s="10"/>
    </row>
    <row r="629" spans="1:33" x14ac:dyDescent="0.2">
      <c r="D629" s="10"/>
    </row>
    <row r="630" spans="1:33" x14ac:dyDescent="0.2">
      <c r="D630" s="10"/>
    </row>
    <row r="631" spans="1:33" x14ac:dyDescent="0.2">
      <c r="D631" s="10"/>
    </row>
    <row r="632" spans="1:33" x14ac:dyDescent="0.2">
      <c r="D632" s="10"/>
    </row>
    <row r="633" spans="1:33" x14ac:dyDescent="0.2">
      <c r="D633" s="10"/>
    </row>
    <row r="634" spans="1:33" x14ac:dyDescent="0.2">
      <c r="D634" s="10"/>
    </row>
    <row r="635" spans="1:33" x14ac:dyDescent="0.2">
      <c r="D635" s="10"/>
    </row>
    <row r="636" spans="1:33" x14ac:dyDescent="0.2">
      <c r="D636" s="10"/>
    </row>
    <row r="637" spans="1:33" x14ac:dyDescent="0.2">
      <c r="D637" s="10"/>
    </row>
    <row r="638" spans="1:33" x14ac:dyDescent="0.2">
      <c r="D638" s="10"/>
    </row>
    <row r="639" spans="1:33" x14ac:dyDescent="0.2">
      <c r="D639" s="10"/>
    </row>
    <row r="640" spans="1:33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269">
    <mergeCell ref="C618:G618"/>
    <mergeCell ref="C619:G619"/>
    <mergeCell ref="C620:G620"/>
    <mergeCell ref="C621:G621"/>
    <mergeCell ref="C622:G622"/>
    <mergeCell ref="C608:G608"/>
    <mergeCell ref="C611:G611"/>
    <mergeCell ref="C612:G612"/>
    <mergeCell ref="C613:G613"/>
    <mergeCell ref="C614:G614"/>
    <mergeCell ref="C615:G615"/>
    <mergeCell ref="C600:G600"/>
    <mergeCell ref="C601:G601"/>
    <mergeCell ref="C604:G604"/>
    <mergeCell ref="C605:G605"/>
    <mergeCell ref="C606:G606"/>
    <mergeCell ref="C607:G607"/>
    <mergeCell ref="C592:G592"/>
    <mergeCell ref="C593:G593"/>
    <mergeCell ref="C594:G594"/>
    <mergeCell ref="C597:G597"/>
    <mergeCell ref="C598:G598"/>
    <mergeCell ref="C599:G599"/>
    <mergeCell ref="C584:G584"/>
    <mergeCell ref="C585:G585"/>
    <mergeCell ref="C586:G586"/>
    <mergeCell ref="C587:G587"/>
    <mergeCell ref="C590:G590"/>
    <mergeCell ref="C591:G591"/>
    <mergeCell ref="C576:G576"/>
    <mergeCell ref="C577:G577"/>
    <mergeCell ref="C578:G578"/>
    <mergeCell ref="C579:G579"/>
    <mergeCell ref="C580:G580"/>
    <mergeCell ref="C583:G583"/>
    <mergeCell ref="C566:G566"/>
    <mergeCell ref="C569:G569"/>
    <mergeCell ref="C570:G570"/>
    <mergeCell ref="C571:G571"/>
    <mergeCell ref="C572:G572"/>
    <mergeCell ref="C573:G573"/>
    <mergeCell ref="C558:G558"/>
    <mergeCell ref="C559:G559"/>
    <mergeCell ref="C562:G562"/>
    <mergeCell ref="C563:G563"/>
    <mergeCell ref="C564:G564"/>
    <mergeCell ref="C565:G565"/>
    <mergeCell ref="C550:G550"/>
    <mergeCell ref="C551:G551"/>
    <mergeCell ref="C552:G552"/>
    <mergeCell ref="C555:G555"/>
    <mergeCell ref="C556:G556"/>
    <mergeCell ref="C557:G557"/>
    <mergeCell ref="C542:G542"/>
    <mergeCell ref="C543:G543"/>
    <mergeCell ref="C544:G544"/>
    <mergeCell ref="C545:G545"/>
    <mergeCell ref="C548:G548"/>
    <mergeCell ref="C549:G549"/>
    <mergeCell ref="C534:G534"/>
    <mergeCell ref="C535:G535"/>
    <mergeCell ref="C536:G536"/>
    <mergeCell ref="C537:G537"/>
    <mergeCell ref="C538:G538"/>
    <mergeCell ref="C541:G541"/>
    <mergeCell ref="C524:G524"/>
    <mergeCell ref="C527:G527"/>
    <mergeCell ref="C528:G528"/>
    <mergeCell ref="C529:G529"/>
    <mergeCell ref="C530:G530"/>
    <mergeCell ref="C531:G531"/>
    <mergeCell ref="C516:G516"/>
    <mergeCell ref="C517:G517"/>
    <mergeCell ref="C520:G520"/>
    <mergeCell ref="C521:G521"/>
    <mergeCell ref="C522:G522"/>
    <mergeCell ref="C523:G523"/>
    <mergeCell ref="C508:G508"/>
    <mergeCell ref="C509:G509"/>
    <mergeCell ref="C510:G510"/>
    <mergeCell ref="C513:G513"/>
    <mergeCell ref="C514:G514"/>
    <mergeCell ref="C515:G515"/>
    <mergeCell ref="C500:G500"/>
    <mergeCell ref="C501:G501"/>
    <mergeCell ref="C502:G502"/>
    <mergeCell ref="C503:G503"/>
    <mergeCell ref="C506:G506"/>
    <mergeCell ref="C507:G507"/>
    <mergeCell ref="C492:G492"/>
    <mergeCell ref="C493:G493"/>
    <mergeCell ref="C494:G494"/>
    <mergeCell ref="C495:G495"/>
    <mergeCell ref="C498:G498"/>
    <mergeCell ref="C499:G499"/>
    <mergeCell ref="C482:G482"/>
    <mergeCell ref="C483:G483"/>
    <mergeCell ref="C484:G484"/>
    <mergeCell ref="C485:G485"/>
    <mergeCell ref="C490:G490"/>
    <mergeCell ref="C491:G491"/>
    <mergeCell ref="C474:G474"/>
    <mergeCell ref="C477:G477"/>
    <mergeCell ref="C478:G478"/>
    <mergeCell ref="C479:G479"/>
    <mergeCell ref="C480:G480"/>
    <mergeCell ref="C481:G481"/>
    <mergeCell ref="C465:G465"/>
    <mergeCell ref="C466:G466"/>
    <mergeCell ref="C470:G470"/>
    <mergeCell ref="C471:G471"/>
    <mergeCell ref="C472:G472"/>
    <mergeCell ref="C473:G473"/>
    <mergeCell ref="C457:G457"/>
    <mergeCell ref="C458:G458"/>
    <mergeCell ref="C459:G459"/>
    <mergeCell ref="C462:G462"/>
    <mergeCell ref="C463:G463"/>
    <mergeCell ref="C464:G464"/>
    <mergeCell ref="C426:G426"/>
    <mergeCell ref="C429:G429"/>
    <mergeCell ref="C438:G438"/>
    <mergeCell ref="C453:G453"/>
    <mergeCell ref="C454:G454"/>
    <mergeCell ref="C456:G456"/>
    <mergeCell ref="C395:G395"/>
    <mergeCell ref="C396:G396"/>
    <mergeCell ref="C397:G397"/>
    <mergeCell ref="C401:G401"/>
    <mergeCell ref="C402:G402"/>
    <mergeCell ref="C403:G403"/>
    <mergeCell ref="C387:G387"/>
    <mergeCell ref="C390:G390"/>
    <mergeCell ref="C391:G391"/>
    <mergeCell ref="C392:G392"/>
    <mergeCell ref="C393:G393"/>
    <mergeCell ref="C394:G394"/>
    <mergeCell ref="C379:G379"/>
    <mergeCell ref="C380:G380"/>
    <mergeCell ref="C381:G381"/>
    <mergeCell ref="C384:G384"/>
    <mergeCell ref="C385:G385"/>
    <mergeCell ref="C386:G386"/>
    <mergeCell ref="C367:G367"/>
    <mergeCell ref="C368:G368"/>
    <mergeCell ref="C373:G373"/>
    <mergeCell ref="C374:G374"/>
    <mergeCell ref="C375:G375"/>
    <mergeCell ref="C378:G378"/>
    <mergeCell ref="C353:G353"/>
    <mergeCell ref="C358:G358"/>
    <mergeCell ref="C359:G359"/>
    <mergeCell ref="C362:G362"/>
    <mergeCell ref="C365:G365"/>
    <mergeCell ref="C366:G366"/>
    <mergeCell ref="C345:G345"/>
    <mergeCell ref="C346:G346"/>
    <mergeCell ref="C349:G349"/>
    <mergeCell ref="C350:G350"/>
    <mergeCell ref="C351:G351"/>
    <mergeCell ref="C352:G352"/>
    <mergeCell ref="C332:G332"/>
    <mergeCell ref="C333:G333"/>
    <mergeCell ref="C334:G334"/>
    <mergeCell ref="C340:G340"/>
    <mergeCell ref="C341:G341"/>
    <mergeCell ref="C342:G342"/>
    <mergeCell ref="C310:G310"/>
    <mergeCell ref="C317:G317"/>
    <mergeCell ref="C326:G326"/>
    <mergeCell ref="C327:G327"/>
    <mergeCell ref="C328:G328"/>
    <mergeCell ref="C329:G329"/>
    <mergeCell ref="C297:G297"/>
    <mergeCell ref="C298:G298"/>
    <mergeCell ref="C302:G302"/>
    <mergeCell ref="C303:G303"/>
    <mergeCell ref="C308:G308"/>
    <mergeCell ref="C309:G309"/>
    <mergeCell ref="C285:G285"/>
    <mergeCell ref="C289:G289"/>
    <mergeCell ref="C290:G290"/>
    <mergeCell ref="C294:G294"/>
    <mergeCell ref="C295:G295"/>
    <mergeCell ref="C296:G296"/>
    <mergeCell ref="C274:G274"/>
    <mergeCell ref="C275:G275"/>
    <mergeCell ref="C276:G276"/>
    <mergeCell ref="C278:G278"/>
    <mergeCell ref="C279:G279"/>
    <mergeCell ref="C284:G284"/>
    <mergeCell ref="C267:G267"/>
    <mergeCell ref="C268:G268"/>
    <mergeCell ref="C270:G270"/>
    <mergeCell ref="C271:G271"/>
    <mergeCell ref="C272:G272"/>
    <mergeCell ref="C273:G273"/>
    <mergeCell ref="C259:G259"/>
    <mergeCell ref="C260:G260"/>
    <mergeCell ref="C261:G261"/>
    <mergeCell ref="C262:G262"/>
    <mergeCell ref="C263:G263"/>
    <mergeCell ref="C264:G264"/>
    <mergeCell ref="C251:G251"/>
    <mergeCell ref="C252:G252"/>
    <mergeCell ref="C253:G253"/>
    <mergeCell ref="C256:G256"/>
    <mergeCell ref="C257:G257"/>
    <mergeCell ref="C258:G258"/>
    <mergeCell ref="C245:G245"/>
    <mergeCell ref="C246:G246"/>
    <mergeCell ref="C247:G247"/>
    <mergeCell ref="C248:G248"/>
    <mergeCell ref="C249:G249"/>
    <mergeCell ref="C250:G250"/>
    <mergeCell ref="C236:G236"/>
    <mergeCell ref="C237:G237"/>
    <mergeCell ref="C240:G240"/>
    <mergeCell ref="C241:G241"/>
    <mergeCell ref="C243:G243"/>
    <mergeCell ref="C244:G244"/>
    <mergeCell ref="C228:G228"/>
    <mergeCell ref="C229:G229"/>
    <mergeCell ref="C230:G230"/>
    <mergeCell ref="C233:G233"/>
    <mergeCell ref="C234:G234"/>
    <mergeCell ref="C235:G235"/>
    <mergeCell ref="C219:G219"/>
    <mergeCell ref="C221:G221"/>
    <mergeCell ref="C222:G222"/>
    <mergeCell ref="C223:G223"/>
    <mergeCell ref="C224:G224"/>
    <mergeCell ref="C225:G225"/>
    <mergeCell ref="C184:G184"/>
    <mergeCell ref="C194:G194"/>
    <mergeCell ref="C203:G203"/>
    <mergeCell ref="C205:G205"/>
    <mergeCell ref="C206:G206"/>
    <mergeCell ref="C218:G218"/>
    <mergeCell ref="C145:G145"/>
    <mergeCell ref="C146:G146"/>
    <mergeCell ref="C147:G147"/>
    <mergeCell ref="C148:G148"/>
    <mergeCell ref="C176:G176"/>
    <mergeCell ref="C179:G179"/>
    <mergeCell ref="C132:G132"/>
    <mergeCell ref="C138:G138"/>
    <mergeCell ref="C139:G139"/>
    <mergeCell ref="C140:G140"/>
    <mergeCell ref="C141:G141"/>
    <mergeCell ref="C142:G142"/>
    <mergeCell ref="C125:G125"/>
    <mergeCell ref="C127:G127"/>
    <mergeCell ref="C128:G128"/>
    <mergeCell ref="C129:G129"/>
    <mergeCell ref="C130:G130"/>
    <mergeCell ref="C131:G131"/>
    <mergeCell ref="C39:G39"/>
    <mergeCell ref="C51:G51"/>
    <mergeCell ref="C79:G79"/>
    <mergeCell ref="C102:G102"/>
    <mergeCell ref="C113:G113"/>
    <mergeCell ref="C121:G121"/>
    <mergeCell ref="A1:G1"/>
    <mergeCell ref="C2:G2"/>
    <mergeCell ref="C3:G3"/>
    <mergeCell ref="C4:G4"/>
    <mergeCell ref="C17:G17"/>
    <mergeCell ref="C22:G2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234</v>
      </c>
      <c r="B1" s="199"/>
      <c r="C1" s="199"/>
      <c r="D1" s="199"/>
      <c r="E1" s="199"/>
      <c r="F1" s="199"/>
      <c r="G1" s="199"/>
      <c r="AG1" t="s">
        <v>152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153</v>
      </c>
    </row>
    <row r="3" spans="1:60" ht="24.95" customHeight="1" x14ac:dyDescent="0.2">
      <c r="A3" s="200" t="s">
        <v>8</v>
      </c>
      <c r="B3" s="49" t="s">
        <v>56</v>
      </c>
      <c r="C3" s="203" t="s">
        <v>57</v>
      </c>
      <c r="D3" s="201"/>
      <c r="E3" s="201"/>
      <c r="F3" s="201"/>
      <c r="G3" s="202"/>
      <c r="AC3" s="178" t="s">
        <v>153</v>
      </c>
      <c r="AG3" t="s">
        <v>155</v>
      </c>
    </row>
    <row r="4" spans="1:60" ht="24.95" customHeight="1" x14ac:dyDescent="0.2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156</v>
      </c>
    </row>
    <row r="5" spans="1:60" x14ac:dyDescent="0.2">
      <c r="D5" s="10"/>
    </row>
    <row r="6" spans="1:60" ht="38.25" x14ac:dyDescent="0.2">
      <c r="A6" s="210" t="s">
        <v>157</v>
      </c>
      <c r="B6" s="212" t="s">
        <v>158</v>
      </c>
      <c r="C6" s="212" t="s">
        <v>159</v>
      </c>
      <c r="D6" s="211" t="s">
        <v>160</v>
      </c>
      <c r="E6" s="210" t="s">
        <v>161</v>
      </c>
      <c r="F6" s="209" t="s">
        <v>162</v>
      </c>
      <c r="G6" s="210" t="s">
        <v>29</v>
      </c>
      <c r="H6" s="213" t="s">
        <v>30</v>
      </c>
      <c r="I6" s="213" t="s">
        <v>163</v>
      </c>
      <c r="J6" s="213" t="s">
        <v>31</v>
      </c>
      <c r="K6" s="213" t="s">
        <v>164</v>
      </c>
      <c r="L6" s="213" t="s">
        <v>165</v>
      </c>
      <c r="M6" s="213" t="s">
        <v>166</v>
      </c>
      <c r="N6" s="213" t="s">
        <v>167</v>
      </c>
      <c r="O6" s="213" t="s">
        <v>168</v>
      </c>
      <c r="P6" s="213" t="s">
        <v>169</v>
      </c>
      <c r="Q6" s="213" t="s">
        <v>170</v>
      </c>
      <c r="R6" s="213" t="s">
        <v>171</v>
      </c>
      <c r="S6" s="213" t="s">
        <v>172</v>
      </c>
      <c r="T6" s="213" t="s">
        <v>173</v>
      </c>
      <c r="U6" s="213" t="s">
        <v>174</v>
      </c>
      <c r="V6" s="213" t="s">
        <v>175</v>
      </c>
      <c r="W6" s="213" t="s">
        <v>176</v>
      </c>
      <c r="X6" s="213" t="s">
        <v>177</v>
      </c>
      <c r="Y6" s="213" t="s">
        <v>178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179</v>
      </c>
      <c r="B8" s="231" t="s">
        <v>81</v>
      </c>
      <c r="C8" s="257" t="s">
        <v>82</v>
      </c>
      <c r="D8" s="232"/>
      <c r="E8" s="233"/>
      <c r="F8" s="234"/>
      <c r="G8" s="234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4"/>
      <c r="S8" s="234"/>
      <c r="T8" s="235"/>
      <c r="U8" s="229"/>
      <c r="V8" s="229">
        <f>SUM(V9:V12)</f>
        <v>1</v>
      </c>
      <c r="W8" s="229"/>
      <c r="X8" s="229"/>
      <c r="Y8" s="229"/>
      <c r="AG8" t="s">
        <v>180</v>
      </c>
    </row>
    <row r="9" spans="1:60" outlineLevel="1" x14ac:dyDescent="0.2">
      <c r="A9" s="240">
        <v>1</v>
      </c>
      <c r="B9" s="241" t="s">
        <v>864</v>
      </c>
      <c r="C9" s="258" t="s">
        <v>865</v>
      </c>
      <c r="D9" s="242" t="s">
        <v>462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184</v>
      </c>
      <c r="T9" s="246" t="s">
        <v>185</v>
      </c>
      <c r="U9" s="224">
        <v>0</v>
      </c>
      <c r="V9" s="224">
        <f>ROUND(E9*U9,2)</f>
        <v>0</v>
      </c>
      <c r="W9" s="224"/>
      <c r="X9" s="224" t="s">
        <v>381</v>
      </c>
      <c r="Y9" s="224" t="s">
        <v>187</v>
      </c>
      <c r="Z9" s="214"/>
      <c r="AA9" s="214"/>
      <c r="AB9" s="214"/>
      <c r="AC9" s="214"/>
      <c r="AD9" s="214"/>
      <c r="AE9" s="214"/>
      <c r="AF9" s="214"/>
      <c r="AG9" s="214" t="s">
        <v>866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9" t="s">
        <v>867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190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60" t="s">
        <v>868</v>
      </c>
      <c r="D11" s="248"/>
      <c r="E11" s="248"/>
      <c r="F11" s="248"/>
      <c r="G11" s="24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190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9">
        <v>2</v>
      </c>
      <c r="B12" s="250" t="s">
        <v>869</v>
      </c>
      <c r="C12" s="261" t="s">
        <v>870</v>
      </c>
      <c r="D12" s="251" t="s">
        <v>229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15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184</v>
      </c>
      <c r="T12" s="255" t="s">
        <v>185</v>
      </c>
      <c r="U12" s="224">
        <v>1</v>
      </c>
      <c r="V12" s="224">
        <f>ROUND(E12*U12,2)</f>
        <v>1</v>
      </c>
      <c r="W12" s="224"/>
      <c r="X12" s="224" t="s">
        <v>871</v>
      </c>
      <c r="Y12" s="224" t="s">
        <v>187</v>
      </c>
      <c r="Z12" s="214"/>
      <c r="AA12" s="214"/>
      <c r="AB12" s="214"/>
      <c r="AC12" s="214"/>
      <c r="AD12" s="214"/>
      <c r="AE12" s="214"/>
      <c r="AF12" s="214"/>
      <c r="AG12" s="214" t="s">
        <v>872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30" t="s">
        <v>179</v>
      </c>
      <c r="B13" s="231" t="s">
        <v>83</v>
      </c>
      <c r="C13" s="257" t="s">
        <v>84</v>
      </c>
      <c r="D13" s="232"/>
      <c r="E13" s="233"/>
      <c r="F13" s="234"/>
      <c r="G13" s="234">
        <f>SUMIF(AG14:AG15,"&lt;&gt;NOR",G14:G15)</f>
        <v>0</v>
      </c>
      <c r="H13" s="234"/>
      <c r="I13" s="234">
        <f>SUM(I14:I15)</f>
        <v>0</v>
      </c>
      <c r="J13" s="234"/>
      <c r="K13" s="234">
        <f>SUM(K14:K15)</f>
        <v>0</v>
      </c>
      <c r="L13" s="234"/>
      <c r="M13" s="234">
        <f>SUM(M14:M15)</f>
        <v>0</v>
      </c>
      <c r="N13" s="233"/>
      <c r="O13" s="233">
        <f>SUM(O14:O15)</f>
        <v>0</v>
      </c>
      <c r="P13" s="233"/>
      <c r="Q13" s="233">
        <f>SUM(Q14:Q15)</f>
        <v>0.03</v>
      </c>
      <c r="R13" s="234"/>
      <c r="S13" s="234"/>
      <c r="T13" s="235"/>
      <c r="U13" s="229"/>
      <c r="V13" s="229">
        <f>SUM(V14:V15)</f>
        <v>0.3</v>
      </c>
      <c r="W13" s="229"/>
      <c r="X13" s="229"/>
      <c r="Y13" s="229"/>
      <c r="AG13" t="s">
        <v>180</v>
      </c>
    </row>
    <row r="14" spans="1:60" outlineLevel="1" x14ac:dyDescent="0.2">
      <c r="A14" s="249">
        <v>3</v>
      </c>
      <c r="B14" s="250" t="s">
        <v>873</v>
      </c>
      <c r="C14" s="261" t="s">
        <v>874</v>
      </c>
      <c r="D14" s="251" t="s">
        <v>329</v>
      </c>
      <c r="E14" s="252">
        <v>10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2.5000000000000001E-4</v>
      </c>
      <c r="O14" s="252">
        <f>ROUND(E14*N14,2)</f>
        <v>0</v>
      </c>
      <c r="P14" s="252">
        <v>2.5400000000000002E-3</v>
      </c>
      <c r="Q14" s="252">
        <f>ROUND(E14*P14,2)</f>
        <v>0.03</v>
      </c>
      <c r="R14" s="254"/>
      <c r="S14" s="254" t="s">
        <v>197</v>
      </c>
      <c r="T14" s="255" t="s">
        <v>197</v>
      </c>
      <c r="U14" s="224">
        <v>0.03</v>
      </c>
      <c r="V14" s="224">
        <f>ROUND(E14*U14,2)</f>
        <v>0.3</v>
      </c>
      <c r="W14" s="224"/>
      <c r="X14" s="224" t="s">
        <v>239</v>
      </c>
      <c r="Y14" s="224" t="s">
        <v>187</v>
      </c>
      <c r="Z14" s="214"/>
      <c r="AA14" s="214"/>
      <c r="AB14" s="214"/>
      <c r="AC14" s="214"/>
      <c r="AD14" s="214"/>
      <c r="AE14" s="214"/>
      <c r="AF14" s="214"/>
      <c r="AG14" s="214" t="s">
        <v>875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9">
        <v>4</v>
      </c>
      <c r="B15" s="250" t="s">
        <v>876</v>
      </c>
      <c r="C15" s="261" t="s">
        <v>877</v>
      </c>
      <c r="D15" s="251" t="s">
        <v>462</v>
      </c>
      <c r="E15" s="252">
        <v>2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15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184</v>
      </c>
      <c r="T15" s="255" t="s">
        <v>185</v>
      </c>
      <c r="U15" s="224">
        <v>0</v>
      </c>
      <c r="V15" s="224">
        <f>ROUND(E15*U15,2)</f>
        <v>0</v>
      </c>
      <c r="W15" s="224"/>
      <c r="X15" s="224" t="s">
        <v>239</v>
      </c>
      <c r="Y15" s="224" t="s">
        <v>187</v>
      </c>
      <c r="Z15" s="214"/>
      <c r="AA15" s="214"/>
      <c r="AB15" s="214"/>
      <c r="AC15" s="214"/>
      <c r="AD15" s="214"/>
      <c r="AE15" s="214"/>
      <c r="AF15" s="214"/>
      <c r="AG15" s="214" t="s">
        <v>875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0" t="s">
        <v>179</v>
      </c>
      <c r="B16" s="231" t="s">
        <v>122</v>
      </c>
      <c r="C16" s="257" t="s">
        <v>123</v>
      </c>
      <c r="D16" s="232"/>
      <c r="E16" s="233"/>
      <c r="F16" s="234"/>
      <c r="G16" s="234">
        <f>SUMIF(AG17:AG19,"&lt;&gt;NOR",G17:G19)</f>
        <v>0</v>
      </c>
      <c r="H16" s="234"/>
      <c r="I16" s="234">
        <f>SUM(I17:I19)</f>
        <v>0</v>
      </c>
      <c r="J16" s="234"/>
      <c r="K16" s="234">
        <f>SUM(K17:K19)</f>
        <v>0</v>
      </c>
      <c r="L16" s="234"/>
      <c r="M16" s="234">
        <f>SUM(M17:M19)</f>
        <v>0</v>
      </c>
      <c r="N16" s="233"/>
      <c r="O16" s="233">
        <f>SUM(O17:O19)</f>
        <v>0</v>
      </c>
      <c r="P16" s="233"/>
      <c r="Q16" s="233">
        <f>SUM(Q17:Q19)</f>
        <v>0</v>
      </c>
      <c r="R16" s="234"/>
      <c r="S16" s="234"/>
      <c r="T16" s="235"/>
      <c r="U16" s="229"/>
      <c r="V16" s="229">
        <f>SUM(V17:V19)</f>
        <v>0</v>
      </c>
      <c r="W16" s="229"/>
      <c r="X16" s="229"/>
      <c r="Y16" s="229"/>
      <c r="AG16" t="s">
        <v>180</v>
      </c>
    </row>
    <row r="17" spans="1:60" ht="22.5" outlineLevel="1" x14ac:dyDescent="0.2">
      <c r="A17" s="249">
        <v>5</v>
      </c>
      <c r="B17" s="250" t="s">
        <v>878</v>
      </c>
      <c r="C17" s="261" t="s">
        <v>879</v>
      </c>
      <c r="D17" s="251" t="s">
        <v>462</v>
      </c>
      <c r="E17" s="252">
        <v>2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15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184</v>
      </c>
      <c r="T17" s="255" t="s">
        <v>185</v>
      </c>
      <c r="U17" s="224">
        <v>0</v>
      </c>
      <c r="V17" s="224">
        <f>ROUND(E17*U17,2)</f>
        <v>0</v>
      </c>
      <c r="W17" s="224"/>
      <c r="X17" s="224" t="s">
        <v>381</v>
      </c>
      <c r="Y17" s="224" t="s">
        <v>187</v>
      </c>
      <c r="Z17" s="214"/>
      <c r="AA17" s="214"/>
      <c r="AB17" s="214"/>
      <c r="AC17" s="214"/>
      <c r="AD17" s="214"/>
      <c r="AE17" s="214"/>
      <c r="AF17" s="214"/>
      <c r="AG17" s="214" t="s">
        <v>866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9">
        <v>6</v>
      </c>
      <c r="B18" s="250" t="s">
        <v>880</v>
      </c>
      <c r="C18" s="261" t="s">
        <v>881</v>
      </c>
      <c r="D18" s="251" t="s">
        <v>462</v>
      </c>
      <c r="E18" s="252">
        <v>2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15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184</v>
      </c>
      <c r="T18" s="255" t="s">
        <v>185</v>
      </c>
      <c r="U18" s="224">
        <v>0</v>
      </c>
      <c r="V18" s="224">
        <f>ROUND(E18*U18,2)</f>
        <v>0</v>
      </c>
      <c r="W18" s="224"/>
      <c r="X18" s="224" t="s">
        <v>381</v>
      </c>
      <c r="Y18" s="224" t="s">
        <v>187</v>
      </c>
      <c r="Z18" s="214"/>
      <c r="AA18" s="214"/>
      <c r="AB18" s="214"/>
      <c r="AC18" s="214"/>
      <c r="AD18" s="214"/>
      <c r="AE18" s="214"/>
      <c r="AF18" s="214"/>
      <c r="AG18" s="214" t="s">
        <v>866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9">
        <v>7</v>
      </c>
      <c r="B19" s="250" t="s">
        <v>882</v>
      </c>
      <c r="C19" s="261" t="s">
        <v>883</v>
      </c>
      <c r="D19" s="251" t="s">
        <v>462</v>
      </c>
      <c r="E19" s="252">
        <v>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15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184</v>
      </c>
      <c r="T19" s="255" t="s">
        <v>185</v>
      </c>
      <c r="U19" s="224">
        <v>0</v>
      </c>
      <c r="V19" s="224">
        <f>ROUND(E19*U19,2)</f>
        <v>0</v>
      </c>
      <c r="W19" s="224"/>
      <c r="X19" s="224" t="s">
        <v>381</v>
      </c>
      <c r="Y19" s="224" t="s">
        <v>187</v>
      </c>
      <c r="Z19" s="214"/>
      <c r="AA19" s="214"/>
      <c r="AB19" s="214"/>
      <c r="AC19" s="214"/>
      <c r="AD19" s="214"/>
      <c r="AE19" s="214"/>
      <c r="AF19" s="214"/>
      <c r="AG19" s="214" t="s">
        <v>866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30" t="s">
        <v>179</v>
      </c>
      <c r="B20" s="231" t="s">
        <v>85</v>
      </c>
      <c r="C20" s="257" t="s">
        <v>86</v>
      </c>
      <c r="D20" s="232"/>
      <c r="E20" s="233"/>
      <c r="F20" s="234"/>
      <c r="G20" s="234">
        <f>SUMIF(AG21:AG26,"&lt;&gt;NOR",G21:G26)</f>
        <v>0</v>
      </c>
      <c r="H20" s="234"/>
      <c r="I20" s="234">
        <f>SUM(I21:I26)</f>
        <v>0</v>
      </c>
      <c r="J20" s="234"/>
      <c r="K20" s="234">
        <f>SUM(K21:K26)</f>
        <v>0</v>
      </c>
      <c r="L20" s="234"/>
      <c r="M20" s="234">
        <f>SUM(M21:M26)</f>
        <v>0</v>
      </c>
      <c r="N20" s="233"/>
      <c r="O20" s="233">
        <f>SUM(O21:O26)</f>
        <v>0</v>
      </c>
      <c r="P20" s="233"/>
      <c r="Q20" s="233">
        <f>SUM(Q21:Q26)</f>
        <v>0</v>
      </c>
      <c r="R20" s="234"/>
      <c r="S20" s="234"/>
      <c r="T20" s="235"/>
      <c r="U20" s="229"/>
      <c r="V20" s="229">
        <f>SUM(V21:V26)</f>
        <v>2</v>
      </c>
      <c r="W20" s="229"/>
      <c r="X20" s="229"/>
      <c r="Y20" s="229"/>
      <c r="AG20" t="s">
        <v>180</v>
      </c>
    </row>
    <row r="21" spans="1:60" outlineLevel="1" x14ac:dyDescent="0.2">
      <c r="A21" s="240">
        <v>8</v>
      </c>
      <c r="B21" s="241" t="s">
        <v>884</v>
      </c>
      <c r="C21" s="258" t="s">
        <v>885</v>
      </c>
      <c r="D21" s="242" t="s">
        <v>462</v>
      </c>
      <c r="E21" s="243">
        <v>2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184</v>
      </c>
      <c r="T21" s="246" t="s">
        <v>185</v>
      </c>
      <c r="U21" s="224">
        <v>1</v>
      </c>
      <c r="V21" s="224">
        <f>ROUND(E21*U21,2)</f>
        <v>2</v>
      </c>
      <c r="W21" s="224"/>
      <c r="X21" s="224" t="s">
        <v>239</v>
      </c>
      <c r="Y21" s="224" t="s">
        <v>187</v>
      </c>
      <c r="Z21" s="214"/>
      <c r="AA21" s="214"/>
      <c r="AB21" s="214"/>
      <c r="AC21" s="214"/>
      <c r="AD21" s="214"/>
      <c r="AE21" s="214"/>
      <c r="AF21" s="214"/>
      <c r="AG21" s="214" t="s">
        <v>240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62" t="s">
        <v>886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201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62" t="s">
        <v>887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201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62" t="s">
        <v>888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201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21"/>
      <c r="B25" s="222"/>
      <c r="C25" s="262" t="s">
        <v>889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201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21"/>
      <c r="B26" s="222"/>
      <c r="C26" s="262" t="s">
        <v>890</v>
      </c>
      <c r="D26" s="225"/>
      <c r="E26" s="226">
        <v>2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201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30" t="s">
        <v>179</v>
      </c>
      <c r="B27" s="231" t="s">
        <v>87</v>
      </c>
      <c r="C27" s="257" t="s">
        <v>88</v>
      </c>
      <c r="D27" s="232"/>
      <c r="E27" s="233"/>
      <c r="F27" s="234"/>
      <c r="G27" s="234">
        <f>SUMIF(AG28:AG33,"&lt;&gt;NOR",G28:G33)</f>
        <v>0</v>
      </c>
      <c r="H27" s="234"/>
      <c r="I27" s="234">
        <f>SUM(I28:I33)</f>
        <v>0</v>
      </c>
      <c r="J27" s="234"/>
      <c r="K27" s="234">
        <f>SUM(K28:K33)</f>
        <v>0</v>
      </c>
      <c r="L27" s="234"/>
      <c r="M27" s="234">
        <f>SUM(M28:M33)</f>
        <v>0</v>
      </c>
      <c r="N27" s="233"/>
      <c r="O27" s="233">
        <f>SUM(O28:O33)</f>
        <v>0</v>
      </c>
      <c r="P27" s="233"/>
      <c r="Q27" s="233">
        <f>SUM(Q28:Q33)</f>
        <v>0</v>
      </c>
      <c r="R27" s="234"/>
      <c r="S27" s="234"/>
      <c r="T27" s="235"/>
      <c r="U27" s="229"/>
      <c r="V27" s="229">
        <f>SUM(V28:V33)</f>
        <v>0</v>
      </c>
      <c r="W27" s="229"/>
      <c r="X27" s="229"/>
      <c r="Y27" s="229"/>
      <c r="AG27" t="s">
        <v>180</v>
      </c>
    </row>
    <row r="28" spans="1:60" outlineLevel="1" x14ac:dyDescent="0.2">
      <c r="A28" s="240">
        <v>9</v>
      </c>
      <c r="B28" s="241" t="s">
        <v>891</v>
      </c>
      <c r="C28" s="258" t="s">
        <v>892</v>
      </c>
      <c r="D28" s="242" t="s">
        <v>329</v>
      </c>
      <c r="E28" s="243">
        <v>15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184</v>
      </c>
      <c r="T28" s="246" t="s">
        <v>185</v>
      </c>
      <c r="U28" s="224">
        <v>0</v>
      </c>
      <c r="V28" s="224">
        <f>ROUND(E28*U28,2)</f>
        <v>0</v>
      </c>
      <c r="W28" s="224"/>
      <c r="X28" s="224" t="s">
        <v>239</v>
      </c>
      <c r="Y28" s="224" t="s">
        <v>187</v>
      </c>
      <c r="Z28" s="214"/>
      <c r="AA28" s="214"/>
      <c r="AB28" s="214"/>
      <c r="AC28" s="214"/>
      <c r="AD28" s="214"/>
      <c r="AE28" s="214"/>
      <c r="AF28" s="214"/>
      <c r="AG28" s="214" t="s">
        <v>875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62" t="s">
        <v>893</v>
      </c>
      <c r="D29" s="225"/>
      <c r="E29" s="226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201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21"/>
      <c r="B30" s="222"/>
      <c r="C30" s="262" t="s">
        <v>894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201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62" t="s">
        <v>895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201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2" t="s">
        <v>896</v>
      </c>
      <c r="D32" s="225"/>
      <c r="E32" s="226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2" t="s">
        <v>897</v>
      </c>
      <c r="D33" s="225"/>
      <c r="E33" s="226">
        <v>15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201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30" t="s">
        <v>179</v>
      </c>
      <c r="B34" s="231" t="s">
        <v>89</v>
      </c>
      <c r="C34" s="257" t="s">
        <v>90</v>
      </c>
      <c r="D34" s="232"/>
      <c r="E34" s="233"/>
      <c r="F34" s="234"/>
      <c r="G34" s="234">
        <f>SUMIF(AG35:AG35,"&lt;&gt;NOR",G35:G35)</f>
        <v>0</v>
      </c>
      <c r="H34" s="234"/>
      <c r="I34" s="234">
        <f>SUM(I35:I35)</f>
        <v>0</v>
      </c>
      <c r="J34" s="234"/>
      <c r="K34" s="234">
        <f>SUM(K35:K35)</f>
        <v>0</v>
      </c>
      <c r="L34" s="234"/>
      <c r="M34" s="234">
        <f>SUM(M35:M35)</f>
        <v>0</v>
      </c>
      <c r="N34" s="233"/>
      <c r="O34" s="233">
        <f>SUM(O35:O35)</f>
        <v>0</v>
      </c>
      <c r="P34" s="233"/>
      <c r="Q34" s="233">
        <f>SUM(Q35:Q35)</f>
        <v>0</v>
      </c>
      <c r="R34" s="234"/>
      <c r="S34" s="234"/>
      <c r="T34" s="235"/>
      <c r="U34" s="229"/>
      <c r="V34" s="229">
        <f>SUM(V35:V35)</f>
        <v>0</v>
      </c>
      <c r="W34" s="229"/>
      <c r="X34" s="229"/>
      <c r="Y34" s="229"/>
      <c r="AG34" t="s">
        <v>180</v>
      </c>
    </row>
    <row r="35" spans="1:60" ht="22.5" outlineLevel="1" x14ac:dyDescent="0.2">
      <c r="A35" s="249">
        <v>10</v>
      </c>
      <c r="B35" s="250" t="s">
        <v>898</v>
      </c>
      <c r="C35" s="261" t="s">
        <v>899</v>
      </c>
      <c r="D35" s="251" t="s">
        <v>900</v>
      </c>
      <c r="E35" s="252">
        <v>15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184</v>
      </c>
      <c r="T35" s="255" t="s">
        <v>185</v>
      </c>
      <c r="U35" s="224">
        <v>0</v>
      </c>
      <c r="V35" s="224">
        <f>ROUND(E35*U35,2)</f>
        <v>0</v>
      </c>
      <c r="W35" s="224"/>
      <c r="X35" s="224" t="s">
        <v>239</v>
      </c>
      <c r="Y35" s="224" t="s">
        <v>187</v>
      </c>
      <c r="Z35" s="214"/>
      <c r="AA35" s="214"/>
      <c r="AB35" s="214"/>
      <c r="AC35" s="214"/>
      <c r="AD35" s="214"/>
      <c r="AE35" s="214"/>
      <c r="AF35" s="214"/>
      <c r="AG35" s="214" t="s">
        <v>875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0" t="s">
        <v>179</v>
      </c>
      <c r="B36" s="231" t="s">
        <v>134</v>
      </c>
      <c r="C36" s="257" t="s">
        <v>135</v>
      </c>
      <c r="D36" s="232"/>
      <c r="E36" s="233"/>
      <c r="F36" s="234"/>
      <c r="G36" s="234">
        <f>SUMIF(AG37:AG37,"&lt;&gt;NOR",G37:G37)</f>
        <v>0</v>
      </c>
      <c r="H36" s="234"/>
      <c r="I36" s="234">
        <f>SUM(I37:I37)</f>
        <v>0</v>
      </c>
      <c r="J36" s="234"/>
      <c r="K36" s="234">
        <f>SUM(K37:K37)</f>
        <v>0</v>
      </c>
      <c r="L36" s="234"/>
      <c r="M36" s="234">
        <f>SUM(M37:M37)</f>
        <v>0</v>
      </c>
      <c r="N36" s="233"/>
      <c r="O36" s="233">
        <f>SUM(O37:O37)</f>
        <v>0</v>
      </c>
      <c r="P36" s="233"/>
      <c r="Q36" s="233">
        <f>SUM(Q37:Q37)</f>
        <v>0</v>
      </c>
      <c r="R36" s="234"/>
      <c r="S36" s="234"/>
      <c r="T36" s="235"/>
      <c r="U36" s="229"/>
      <c r="V36" s="229">
        <f>SUM(V37:V37)</f>
        <v>1.31</v>
      </c>
      <c r="W36" s="229"/>
      <c r="X36" s="229"/>
      <c r="Y36" s="229"/>
      <c r="AG36" t="s">
        <v>180</v>
      </c>
    </row>
    <row r="37" spans="1:60" outlineLevel="1" x14ac:dyDescent="0.2">
      <c r="A37" s="249">
        <v>11</v>
      </c>
      <c r="B37" s="250" t="s">
        <v>901</v>
      </c>
      <c r="C37" s="261" t="s">
        <v>902</v>
      </c>
      <c r="D37" s="251" t="s">
        <v>329</v>
      </c>
      <c r="E37" s="252">
        <v>15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15</v>
      </c>
      <c r="M37" s="254">
        <f>G37*(1+L37/100)</f>
        <v>0</v>
      </c>
      <c r="N37" s="252">
        <v>6.9999999999999994E-5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197</v>
      </c>
      <c r="T37" s="255" t="s">
        <v>185</v>
      </c>
      <c r="U37" s="224">
        <v>8.6999999999999994E-2</v>
      </c>
      <c r="V37" s="224">
        <f>ROUND(E37*U37,2)</f>
        <v>1.31</v>
      </c>
      <c r="W37" s="224"/>
      <c r="X37" s="224" t="s">
        <v>239</v>
      </c>
      <c r="Y37" s="224" t="s">
        <v>187</v>
      </c>
      <c r="Z37" s="214"/>
      <c r="AA37" s="214"/>
      <c r="AB37" s="214"/>
      <c r="AC37" s="214"/>
      <c r="AD37" s="214"/>
      <c r="AE37" s="214"/>
      <c r="AF37" s="214"/>
      <c r="AG37" s="214" t="s">
        <v>875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30" t="s">
        <v>179</v>
      </c>
      <c r="B38" s="231" t="s">
        <v>140</v>
      </c>
      <c r="C38" s="257" t="s">
        <v>141</v>
      </c>
      <c r="D38" s="232"/>
      <c r="E38" s="233"/>
      <c r="F38" s="234"/>
      <c r="G38" s="234">
        <f>SUMIF(AG39:AG45,"&lt;&gt;NOR",G39:G45)</f>
        <v>0</v>
      </c>
      <c r="H38" s="234"/>
      <c r="I38" s="234">
        <f>SUM(I39:I45)</f>
        <v>0</v>
      </c>
      <c r="J38" s="234"/>
      <c r="K38" s="234">
        <f>SUM(K39:K45)</f>
        <v>0</v>
      </c>
      <c r="L38" s="234"/>
      <c r="M38" s="234">
        <f>SUM(M39:M45)</f>
        <v>0</v>
      </c>
      <c r="N38" s="233"/>
      <c r="O38" s="233">
        <f>SUM(O39:O45)</f>
        <v>0</v>
      </c>
      <c r="P38" s="233"/>
      <c r="Q38" s="233">
        <f>SUM(Q39:Q45)</f>
        <v>0</v>
      </c>
      <c r="R38" s="234"/>
      <c r="S38" s="234"/>
      <c r="T38" s="235"/>
      <c r="U38" s="229"/>
      <c r="V38" s="229">
        <f>SUM(V39:V45)</f>
        <v>0</v>
      </c>
      <c r="W38" s="229"/>
      <c r="X38" s="229"/>
      <c r="Y38" s="229"/>
      <c r="AG38" t="s">
        <v>180</v>
      </c>
    </row>
    <row r="39" spans="1:60" outlineLevel="1" x14ac:dyDescent="0.2">
      <c r="A39" s="249">
        <v>12</v>
      </c>
      <c r="B39" s="250" t="s">
        <v>903</v>
      </c>
      <c r="C39" s="261" t="s">
        <v>904</v>
      </c>
      <c r="D39" s="251" t="s">
        <v>462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184</v>
      </c>
      <c r="T39" s="255" t="s">
        <v>185</v>
      </c>
      <c r="U39" s="224">
        <v>0</v>
      </c>
      <c r="V39" s="224">
        <f>ROUND(E39*U39,2)</f>
        <v>0</v>
      </c>
      <c r="W39" s="224"/>
      <c r="X39" s="224" t="s">
        <v>381</v>
      </c>
      <c r="Y39" s="224" t="s">
        <v>187</v>
      </c>
      <c r="Z39" s="214"/>
      <c r="AA39" s="214"/>
      <c r="AB39" s="214"/>
      <c r="AC39" s="214"/>
      <c r="AD39" s="214"/>
      <c r="AE39" s="214"/>
      <c r="AF39" s="214"/>
      <c r="AG39" s="214" t="s">
        <v>866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9">
        <v>13</v>
      </c>
      <c r="B40" s="250" t="s">
        <v>905</v>
      </c>
      <c r="C40" s="261" t="s">
        <v>906</v>
      </c>
      <c r="D40" s="251" t="s">
        <v>462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15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184</v>
      </c>
      <c r="T40" s="255" t="s">
        <v>185</v>
      </c>
      <c r="U40" s="224">
        <v>0</v>
      </c>
      <c r="V40" s="224">
        <f>ROUND(E40*U40,2)</f>
        <v>0</v>
      </c>
      <c r="W40" s="224"/>
      <c r="X40" s="224" t="s">
        <v>239</v>
      </c>
      <c r="Y40" s="224" t="s">
        <v>187</v>
      </c>
      <c r="Z40" s="214"/>
      <c r="AA40" s="214"/>
      <c r="AB40" s="214"/>
      <c r="AC40" s="214"/>
      <c r="AD40" s="214"/>
      <c r="AE40" s="214"/>
      <c r="AF40" s="214"/>
      <c r="AG40" s="214" t="s">
        <v>907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9">
        <v>14</v>
      </c>
      <c r="B41" s="250" t="s">
        <v>908</v>
      </c>
      <c r="C41" s="261" t="s">
        <v>909</v>
      </c>
      <c r="D41" s="251" t="s">
        <v>462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15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184</v>
      </c>
      <c r="T41" s="255" t="s">
        <v>185</v>
      </c>
      <c r="U41" s="224">
        <v>0</v>
      </c>
      <c r="V41" s="224">
        <f>ROUND(E41*U41,2)</f>
        <v>0</v>
      </c>
      <c r="W41" s="224"/>
      <c r="X41" s="224" t="s">
        <v>381</v>
      </c>
      <c r="Y41" s="224" t="s">
        <v>187</v>
      </c>
      <c r="Z41" s="214"/>
      <c r="AA41" s="214"/>
      <c r="AB41" s="214"/>
      <c r="AC41" s="214"/>
      <c r="AD41" s="214"/>
      <c r="AE41" s="214"/>
      <c r="AF41" s="214"/>
      <c r="AG41" s="214" t="s">
        <v>866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9">
        <v>15</v>
      </c>
      <c r="B42" s="250" t="s">
        <v>910</v>
      </c>
      <c r="C42" s="261" t="s">
        <v>911</v>
      </c>
      <c r="D42" s="251" t="s">
        <v>462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15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184</v>
      </c>
      <c r="T42" s="255" t="s">
        <v>185</v>
      </c>
      <c r="U42" s="224">
        <v>0</v>
      </c>
      <c r="V42" s="224">
        <f>ROUND(E42*U42,2)</f>
        <v>0</v>
      </c>
      <c r="W42" s="224"/>
      <c r="X42" s="224" t="s">
        <v>239</v>
      </c>
      <c r="Y42" s="224" t="s">
        <v>187</v>
      </c>
      <c r="Z42" s="214"/>
      <c r="AA42" s="214"/>
      <c r="AB42" s="214"/>
      <c r="AC42" s="214"/>
      <c r="AD42" s="214"/>
      <c r="AE42" s="214"/>
      <c r="AF42" s="214"/>
      <c r="AG42" s="214" t="s">
        <v>907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49">
        <v>16</v>
      </c>
      <c r="B43" s="250" t="s">
        <v>912</v>
      </c>
      <c r="C43" s="261" t="s">
        <v>913</v>
      </c>
      <c r="D43" s="251" t="s">
        <v>462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15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184</v>
      </c>
      <c r="T43" s="255" t="s">
        <v>185</v>
      </c>
      <c r="U43" s="224">
        <v>0</v>
      </c>
      <c r="V43" s="224">
        <f>ROUND(E43*U43,2)</f>
        <v>0</v>
      </c>
      <c r="W43" s="224"/>
      <c r="X43" s="224" t="s">
        <v>381</v>
      </c>
      <c r="Y43" s="224" t="s">
        <v>187</v>
      </c>
      <c r="Z43" s="214"/>
      <c r="AA43" s="214"/>
      <c r="AB43" s="214"/>
      <c r="AC43" s="214"/>
      <c r="AD43" s="214"/>
      <c r="AE43" s="214"/>
      <c r="AF43" s="214"/>
      <c r="AG43" s="214" t="s">
        <v>866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9">
        <v>17</v>
      </c>
      <c r="B44" s="250" t="s">
        <v>914</v>
      </c>
      <c r="C44" s="261" t="s">
        <v>915</v>
      </c>
      <c r="D44" s="251" t="s">
        <v>258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15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184</v>
      </c>
      <c r="T44" s="255" t="s">
        <v>185</v>
      </c>
      <c r="U44" s="224">
        <v>0</v>
      </c>
      <c r="V44" s="224">
        <f>ROUND(E44*U44,2)</f>
        <v>0</v>
      </c>
      <c r="W44" s="224"/>
      <c r="X44" s="224" t="s">
        <v>239</v>
      </c>
      <c r="Y44" s="224" t="s">
        <v>187</v>
      </c>
      <c r="Z44" s="214"/>
      <c r="AA44" s="214"/>
      <c r="AB44" s="214"/>
      <c r="AC44" s="214"/>
      <c r="AD44" s="214"/>
      <c r="AE44" s="214"/>
      <c r="AF44" s="214"/>
      <c r="AG44" s="214" t="s">
        <v>240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0">
        <v>18</v>
      </c>
      <c r="B45" s="241" t="s">
        <v>916</v>
      </c>
      <c r="C45" s="258" t="s">
        <v>917</v>
      </c>
      <c r="D45" s="242" t="s">
        <v>462</v>
      </c>
      <c r="E45" s="243">
        <v>4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184</v>
      </c>
      <c r="T45" s="246" t="s">
        <v>185</v>
      </c>
      <c r="U45" s="224">
        <v>0</v>
      </c>
      <c r="V45" s="224">
        <f>ROUND(E45*U45,2)</f>
        <v>0</v>
      </c>
      <c r="W45" s="224"/>
      <c r="X45" s="224" t="s">
        <v>381</v>
      </c>
      <c r="Y45" s="224" t="s">
        <v>187</v>
      </c>
      <c r="Z45" s="214"/>
      <c r="AA45" s="214"/>
      <c r="AB45" s="214"/>
      <c r="AC45" s="214"/>
      <c r="AD45" s="214"/>
      <c r="AE45" s="214"/>
      <c r="AF45" s="214"/>
      <c r="AG45" s="214" t="s">
        <v>866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3"/>
      <c r="B46" s="4"/>
      <c r="C46" s="26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165</v>
      </c>
    </row>
    <row r="47" spans="1:60" x14ac:dyDescent="0.2">
      <c r="A47" s="217"/>
      <c r="B47" s="218" t="s">
        <v>29</v>
      </c>
      <c r="C47" s="266"/>
      <c r="D47" s="219"/>
      <c r="E47" s="220"/>
      <c r="F47" s="220"/>
      <c r="G47" s="239">
        <f>G8+G13+G16+G20+G27+G34+G36+G38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232</v>
      </c>
    </row>
    <row r="48" spans="1:60" x14ac:dyDescent="0.2">
      <c r="C48" s="267"/>
      <c r="D48" s="10"/>
      <c r="AG48" t="s">
        <v>233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6"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234</v>
      </c>
      <c r="B1" s="199"/>
      <c r="C1" s="199"/>
      <c r="D1" s="199"/>
      <c r="E1" s="199"/>
      <c r="F1" s="199"/>
      <c r="G1" s="199"/>
      <c r="AG1" t="s">
        <v>152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153</v>
      </c>
    </row>
    <row r="3" spans="1:60" ht="24.95" customHeight="1" x14ac:dyDescent="0.2">
      <c r="A3" s="200" t="s">
        <v>8</v>
      </c>
      <c r="B3" s="49" t="s">
        <v>56</v>
      </c>
      <c r="C3" s="203" t="s">
        <v>57</v>
      </c>
      <c r="D3" s="201"/>
      <c r="E3" s="201"/>
      <c r="F3" s="201"/>
      <c r="G3" s="202"/>
      <c r="AC3" s="178" t="s">
        <v>153</v>
      </c>
      <c r="AG3" t="s">
        <v>155</v>
      </c>
    </row>
    <row r="4" spans="1:60" ht="24.95" customHeight="1" x14ac:dyDescent="0.2">
      <c r="A4" s="204" t="s">
        <v>9</v>
      </c>
      <c r="B4" s="205" t="s">
        <v>63</v>
      </c>
      <c r="C4" s="206" t="s">
        <v>64</v>
      </c>
      <c r="D4" s="207"/>
      <c r="E4" s="207"/>
      <c r="F4" s="207"/>
      <c r="G4" s="208"/>
      <c r="AG4" t="s">
        <v>156</v>
      </c>
    </row>
    <row r="5" spans="1:60" x14ac:dyDescent="0.2">
      <c r="D5" s="10"/>
    </row>
    <row r="6" spans="1:60" ht="38.25" x14ac:dyDescent="0.2">
      <c r="A6" s="210" t="s">
        <v>157</v>
      </c>
      <c r="B6" s="212" t="s">
        <v>158</v>
      </c>
      <c r="C6" s="212" t="s">
        <v>159</v>
      </c>
      <c r="D6" s="211" t="s">
        <v>160</v>
      </c>
      <c r="E6" s="210" t="s">
        <v>161</v>
      </c>
      <c r="F6" s="209" t="s">
        <v>162</v>
      </c>
      <c r="G6" s="210" t="s">
        <v>29</v>
      </c>
      <c r="H6" s="213" t="s">
        <v>30</v>
      </c>
      <c r="I6" s="213" t="s">
        <v>163</v>
      </c>
      <c r="J6" s="213" t="s">
        <v>31</v>
      </c>
      <c r="K6" s="213" t="s">
        <v>164</v>
      </c>
      <c r="L6" s="213" t="s">
        <v>165</v>
      </c>
      <c r="M6" s="213" t="s">
        <v>166</v>
      </c>
      <c r="N6" s="213" t="s">
        <v>167</v>
      </c>
      <c r="O6" s="213" t="s">
        <v>168</v>
      </c>
      <c r="P6" s="213" t="s">
        <v>169</v>
      </c>
      <c r="Q6" s="213" t="s">
        <v>170</v>
      </c>
      <c r="R6" s="213" t="s">
        <v>171</v>
      </c>
      <c r="S6" s="213" t="s">
        <v>172</v>
      </c>
      <c r="T6" s="213" t="s">
        <v>173</v>
      </c>
      <c r="U6" s="213" t="s">
        <v>174</v>
      </c>
      <c r="V6" s="213" t="s">
        <v>175</v>
      </c>
      <c r="W6" s="213" t="s">
        <v>176</v>
      </c>
      <c r="X6" s="213" t="s">
        <v>177</v>
      </c>
      <c r="Y6" s="213" t="s">
        <v>178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179</v>
      </c>
      <c r="B8" s="231" t="s">
        <v>112</v>
      </c>
      <c r="C8" s="257" t="s">
        <v>113</v>
      </c>
      <c r="D8" s="232"/>
      <c r="E8" s="233"/>
      <c r="F8" s="234"/>
      <c r="G8" s="234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0.03</v>
      </c>
      <c r="P8" s="233"/>
      <c r="Q8" s="233">
        <f>SUM(Q9:Q12)</f>
        <v>1.19</v>
      </c>
      <c r="R8" s="234"/>
      <c r="S8" s="234"/>
      <c r="T8" s="235"/>
      <c r="U8" s="229"/>
      <c r="V8" s="229">
        <f>SUM(V9:V12)</f>
        <v>23.75</v>
      </c>
      <c r="W8" s="229"/>
      <c r="X8" s="229"/>
      <c r="Y8" s="229"/>
      <c r="AG8" t="s">
        <v>180</v>
      </c>
    </row>
    <row r="9" spans="1:60" ht="22.5" outlineLevel="1" x14ac:dyDescent="0.2">
      <c r="A9" s="240">
        <v>1</v>
      </c>
      <c r="B9" s="241" t="s">
        <v>918</v>
      </c>
      <c r="C9" s="258" t="s">
        <v>919</v>
      </c>
      <c r="D9" s="242" t="s">
        <v>226</v>
      </c>
      <c r="E9" s="243">
        <v>10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3">
        <v>0</v>
      </c>
      <c r="O9" s="243">
        <f>ROUND(E9*N9,2)</f>
        <v>0</v>
      </c>
      <c r="P9" s="243">
        <v>5.9999999999999995E-4</v>
      </c>
      <c r="Q9" s="243">
        <f>ROUND(E9*P9,2)</f>
        <v>0.01</v>
      </c>
      <c r="R9" s="245" t="s">
        <v>253</v>
      </c>
      <c r="S9" s="245" t="s">
        <v>197</v>
      </c>
      <c r="T9" s="246" t="s">
        <v>197</v>
      </c>
      <c r="U9" s="224">
        <v>0.23400000000000001</v>
      </c>
      <c r="V9" s="224">
        <f>ROUND(E9*U9,2)</f>
        <v>2.34</v>
      </c>
      <c r="W9" s="224"/>
      <c r="X9" s="224" t="s">
        <v>239</v>
      </c>
      <c r="Y9" s="224" t="s">
        <v>187</v>
      </c>
      <c r="Z9" s="214"/>
      <c r="AA9" s="214"/>
      <c r="AB9" s="214"/>
      <c r="AC9" s="214"/>
      <c r="AD9" s="214"/>
      <c r="AE9" s="214"/>
      <c r="AF9" s="214"/>
      <c r="AG9" s="214" t="s">
        <v>920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9" t="s">
        <v>921</v>
      </c>
      <c r="D10" s="268"/>
      <c r="E10" s="268"/>
      <c r="F10" s="268"/>
      <c r="G10" s="26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242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9">
        <v>2</v>
      </c>
      <c r="B11" s="250" t="s">
        <v>922</v>
      </c>
      <c r="C11" s="261" t="s">
        <v>923</v>
      </c>
      <c r="D11" s="251" t="s">
        <v>329</v>
      </c>
      <c r="E11" s="252">
        <v>35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15</v>
      </c>
      <c r="M11" s="254">
        <f>G11*(1+L11/100)</f>
        <v>0</v>
      </c>
      <c r="N11" s="252">
        <v>4.8999999999999998E-4</v>
      </c>
      <c r="O11" s="252">
        <f>ROUND(E11*N11,2)</f>
        <v>0.02</v>
      </c>
      <c r="P11" s="252">
        <v>6.0000000000000001E-3</v>
      </c>
      <c r="Q11" s="252">
        <f>ROUND(E11*P11,2)</f>
        <v>0.21</v>
      </c>
      <c r="R11" s="254" t="s">
        <v>253</v>
      </c>
      <c r="S11" s="254" t="s">
        <v>197</v>
      </c>
      <c r="T11" s="255" t="s">
        <v>197</v>
      </c>
      <c r="U11" s="224">
        <v>0.27400000000000002</v>
      </c>
      <c r="V11" s="224">
        <f>ROUND(E11*U11,2)</f>
        <v>9.59</v>
      </c>
      <c r="W11" s="224"/>
      <c r="X11" s="224" t="s">
        <v>239</v>
      </c>
      <c r="Y11" s="224" t="s">
        <v>187</v>
      </c>
      <c r="Z11" s="214"/>
      <c r="AA11" s="214"/>
      <c r="AB11" s="214"/>
      <c r="AC11" s="214"/>
      <c r="AD11" s="214"/>
      <c r="AE11" s="214"/>
      <c r="AF11" s="214"/>
      <c r="AG11" s="214" t="s">
        <v>920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9">
        <v>3</v>
      </c>
      <c r="B12" s="250" t="s">
        <v>924</v>
      </c>
      <c r="C12" s="261" t="s">
        <v>925</v>
      </c>
      <c r="D12" s="251" t="s">
        <v>226</v>
      </c>
      <c r="E12" s="252">
        <v>10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15</v>
      </c>
      <c r="M12" s="254">
        <f>G12*(1+L12/100)</f>
        <v>0</v>
      </c>
      <c r="N12" s="252">
        <v>9.1E-4</v>
      </c>
      <c r="O12" s="252">
        <f>ROUND(E12*N12,2)</f>
        <v>0.01</v>
      </c>
      <c r="P12" s="252">
        <v>9.7000000000000003E-2</v>
      </c>
      <c r="Q12" s="252">
        <f>ROUND(E12*P12,2)</f>
        <v>0.97</v>
      </c>
      <c r="R12" s="254" t="s">
        <v>253</v>
      </c>
      <c r="S12" s="254" t="s">
        <v>197</v>
      </c>
      <c r="T12" s="255" t="s">
        <v>197</v>
      </c>
      <c r="U12" s="224">
        <v>1.1819999999999999</v>
      </c>
      <c r="V12" s="224">
        <f>ROUND(E12*U12,2)</f>
        <v>11.82</v>
      </c>
      <c r="W12" s="224"/>
      <c r="X12" s="224" t="s">
        <v>239</v>
      </c>
      <c r="Y12" s="224" t="s">
        <v>187</v>
      </c>
      <c r="Z12" s="214"/>
      <c r="AA12" s="214"/>
      <c r="AB12" s="214"/>
      <c r="AC12" s="214"/>
      <c r="AD12" s="214"/>
      <c r="AE12" s="214"/>
      <c r="AF12" s="214"/>
      <c r="AG12" s="214" t="s">
        <v>920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30" t="s">
        <v>179</v>
      </c>
      <c r="B13" s="231" t="s">
        <v>146</v>
      </c>
      <c r="C13" s="257" t="s">
        <v>147</v>
      </c>
      <c r="D13" s="232"/>
      <c r="E13" s="233"/>
      <c r="F13" s="234"/>
      <c r="G13" s="234">
        <f>SUMIF(AG14:AG20,"&lt;&gt;NOR",G14:G20)</f>
        <v>0</v>
      </c>
      <c r="H13" s="234"/>
      <c r="I13" s="234">
        <f>SUM(I14:I20)</f>
        <v>0</v>
      </c>
      <c r="J13" s="234"/>
      <c r="K13" s="234">
        <f>SUM(K14:K20)</f>
        <v>0</v>
      </c>
      <c r="L13" s="234"/>
      <c r="M13" s="234">
        <f>SUM(M14:M20)</f>
        <v>0</v>
      </c>
      <c r="N13" s="233"/>
      <c r="O13" s="233">
        <f>SUM(O14:O20)</f>
        <v>0</v>
      </c>
      <c r="P13" s="233"/>
      <c r="Q13" s="233">
        <f>SUM(Q14:Q20)</f>
        <v>0</v>
      </c>
      <c r="R13" s="234"/>
      <c r="S13" s="234"/>
      <c r="T13" s="235"/>
      <c r="U13" s="229"/>
      <c r="V13" s="229">
        <f>SUM(V14:V20)</f>
        <v>1.47</v>
      </c>
      <c r="W13" s="229"/>
      <c r="X13" s="229"/>
      <c r="Y13" s="229"/>
      <c r="AG13" t="s">
        <v>180</v>
      </c>
    </row>
    <row r="14" spans="1:60" ht="22.5" outlineLevel="1" x14ac:dyDescent="0.2">
      <c r="A14" s="240">
        <v>4</v>
      </c>
      <c r="B14" s="241" t="s">
        <v>350</v>
      </c>
      <c r="C14" s="258" t="s">
        <v>351</v>
      </c>
      <c r="D14" s="242" t="s">
        <v>311</v>
      </c>
      <c r="E14" s="243">
        <v>1.1859999999999999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 t="s">
        <v>352</v>
      </c>
      <c r="S14" s="245" t="s">
        <v>197</v>
      </c>
      <c r="T14" s="246" t="s">
        <v>197</v>
      </c>
      <c r="U14" s="224">
        <v>0.752</v>
      </c>
      <c r="V14" s="224">
        <f>ROUND(E14*U14,2)</f>
        <v>0.89</v>
      </c>
      <c r="W14" s="224"/>
      <c r="X14" s="224" t="s">
        <v>353</v>
      </c>
      <c r="Y14" s="224" t="s">
        <v>187</v>
      </c>
      <c r="Z14" s="214"/>
      <c r="AA14" s="214"/>
      <c r="AB14" s="214"/>
      <c r="AC14" s="214"/>
      <c r="AD14" s="214"/>
      <c r="AE14" s="214"/>
      <c r="AF14" s="214"/>
      <c r="AG14" s="214" t="s">
        <v>354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69" t="s">
        <v>355</v>
      </c>
      <c r="D15" s="268"/>
      <c r="E15" s="268"/>
      <c r="F15" s="268"/>
      <c r="G15" s="26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242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56" t="str">
        <f>C15</f>
        <v>nebo vybouraných hmot nošením nebo přehazováním k místu nakládky přístupnému normálním dopravním prostředkům do 10 m,</v>
      </c>
      <c r="BB15" s="214"/>
      <c r="BC15" s="214"/>
      <c r="BD15" s="214"/>
      <c r="BE15" s="214"/>
      <c r="BF15" s="214"/>
      <c r="BG15" s="214"/>
      <c r="BH15" s="214"/>
    </row>
    <row r="16" spans="1:60" ht="22.5" outlineLevel="2" x14ac:dyDescent="0.2">
      <c r="A16" s="221"/>
      <c r="B16" s="222"/>
      <c r="C16" s="260" t="s">
        <v>356</v>
      </c>
      <c r="D16" s="248"/>
      <c r="E16" s="248"/>
      <c r="F16" s="248"/>
      <c r="G16" s="24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190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56" t="str">
        <f>C16</f>
        <v>S naložením suti nebo vybouraných hmot do dopravního prostředku a na jejich vyložením, popřípadě přeložením na normální dopravní prostředek.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9">
        <v>5</v>
      </c>
      <c r="B17" s="250" t="s">
        <v>357</v>
      </c>
      <c r="C17" s="261" t="s">
        <v>358</v>
      </c>
      <c r="D17" s="251" t="s">
        <v>311</v>
      </c>
      <c r="E17" s="252">
        <v>1.1859999999999999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15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 t="s">
        <v>253</v>
      </c>
      <c r="S17" s="254" t="s">
        <v>197</v>
      </c>
      <c r="T17" s="255" t="s">
        <v>197</v>
      </c>
      <c r="U17" s="224">
        <v>0.49</v>
      </c>
      <c r="V17" s="224">
        <f>ROUND(E17*U17,2)</f>
        <v>0.57999999999999996</v>
      </c>
      <c r="W17" s="224"/>
      <c r="X17" s="224" t="s">
        <v>353</v>
      </c>
      <c r="Y17" s="224" t="s">
        <v>187</v>
      </c>
      <c r="Z17" s="214"/>
      <c r="AA17" s="214"/>
      <c r="AB17" s="214"/>
      <c r="AC17" s="214"/>
      <c r="AD17" s="214"/>
      <c r="AE17" s="214"/>
      <c r="AF17" s="214"/>
      <c r="AG17" s="214" t="s">
        <v>354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0">
        <v>6</v>
      </c>
      <c r="B18" s="241" t="s">
        <v>359</v>
      </c>
      <c r="C18" s="258" t="s">
        <v>926</v>
      </c>
      <c r="D18" s="242" t="s">
        <v>311</v>
      </c>
      <c r="E18" s="243">
        <v>22.533999999999999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 t="s">
        <v>253</v>
      </c>
      <c r="S18" s="245" t="s">
        <v>197</v>
      </c>
      <c r="T18" s="246" t="s">
        <v>197</v>
      </c>
      <c r="U18" s="224">
        <v>0</v>
      </c>
      <c r="V18" s="224">
        <f>ROUND(E18*U18,2)</f>
        <v>0</v>
      </c>
      <c r="W18" s="224"/>
      <c r="X18" s="224" t="s">
        <v>239</v>
      </c>
      <c r="Y18" s="224" t="s">
        <v>187</v>
      </c>
      <c r="Z18" s="214"/>
      <c r="AA18" s="214"/>
      <c r="AB18" s="214"/>
      <c r="AC18" s="214"/>
      <c r="AD18" s="214"/>
      <c r="AE18" s="214"/>
      <c r="AF18" s="214"/>
      <c r="AG18" s="214" t="s">
        <v>240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62" t="s">
        <v>927</v>
      </c>
      <c r="D19" s="225"/>
      <c r="E19" s="226">
        <v>22.533999999999999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201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49">
        <v>7</v>
      </c>
      <c r="B20" s="250" t="s">
        <v>928</v>
      </c>
      <c r="C20" s="261" t="s">
        <v>929</v>
      </c>
      <c r="D20" s="251" t="s">
        <v>311</v>
      </c>
      <c r="E20" s="252">
        <v>1.1859999999999999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15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 t="s">
        <v>253</v>
      </c>
      <c r="S20" s="254" t="s">
        <v>197</v>
      </c>
      <c r="T20" s="255" t="s">
        <v>197</v>
      </c>
      <c r="U20" s="224">
        <v>0</v>
      </c>
      <c r="V20" s="224">
        <f>ROUND(E20*U20,2)</f>
        <v>0</v>
      </c>
      <c r="W20" s="224"/>
      <c r="X20" s="224" t="s">
        <v>353</v>
      </c>
      <c r="Y20" s="224" t="s">
        <v>187</v>
      </c>
      <c r="Z20" s="214"/>
      <c r="AA20" s="214"/>
      <c r="AB20" s="214"/>
      <c r="AC20" s="214"/>
      <c r="AD20" s="214"/>
      <c r="AE20" s="214"/>
      <c r="AF20" s="214"/>
      <c r="AG20" s="214" t="s">
        <v>354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30" t="s">
        <v>179</v>
      </c>
      <c r="B21" s="231" t="s">
        <v>142</v>
      </c>
      <c r="C21" s="257" t="s">
        <v>143</v>
      </c>
      <c r="D21" s="232"/>
      <c r="E21" s="233"/>
      <c r="F21" s="234"/>
      <c r="G21" s="234">
        <f>SUMIF(AG22:AG68,"&lt;&gt;NOR",G22:G68)</f>
        <v>0</v>
      </c>
      <c r="H21" s="234"/>
      <c r="I21" s="234">
        <f>SUM(I22:I68)</f>
        <v>0</v>
      </c>
      <c r="J21" s="234"/>
      <c r="K21" s="234">
        <f>SUM(K22:K68)</f>
        <v>0</v>
      </c>
      <c r="L21" s="234"/>
      <c r="M21" s="234">
        <f>SUM(M22:M68)</f>
        <v>0</v>
      </c>
      <c r="N21" s="233"/>
      <c r="O21" s="233">
        <f>SUM(O22:O68)</f>
        <v>0.08</v>
      </c>
      <c r="P21" s="233"/>
      <c r="Q21" s="233">
        <f>SUM(Q22:Q68)</f>
        <v>0</v>
      </c>
      <c r="R21" s="234"/>
      <c r="S21" s="234"/>
      <c r="T21" s="235"/>
      <c r="U21" s="229"/>
      <c r="V21" s="229">
        <f>SUM(V22:V68)</f>
        <v>72.690000000000012</v>
      </c>
      <c r="W21" s="229"/>
      <c r="X21" s="229"/>
      <c r="Y21" s="229"/>
      <c r="AG21" t="s">
        <v>180</v>
      </c>
    </row>
    <row r="22" spans="1:60" ht="22.5" outlineLevel="1" x14ac:dyDescent="0.2">
      <c r="A22" s="249">
        <v>8</v>
      </c>
      <c r="B22" s="250" t="s">
        <v>930</v>
      </c>
      <c r="C22" s="261" t="s">
        <v>931</v>
      </c>
      <c r="D22" s="251" t="s">
        <v>226</v>
      </c>
      <c r="E22" s="252">
        <v>4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15</v>
      </c>
      <c r="M22" s="254">
        <f>G22*(1+L22/100)</f>
        <v>0</v>
      </c>
      <c r="N22" s="252">
        <v>1.1E-4</v>
      </c>
      <c r="O22" s="252">
        <f>ROUND(E22*N22,2)</f>
        <v>0</v>
      </c>
      <c r="P22" s="252">
        <v>0</v>
      </c>
      <c r="Q22" s="252">
        <f>ROUND(E22*P22,2)</f>
        <v>0</v>
      </c>
      <c r="R22" s="254" t="s">
        <v>142</v>
      </c>
      <c r="S22" s="254" t="s">
        <v>197</v>
      </c>
      <c r="T22" s="255" t="s">
        <v>197</v>
      </c>
      <c r="U22" s="224">
        <v>0.15620000000000001</v>
      </c>
      <c r="V22" s="224">
        <f>ROUND(E22*U22,2)</f>
        <v>0.62</v>
      </c>
      <c r="W22" s="224"/>
      <c r="X22" s="224" t="s">
        <v>239</v>
      </c>
      <c r="Y22" s="224" t="s">
        <v>187</v>
      </c>
      <c r="Z22" s="214"/>
      <c r="AA22" s="214"/>
      <c r="AB22" s="214"/>
      <c r="AC22" s="214"/>
      <c r="AD22" s="214"/>
      <c r="AE22" s="214"/>
      <c r="AF22" s="214"/>
      <c r="AG22" s="214" t="s">
        <v>920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49">
        <v>9</v>
      </c>
      <c r="B23" s="250" t="s">
        <v>932</v>
      </c>
      <c r="C23" s="261" t="s">
        <v>933</v>
      </c>
      <c r="D23" s="251" t="s">
        <v>226</v>
      </c>
      <c r="E23" s="252">
        <v>8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15</v>
      </c>
      <c r="M23" s="254">
        <f>G23*(1+L23/100)</f>
        <v>0</v>
      </c>
      <c r="N23" s="252">
        <v>1.7000000000000001E-4</v>
      </c>
      <c r="O23" s="252">
        <f>ROUND(E23*N23,2)</f>
        <v>0</v>
      </c>
      <c r="P23" s="252">
        <v>0</v>
      </c>
      <c r="Q23" s="252">
        <f>ROUND(E23*P23,2)</f>
        <v>0</v>
      </c>
      <c r="R23" s="254" t="s">
        <v>380</v>
      </c>
      <c r="S23" s="254" t="s">
        <v>197</v>
      </c>
      <c r="T23" s="255" t="s">
        <v>185</v>
      </c>
      <c r="U23" s="224">
        <v>0</v>
      </c>
      <c r="V23" s="224">
        <f>ROUND(E23*U23,2)</f>
        <v>0</v>
      </c>
      <c r="W23" s="224"/>
      <c r="X23" s="224" t="s">
        <v>381</v>
      </c>
      <c r="Y23" s="224" t="s">
        <v>187</v>
      </c>
      <c r="Z23" s="214"/>
      <c r="AA23" s="214"/>
      <c r="AB23" s="214"/>
      <c r="AC23" s="214"/>
      <c r="AD23" s="214"/>
      <c r="AE23" s="214"/>
      <c r="AF23" s="214"/>
      <c r="AG23" s="214" t="s">
        <v>866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49">
        <v>10</v>
      </c>
      <c r="B24" s="250" t="s">
        <v>934</v>
      </c>
      <c r="C24" s="261" t="s">
        <v>935</v>
      </c>
      <c r="D24" s="251" t="s">
        <v>226</v>
      </c>
      <c r="E24" s="252">
        <v>8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15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 t="s">
        <v>142</v>
      </c>
      <c r="S24" s="254" t="s">
        <v>197</v>
      </c>
      <c r="T24" s="255" t="s">
        <v>185</v>
      </c>
      <c r="U24" s="224">
        <v>0.50600000000000001</v>
      </c>
      <c r="V24" s="224">
        <f>ROUND(E24*U24,2)</f>
        <v>4.05</v>
      </c>
      <c r="W24" s="224"/>
      <c r="X24" s="224" t="s">
        <v>239</v>
      </c>
      <c r="Y24" s="224" t="s">
        <v>187</v>
      </c>
      <c r="Z24" s="214"/>
      <c r="AA24" s="214"/>
      <c r="AB24" s="214"/>
      <c r="AC24" s="214"/>
      <c r="AD24" s="214"/>
      <c r="AE24" s="214"/>
      <c r="AF24" s="214"/>
      <c r="AG24" s="214" t="s">
        <v>920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9">
        <v>11</v>
      </c>
      <c r="B25" s="250" t="s">
        <v>936</v>
      </c>
      <c r="C25" s="261" t="s">
        <v>937</v>
      </c>
      <c r="D25" s="251" t="s">
        <v>226</v>
      </c>
      <c r="E25" s="252">
        <v>10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15</v>
      </c>
      <c r="M25" s="254">
        <f>G25*(1+L25/100)</f>
        <v>0</v>
      </c>
      <c r="N25" s="252">
        <v>1.2999999999999999E-4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197</v>
      </c>
      <c r="T25" s="255" t="s">
        <v>197</v>
      </c>
      <c r="U25" s="224">
        <v>0.37</v>
      </c>
      <c r="V25" s="224">
        <f>ROUND(E25*U25,2)</f>
        <v>3.7</v>
      </c>
      <c r="W25" s="224"/>
      <c r="X25" s="224" t="s">
        <v>239</v>
      </c>
      <c r="Y25" s="224" t="s">
        <v>187</v>
      </c>
      <c r="Z25" s="214"/>
      <c r="AA25" s="214"/>
      <c r="AB25" s="214"/>
      <c r="AC25" s="214"/>
      <c r="AD25" s="214"/>
      <c r="AE25" s="214"/>
      <c r="AF25" s="214"/>
      <c r="AG25" s="214" t="s">
        <v>920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9">
        <v>12</v>
      </c>
      <c r="B26" s="250" t="s">
        <v>938</v>
      </c>
      <c r="C26" s="261" t="s">
        <v>939</v>
      </c>
      <c r="D26" s="251" t="s">
        <v>226</v>
      </c>
      <c r="E26" s="252">
        <v>1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15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184</v>
      </c>
      <c r="T26" s="255" t="s">
        <v>185</v>
      </c>
      <c r="U26" s="224">
        <v>0.82</v>
      </c>
      <c r="V26" s="224">
        <f>ROUND(E26*U26,2)</f>
        <v>0.82</v>
      </c>
      <c r="W26" s="224"/>
      <c r="X26" s="224" t="s">
        <v>239</v>
      </c>
      <c r="Y26" s="224" t="s">
        <v>187</v>
      </c>
      <c r="Z26" s="214"/>
      <c r="AA26" s="214"/>
      <c r="AB26" s="214"/>
      <c r="AC26" s="214"/>
      <c r="AD26" s="214"/>
      <c r="AE26" s="214"/>
      <c r="AF26" s="214"/>
      <c r="AG26" s="214" t="s">
        <v>920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49">
        <v>13</v>
      </c>
      <c r="B27" s="250" t="s">
        <v>940</v>
      </c>
      <c r="C27" s="261" t="s">
        <v>941</v>
      </c>
      <c r="D27" s="251" t="s">
        <v>226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15</v>
      </c>
      <c r="M27" s="254">
        <f>G27*(1+L27/100)</f>
        <v>0</v>
      </c>
      <c r="N27" s="252">
        <v>1.3699999999999999E-3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184</v>
      </c>
      <c r="T27" s="255" t="s">
        <v>185</v>
      </c>
      <c r="U27" s="224">
        <v>0</v>
      </c>
      <c r="V27" s="224">
        <f>ROUND(E27*U27,2)</f>
        <v>0</v>
      </c>
      <c r="W27" s="224"/>
      <c r="X27" s="224" t="s">
        <v>381</v>
      </c>
      <c r="Y27" s="224" t="s">
        <v>187</v>
      </c>
      <c r="Z27" s="214"/>
      <c r="AA27" s="214"/>
      <c r="AB27" s="214"/>
      <c r="AC27" s="214"/>
      <c r="AD27" s="214"/>
      <c r="AE27" s="214"/>
      <c r="AF27" s="214"/>
      <c r="AG27" s="214" t="s">
        <v>382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49">
        <v>14</v>
      </c>
      <c r="B28" s="250" t="s">
        <v>938</v>
      </c>
      <c r="C28" s="261" t="s">
        <v>942</v>
      </c>
      <c r="D28" s="251" t="s">
        <v>226</v>
      </c>
      <c r="E28" s="252">
        <v>9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15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184</v>
      </c>
      <c r="T28" s="255" t="s">
        <v>185</v>
      </c>
      <c r="U28" s="224">
        <v>0.82</v>
      </c>
      <c r="V28" s="224">
        <f>ROUND(E28*U28,2)</f>
        <v>7.38</v>
      </c>
      <c r="W28" s="224"/>
      <c r="X28" s="224" t="s">
        <v>381</v>
      </c>
      <c r="Y28" s="224" t="s">
        <v>187</v>
      </c>
      <c r="Z28" s="214"/>
      <c r="AA28" s="214"/>
      <c r="AB28" s="214"/>
      <c r="AC28" s="214"/>
      <c r="AD28" s="214"/>
      <c r="AE28" s="214"/>
      <c r="AF28" s="214"/>
      <c r="AG28" s="214" t="s">
        <v>382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9">
        <v>15</v>
      </c>
      <c r="B29" s="250" t="s">
        <v>938</v>
      </c>
      <c r="C29" s="261" t="s">
        <v>939</v>
      </c>
      <c r="D29" s="251" t="s">
        <v>226</v>
      </c>
      <c r="E29" s="252">
        <v>9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15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184</v>
      </c>
      <c r="T29" s="255" t="s">
        <v>185</v>
      </c>
      <c r="U29" s="224">
        <v>0.82</v>
      </c>
      <c r="V29" s="224">
        <f>ROUND(E29*U29,2)</f>
        <v>7.38</v>
      </c>
      <c r="W29" s="224"/>
      <c r="X29" s="224" t="s">
        <v>239</v>
      </c>
      <c r="Y29" s="224" t="s">
        <v>187</v>
      </c>
      <c r="Z29" s="214"/>
      <c r="AA29" s="214"/>
      <c r="AB29" s="214"/>
      <c r="AC29" s="214"/>
      <c r="AD29" s="214"/>
      <c r="AE29" s="214"/>
      <c r="AF29" s="214"/>
      <c r="AG29" s="214" t="s">
        <v>240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9">
        <v>16</v>
      </c>
      <c r="B30" s="250" t="s">
        <v>943</v>
      </c>
      <c r="C30" s="261" t="s">
        <v>944</v>
      </c>
      <c r="D30" s="251" t="s">
        <v>945</v>
      </c>
      <c r="E30" s="252">
        <v>9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15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184</v>
      </c>
      <c r="T30" s="255" t="s">
        <v>185</v>
      </c>
      <c r="U30" s="224">
        <v>0</v>
      </c>
      <c r="V30" s="224">
        <f>ROUND(E30*U30,2)</f>
        <v>0</v>
      </c>
      <c r="W30" s="224"/>
      <c r="X30" s="224" t="s">
        <v>381</v>
      </c>
      <c r="Y30" s="224" t="s">
        <v>187</v>
      </c>
      <c r="Z30" s="214"/>
      <c r="AA30" s="214"/>
      <c r="AB30" s="214"/>
      <c r="AC30" s="214"/>
      <c r="AD30" s="214"/>
      <c r="AE30" s="214"/>
      <c r="AF30" s="214"/>
      <c r="AG30" s="214" t="s">
        <v>382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49">
        <v>17</v>
      </c>
      <c r="B31" s="250" t="s">
        <v>946</v>
      </c>
      <c r="C31" s="261" t="s">
        <v>947</v>
      </c>
      <c r="D31" s="251" t="s">
        <v>226</v>
      </c>
      <c r="E31" s="252">
        <v>9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15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184</v>
      </c>
      <c r="T31" s="255" t="s">
        <v>185</v>
      </c>
      <c r="U31" s="224">
        <v>0</v>
      </c>
      <c r="V31" s="224">
        <f>ROUND(E31*U31,2)</f>
        <v>0</v>
      </c>
      <c r="W31" s="224"/>
      <c r="X31" s="224" t="s">
        <v>381</v>
      </c>
      <c r="Y31" s="224" t="s">
        <v>187</v>
      </c>
      <c r="Z31" s="214"/>
      <c r="AA31" s="214"/>
      <c r="AB31" s="214"/>
      <c r="AC31" s="214"/>
      <c r="AD31" s="214"/>
      <c r="AE31" s="214"/>
      <c r="AF31" s="214"/>
      <c r="AG31" s="214" t="s">
        <v>382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9">
        <v>18</v>
      </c>
      <c r="B32" s="250" t="s">
        <v>948</v>
      </c>
      <c r="C32" s="261" t="s">
        <v>949</v>
      </c>
      <c r="D32" s="251" t="s">
        <v>226</v>
      </c>
      <c r="E32" s="252">
        <v>2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15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184</v>
      </c>
      <c r="T32" s="255" t="s">
        <v>185</v>
      </c>
      <c r="U32" s="224">
        <v>0</v>
      </c>
      <c r="V32" s="224">
        <f>ROUND(E32*U32,2)</f>
        <v>0</v>
      </c>
      <c r="W32" s="224"/>
      <c r="X32" s="224" t="s">
        <v>381</v>
      </c>
      <c r="Y32" s="224" t="s">
        <v>187</v>
      </c>
      <c r="Z32" s="214"/>
      <c r="AA32" s="214"/>
      <c r="AB32" s="214"/>
      <c r="AC32" s="214"/>
      <c r="AD32" s="214"/>
      <c r="AE32" s="214"/>
      <c r="AF32" s="214"/>
      <c r="AG32" s="214" t="s">
        <v>382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9">
        <v>19</v>
      </c>
      <c r="B33" s="250" t="s">
        <v>948</v>
      </c>
      <c r="C33" s="261" t="s">
        <v>950</v>
      </c>
      <c r="D33" s="251" t="s">
        <v>226</v>
      </c>
      <c r="E33" s="252">
        <v>2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15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184</v>
      </c>
      <c r="T33" s="255" t="s">
        <v>185</v>
      </c>
      <c r="U33" s="224">
        <v>0</v>
      </c>
      <c r="V33" s="224">
        <f>ROUND(E33*U33,2)</f>
        <v>0</v>
      </c>
      <c r="W33" s="224"/>
      <c r="X33" s="224" t="s">
        <v>239</v>
      </c>
      <c r="Y33" s="224" t="s">
        <v>187</v>
      </c>
      <c r="Z33" s="214"/>
      <c r="AA33" s="214"/>
      <c r="AB33" s="214"/>
      <c r="AC33" s="214"/>
      <c r="AD33" s="214"/>
      <c r="AE33" s="214"/>
      <c r="AF33" s="214"/>
      <c r="AG33" s="214" t="s">
        <v>240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9">
        <v>20</v>
      </c>
      <c r="B34" s="250" t="s">
        <v>951</v>
      </c>
      <c r="C34" s="261" t="s">
        <v>952</v>
      </c>
      <c r="D34" s="251" t="s">
        <v>226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15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184</v>
      </c>
      <c r="T34" s="255" t="s">
        <v>185</v>
      </c>
      <c r="U34" s="224">
        <v>0</v>
      </c>
      <c r="V34" s="224">
        <f>ROUND(E34*U34,2)</f>
        <v>0</v>
      </c>
      <c r="W34" s="224"/>
      <c r="X34" s="224" t="s">
        <v>381</v>
      </c>
      <c r="Y34" s="224" t="s">
        <v>187</v>
      </c>
      <c r="Z34" s="214"/>
      <c r="AA34" s="214"/>
      <c r="AB34" s="214"/>
      <c r="AC34" s="214"/>
      <c r="AD34" s="214"/>
      <c r="AE34" s="214"/>
      <c r="AF34" s="214"/>
      <c r="AG34" s="214" t="s">
        <v>382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9">
        <v>21</v>
      </c>
      <c r="B35" s="250" t="s">
        <v>953</v>
      </c>
      <c r="C35" s="261" t="s">
        <v>954</v>
      </c>
      <c r="D35" s="251" t="s">
        <v>226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15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 t="s">
        <v>142</v>
      </c>
      <c r="S35" s="254" t="s">
        <v>197</v>
      </c>
      <c r="T35" s="255" t="s">
        <v>185</v>
      </c>
      <c r="U35" s="224">
        <v>0.98550000000000004</v>
      </c>
      <c r="V35" s="224">
        <f>ROUND(E35*U35,2)</f>
        <v>0.99</v>
      </c>
      <c r="W35" s="224"/>
      <c r="X35" s="224" t="s">
        <v>239</v>
      </c>
      <c r="Y35" s="224" t="s">
        <v>187</v>
      </c>
      <c r="Z35" s="214"/>
      <c r="AA35" s="214"/>
      <c r="AB35" s="214"/>
      <c r="AC35" s="214"/>
      <c r="AD35" s="214"/>
      <c r="AE35" s="214"/>
      <c r="AF35" s="214"/>
      <c r="AG35" s="214" t="s">
        <v>240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9">
        <v>22</v>
      </c>
      <c r="B36" s="250" t="s">
        <v>955</v>
      </c>
      <c r="C36" s="261" t="s">
        <v>956</v>
      </c>
      <c r="D36" s="251" t="s">
        <v>258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15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184</v>
      </c>
      <c r="T36" s="255" t="s">
        <v>185</v>
      </c>
      <c r="U36" s="224">
        <v>0</v>
      </c>
      <c r="V36" s="224">
        <f>ROUND(E36*U36,2)</f>
        <v>0</v>
      </c>
      <c r="W36" s="224"/>
      <c r="X36" s="224" t="s">
        <v>239</v>
      </c>
      <c r="Y36" s="224" t="s">
        <v>187</v>
      </c>
      <c r="Z36" s="214"/>
      <c r="AA36" s="214"/>
      <c r="AB36" s="214"/>
      <c r="AC36" s="214"/>
      <c r="AD36" s="214"/>
      <c r="AE36" s="214"/>
      <c r="AF36" s="214"/>
      <c r="AG36" s="214" t="s">
        <v>240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56.25" outlineLevel="1" x14ac:dyDescent="0.2">
      <c r="A37" s="240">
        <v>23</v>
      </c>
      <c r="B37" s="241" t="s">
        <v>957</v>
      </c>
      <c r="C37" s="258" t="s">
        <v>958</v>
      </c>
      <c r="D37" s="242" t="s">
        <v>226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 t="s">
        <v>380</v>
      </c>
      <c r="S37" s="245" t="s">
        <v>197</v>
      </c>
      <c r="T37" s="246" t="s">
        <v>185</v>
      </c>
      <c r="U37" s="224">
        <v>0</v>
      </c>
      <c r="V37" s="224">
        <f>ROUND(E37*U37,2)</f>
        <v>0</v>
      </c>
      <c r="W37" s="224"/>
      <c r="X37" s="224" t="s">
        <v>381</v>
      </c>
      <c r="Y37" s="224" t="s">
        <v>187</v>
      </c>
      <c r="Z37" s="214"/>
      <c r="AA37" s="214"/>
      <c r="AB37" s="214"/>
      <c r="AC37" s="214"/>
      <c r="AD37" s="214"/>
      <c r="AE37" s="214"/>
      <c r="AF37" s="214"/>
      <c r="AG37" s="214" t="s">
        <v>382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2" x14ac:dyDescent="0.2">
      <c r="A38" s="221"/>
      <c r="B38" s="222"/>
      <c r="C38" s="259" t="s">
        <v>959</v>
      </c>
      <c r="D38" s="247"/>
      <c r="E38" s="247"/>
      <c r="F38" s="247"/>
      <c r="G38" s="247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190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56" t="str">
        <f>C38</f>
        <v>18,0 W/m; výkon 310 W; stínění 100 % pokrytí; hliníková fólie; pocínovaný měděný drát 0,5 mm2; izolace PEX; plášť PVC; odolnost vůči UV záření</v>
      </c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9">
        <v>24</v>
      </c>
      <c r="B39" s="250" t="s">
        <v>960</v>
      </c>
      <c r="C39" s="261" t="s">
        <v>961</v>
      </c>
      <c r="D39" s="251" t="s">
        <v>329</v>
      </c>
      <c r="E39" s="252">
        <v>15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15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197</v>
      </c>
      <c r="T39" s="255" t="s">
        <v>197</v>
      </c>
      <c r="U39" s="224">
        <v>0.1</v>
      </c>
      <c r="V39" s="224">
        <f>ROUND(E39*U39,2)</f>
        <v>1.5</v>
      </c>
      <c r="W39" s="224"/>
      <c r="X39" s="224" t="s">
        <v>239</v>
      </c>
      <c r="Y39" s="224" t="s">
        <v>187</v>
      </c>
      <c r="Z39" s="214"/>
      <c r="AA39" s="214"/>
      <c r="AB39" s="214"/>
      <c r="AC39" s="214"/>
      <c r="AD39" s="214"/>
      <c r="AE39" s="214"/>
      <c r="AF39" s="214"/>
      <c r="AG39" s="214" t="s">
        <v>240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49">
        <v>25</v>
      </c>
      <c r="B40" s="250" t="s">
        <v>962</v>
      </c>
      <c r="C40" s="261" t="s">
        <v>963</v>
      </c>
      <c r="D40" s="251" t="s">
        <v>329</v>
      </c>
      <c r="E40" s="252">
        <v>15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15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 t="s">
        <v>380</v>
      </c>
      <c r="S40" s="254" t="s">
        <v>964</v>
      </c>
      <c r="T40" s="255" t="s">
        <v>185</v>
      </c>
      <c r="U40" s="224">
        <v>0</v>
      </c>
      <c r="V40" s="224">
        <f>ROUND(E40*U40,2)</f>
        <v>0</v>
      </c>
      <c r="W40" s="224"/>
      <c r="X40" s="224" t="s">
        <v>381</v>
      </c>
      <c r="Y40" s="224" t="s">
        <v>187</v>
      </c>
      <c r="Z40" s="214"/>
      <c r="AA40" s="214"/>
      <c r="AB40" s="214"/>
      <c r="AC40" s="214"/>
      <c r="AD40" s="214"/>
      <c r="AE40" s="214"/>
      <c r="AF40" s="214"/>
      <c r="AG40" s="214" t="s">
        <v>382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9">
        <v>26</v>
      </c>
      <c r="B41" s="250" t="s">
        <v>965</v>
      </c>
      <c r="C41" s="261" t="s">
        <v>966</v>
      </c>
      <c r="D41" s="251" t="s">
        <v>329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15</v>
      </c>
      <c r="M41" s="254">
        <f>G41*(1+L41/100)</f>
        <v>0</v>
      </c>
      <c r="N41" s="252">
        <v>3.6999999999999999E-4</v>
      </c>
      <c r="O41" s="252">
        <f>ROUND(E41*N41,2)</f>
        <v>0</v>
      </c>
      <c r="P41" s="252">
        <v>0</v>
      </c>
      <c r="Q41" s="252">
        <f>ROUND(E41*P41,2)</f>
        <v>0</v>
      </c>
      <c r="R41" s="254" t="s">
        <v>142</v>
      </c>
      <c r="S41" s="254" t="s">
        <v>197</v>
      </c>
      <c r="T41" s="255" t="s">
        <v>185</v>
      </c>
      <c r="U41" s="224">
        <v>9.955E-2</v>
      </c>
      <c r="V41" s="224">
        <f>ROUND(E41*U41,2)</f>
        <v>0.5</v>
      </c>
      <c r="W41" s="224"/>
      <c r="X41" s="224" t="s">
        <v>239</v>
      </c>
      <c r="Y41" s="224" t="s">
        <v>187</v>
      </c>
      <c r="Z41" s="214"/>
      <c r="AA41" s="214"/>
      <c r="AB41" s="214"/>
      <c r="AC41" s="214"/>
      <c r="AD41" s="214"/>
      <c r="AE41" s="214"/>
      <c r="AF41" s="214"/>
      <c r="AG41" s="214" t="s">
        <v>240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56.25" outlineLevel="1" x14ac:dyDescent="0.2">
      <c r="A42" s="240">
        <v>27</v>
      </c>
      <c r="B42" s="241" t="s">
        <v>967</v>
      </c>
      <c r="C42" s="258" t="s">
        <v>968</v>
      </c>
      <c r="D42" s="242" t="s">
        <v>329</v>
      </c>
      <c r="E42" s="243">
        <v>25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3">
        <v>2.9999999999999997E-4</v>
      </c>
      <c r="O42" s="243">
        <f>ROUND(E42*N42,2)</f>
        <v>0.01</v>
      </c>
      <c r="P42" s="243">
        <v>0</v>
      </c>
      <c r="Q42" s="243">
        <f>ROUND(E42*P42,2)</f>
        <v>0</v>
      </c>
      <c r="R42" s="245" t="s">
        <v>380</v>
      </c>
      <c r="S42" s="245" t="s">
        <v>197</v>
      </c>
      <c r="T42" s="246" t="s">
        <v>197</v>
      </c>
      <c r="U42" s="224">
        <v>0</v>
      </c>
      <c r="V42" s="224">
        <f>ROUND(E42*U42,2)</f>
        <v>0</v>
      </c>
      <c r="W42" s="224"/>
      <c r="X42" s="224" t="s">
        <v>381</v>
      </c>
      <c r="Y42" s="224" t="s">
        <v>187</v>
      </c>
      <c r="Z42" s="214"/>
      <c r="AA42" s="214"/>
      <c r="AB42" s="214"/>
      <c r="AC42" s="214"/>
      <c r="AD42" s="214"/>
      <c r="AE42" s="214"/>
      <c r="AF42" s="214"/>
      <c r="AG42" s="214" t="s">
        <v>382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2" x14ac:dyDescent="0.2">
      <c r="A43" s="221"/>
      <c r="B43" s="222"/>
      <c r="C43" s="259" t="s">
        <v>969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190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56" t="str">
        <f>C43</f>
        <v>použití -30 až 70 °C; max.provoz.teplota při zkratu 160 °C; min.teplota pokládky -5 °C; průřez vodiče 2,5 mm2; samozhášivý; odolnost vůči UV záření; barva pláště černá</v>
      </c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9">
        <v>28</v>
      </c>
      <c r="B44" s="250" t="s">
        <v>970</v>
      </c>
      <c r="C44" s="261" t="s">
        <v>971</v>
      </c>
      <c r="D44" s="251" t="s">
        <v>329</v>
      </c>
      <c r="E44" s="252">
        <v>25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15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 t="s">
        <v>142</v>
      </c>
      <c r="S44" s="254" t="s">
        <v>197</v>
      </c>
      <c r="T44" s="255" t="s">
        <v>185</v>
      </c>
      <c r="U44" s="224">
        <v>9.955E-2</v>
      </c>
      <c r="V44" s="224">
        <f>ROUND(E44*U44,2)</f>
        <v>2.4900000000000002</v>
      </c>
      <c r="W44" s="224"/>
      <c r="X44" s="224" t="s">
        <v>239</v>
      </c>
      <c r="Y44" s="224" t="s">
        <v>187</v>
      </c>
      <c r="Z44" s="214"/>
      <c r="AA44" s="214"/>
      <c r="AB44" s="214"/>
      <c r="AC44" s="214"/>
      <c r="AD44" s="214"/>
      <c r="AE44" s="214"/>
      <c r="AF44" s="214"/>
      <c r="AG44" s="214" t="s">
        <v>240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9">
        <v>29</v>
      </c>
      <c r="B45" s="250" t="s">
        <v>972</v>
      </c>
      <c r="C45" s="261" t="s">
        <v>973</v>
      </c>
      <c r="D45" s="251" t="s">
        <v>329</v>
      </c>
      <c r="E45" s="252">
        <v>163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15</v>
      </c>
      <c r="M45" s="254">
        <f>G45*(1+L45/100)</f>
        <v>0</v>
      </c>
      <c r="N45" s="252">
        <v>2.3000000000000001E-4</v>
      </c>
      <c r="O45" s="252">
        <f>ROUND(E45*N45,2)</f>
        <v>0.04</v>
      </c>
      <c r="P45" s="252">
        <v>0</v>
      </c>
      <c r="Q45" s="252">
        <f>ROUND(E45*P45,2)</f>
        <v>0</v>
      </c>
      <c r="R45" s="254" t="s">
        <v>142</v>
      </c>
      <c r="S45" s="254" t="s">
        <v>197</v>
      </c>
      <c r="T45" s="255" t="s">
        <v>197</v>
      </c>
      <c r="U45" s="224">
        <v>9.955E-2</v>
      </c>
      <c r="V45" s="224">
        <f>ROUND(E45*U45,2)</f>
        <v>16.23</v>
      </c>
      <c r="W45" s="224"/>
      <c r="X45" s="224" t="s">
        <v>239</v>
      </c>
      <c r="Y45" s="224" t="s">
        <v>187</v>
      </c>
      <c r="Z45" s="214"/>
      <c r="AA45" s="214"/>
      <c r="AB45" s="214"/>
      <c r="AC45" s="214"/>
      <c r="AD45" s="214"/>
      <c r="AE45" s="214"/>
      <c r="AF45" s="214"/>
      <c r="AG45" s="214" t="s">
        <v>920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9">
        <v>30</v>
      </c>
      <c r="B46" s="250" t="s">
        <v>974</v>
      </c>
      <c r="C46" s="261" t="s">
        <v>975</v>
      </c>
      <c r="D46" s="251" t="s">
        <v>329</v>
      </c>
      <c r="E46" s="252">
        <v>182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15</v>
      </c>
      <c r="M46" s="254">
        <f>G46*(1+L46/100)</f>
        <v>0</v>
      </c>
      <c r="N46" s="252">
        <v>1.6000000000000001E-4</v>
      </c>
      <c r="O46" s="252">
        <f>ROUND(E46*N46,2)</f>
        <v>0.03</v>
      </c>
      <c r="P46" s="252">
        <v>0</v>
      </c>
      <c r="Q46" s="252">
        <f>ROUND(E46*P46,2)</f>
        <v>0</v>
      </c>
      <c r="R46" s="254" t="s">
        <v>142</v>
      </c>
      <c r="S46" s="254" t="s">
        <v>197</v>
      </c>
      <c r="T46" s="255" t="s">
        <v>197</v>
      </c>
      <c r="U46" s="224">
        <v>9.955E-2</v>
      </c>
      <c r="V46" s="224">
        <f>ROUND(E46*U46,2)</f>
        <v>18.12</v>
      </c>
      <c r="W46" s="224"/>
      <c r="X46" s="224" t="s">
        <v>239</v>
      </c>
      <c r="Y46" s="224" t="s">
        <v>187</v>
      </c>
      <c r="Z46" s="214"/>
      <c r="AA46" s="214"/>
      <c r="AB46" s="214"/>
      <c r="AC46" s="214"/>
      <c r="AD46" s="214"/>
      <c r="AE46" s="214"/>
      <c r="AF46" s="214"/>
      <c r="AG46" s="214" t="s">
        <v>920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9">
        <v>31</v>
      </c>
      <c r="B47" s="250" t="s">
        <v>976</v>
      </c>
      <c r="C47" s="261" t="s">
        <v>977</v>
      </c>
      <c r="D47" s="251" t="s">
        <v>329</v>
      </c>
      <c r="E47" s="252">
        <v>3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15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 t="s">
        <v>142</v>
      </c>
      <c r="S47" s="254" t="s">
        <v>197</v>
      </c>
      <c r="T47" s="255" t="s">
        <v>185</v>
      </c>
      <c r="U47" s="224">
        <v>2.0740000000000001E-2</v>
      </c>
      <c r="V47" s="224">
        <f>ROUND(E47*U47,2)</f>
        <v>0.06</v>
      </c>
      <c r="W47" s="224"/>
      <c r="X47" s="224" t="s">
        <v>239</v>
      </c>
      <c r="Y47" s="224" t="s">
        <v>187</v>
      </c>
      <c r="Z47" s="214"/>
      <c r="AA47" s="214"/>
      <c r="AB47" s="214"/>
      <c r="AC47" s="214"/>
      <c r="AD47" s="214"/>
      <c r="AE47" s="214"/>
      <c r="AF47" s="214"/>
      <c r="AG47" s="214" t="s">
        <v>240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33.75" outlineLevel="1" x14ac:dyDescent="0.2">
      <c r="A48" s="240">
        <v>32</v>
      </c>
      <c r="B48" s="241" t="s">
        <v>978</v>
      </c>
      <c r="C48" s="258" t="s">
        <v>979</v>
      </c>
      <c r="D48" s="242" t="s">
        <v>329</v>
      </c>
      <c r="E48" s="243">
        <v>3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3">
        <v>8.0000000000000007E-5</v>
      </c>
      <c r="O48" s="243">
        <f>ROUND(E48*N48,2)</f>
        <v>0</v>
      </c>
      <c r="P48" s="243">
        <v>0</v>
      </c>
      <c r="Q48" s="243">
        <f>ROUND(E48*P48,2)</f>
        <v>0</v>
      </c>
      <c r="R48" s="245" t="s">
        <v>380</v>
      </c>
      <c r="S48" s="245" t="s">
        <v>197</v>
      </c>
      <c r="T48" s="246" t="s">
        <v>185</v>
      </c>
      <c r="U48" s="224">
        <v>0</v>
      </c>
      <c r="V48" s="224">
        <f>ROUND(E48*U48,2)</f>
        <v>0</v>
      </c>
      <c r="W48" s="224"/>
      <c r="X48" s="224" t="s">
        <v>381</v>
      </c>
      <c r="Y48" s="224" t="s">
        <v>187</v>
      </c>
      <c r="Z48" s="214"/>
      <c r="AA48" s="214"/>
      <c r="AB48" s="214"/>
      <c r="AC48" s="214"/>
      <c r="AD48" s="214"/>
      <c r="AE48" s="214"/>
      <c r="AF48" s="214"/>
      <c r="AG48" s="214" t="s">
        <v>382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9" t="s">
        <v>980</v>
      </c>
      <c r="D49" s="247"/>
      <c r="E49" s="247"/>
      <c r="F49" s="247"/>
      <c r="G49" s="247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190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9">
        <v>33</v>
      </c>
      <c r="B50" s="250" t="s">
        <v>981</v>
      </c>
      <c r="C50" s="261" t="s">
        <v>982</v>
      </c>
      <c r="D50" s="251" t="s">
        <v>226</v>
      </c>
      <c r="E50" s="252">
        <v>10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15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 t="s">
        <v>142</v>
      </c>
      <c r="S50" s="254" t="s">
        <v>197</v>
      </c>
      <c r="T50" s="255" t="s">
        <v>197</v>
      </c>
      <c r="U50" s="224">
        <v>0.06</v>
      </c>
      <c r="V50" s="224">
        <f>ROUND(E50*U50,2)</f>
        <v>0.6</v>
      </c>
      <c r="W50" s="224"/>
      <c r="X50" s="224" t="s">
        <v>239</v>
      </c>
      <c r="Y50" s="224" t="s">
        <v>187</v>
      </c>
      <c r="Z50" s="214"/>
      <c r="AA50" s="214"/>
      <c r="AB50" s="214"/>
      <c r="AC50" s="214"/>
      <c r="AD50" s="214"/>
      <c r="AE50" s="214"/>
      <c r="AF50" s="214"/>
      <c r="AG50" s="214" t="s">
        <v>920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49">
        <v>34</v>
      </c>
      <c r="B51" s="250" t="s">
        <v>983</v>
      </c>
      <c r="C51" s="261" t="s">
        <v>984</v>
      </c>
      <c r="D51" s="251" t="s">
        <v>226</v>
      </c>
      <c r="E51" s="252">
        <v>15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15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 t="s">
        <v>142</v>
      </c>
      <c r="S51" s="254" t="s">
        <v>197</v>
      </c>
      <c r="T51" s="255" t="s">
        <v>185</v>
      </c>
      <c r="U51" s="224">
        <v>5.0500000000000003E-2</v>
      </c>
      <c r="V51" s="224">
        <f>ROUND(E51*U51,2)</f>
        <v>0.76</v>
      </c>
      <c r="W51" s="224"/>
      <c r="X51" s="224" t="s">
        <v>239</v>
      </c>
      <c r="Y51" s="224" t="s">
        <v>187</v>
      </c>
      <c r="Z51" s="214"/>
      <c r="AA51" s="214"/>
      <c r="AB51" s="214"/>
      <c r="AC51" s="214"/>
      <c r="AD51" s="214"/>
      <c r="AE51" s="214"/>
      <c r="AF51" s="214"/>
      <c r="AG51" s="214" t="s">
        <v>920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49">
        <v>35</v>
      </c>
      <c r="B52" s="250" t="s">
        <v>985</v>
      </c>
      <c r="C52" s="261" t="s">
        <v>986</v>
      </c>
      <c r="D52" s="251" t="s">
        <v>226</v>
      </c>
      <c r="E52" s="252">
        <v>5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15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 t="s">
        <v>142</v>
      </c>
      <c r="S52" s="254" t="s">
        <v>197</v>
      </c>
      <c r="T52" s="255" t="s">
        <v>185</v>
      </c>
      <c r="U52" s="224">
        <v>2.98E-2</v>
      </c>
      <c r="V52" s="224">
        <f>ROUND(E52*U52,2)</f>
        <v>0.15</v>
      </c>
      <c r="W52" s="224"/>
      <c r="X52" s="224" t="s">
        <v>239</v>
      </c>
      <c r="Y52" s="224" t="s">
        <v>187</v>
      </c>
      <c r="Z52" s="214"/>
      <c r="AA52" s="214"/>
      <c r="AB52" s="214"/>
      <c r="AC52" s="214"/>
      <c r="AD52" s="214"/>
      <c r="AE52" s="214"/>
      <c r="AF52" s="214"/>
      <c r="AG52" s="214" t="s">
        <v>240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1" x14ac:dyDescent="0.2">
      <c r="A53" s="249">
        <v>36</v>
      </c>
      <c r="B53" s="250" t="s">
        <v>987</v>
      </c>
      <c r="C53" s="261" t="s">
        <v>988</v>
      </c>
      <c r="D53" s="251" t="s">
        <v>989</v>
      </c>
      <c r="E53" s="252">
        <v>3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15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 t="s">
        <v>142</v>
      </c>
      <c r="S53" s="254" t="s">
        <v>197</v>
      </c>
      <c r="T53" s="255" t="s">
        <v>197</v>
      </c>
      <c r="U53" s="224">
        <v>0.52700000000000002</v>
      </c>
      <c r="V53" s="224">
        <f>ROUND(E53*U53,2)</f>
        <v>1.58</v>
      </c>
      <c r="W53" s="224"/>
      <c r="X53" s="224" t="s">
        <v>239</v>
      </c>
      <c r="Y53" s="224" t="s">
        <v>187</v>
      </c>
      <c r="Z53" s="214"/>
      <c r="AA53" s="214"/>
      <c r="AB53" s="214"/>
      <c r="AC53" s="214"/>
      <c r="AD53" s="214"/>
      <c r="AE53" s="214"/>
      <c r="AF53" s="214"/>
      <c r="AG53" s="214" t="s">
        <v>920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9">
        <v>37</v>
      </c>
      <c r="B54" s="250" t="s">
        <v>990</v>
      </c>
      <c r="C54" s="261" t="s">
        <v>991</v>
      </c>
      <c r="D54" s="251" t="s">
        <v>989</v>
      </c>
      <c r="E54" s="252">
        <v>3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15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184</v>
      </c>
      <c r="T54" s="255" t="s">
        <v>185</v>
      </c>
      <c r="U54" s="224">
        <v>0</v>
      </c>
      <c r="V54" s="224">
        <f>ROUND(E54*U54,2)</f>
        <v>0</v>
      </c>
      <c r="W54" s="224"/>
      <c r="X54" s="224" t="s">
        <v>381</v>
      </c>
      <c r="Y54" s="224" t="s">
        <v>187</v>
      </c>
      <c r="Z54" s="214"/>
      <c r="AA54" s="214"/>
      <c r="AB54" s="214"/>
      <c r="AC54" s="214"/>
      <c r="AD54" s="214"/>
      <c r="AE54" s="214"/>
      <c r="AF54" s="214"/>
      <c r="AG54" s="214" t="s">
        <v>866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49">
        <v>38</v>
      </c>
      <c r="B55" s="250" t="s">
        <v>992</v>
      </c>
      <c r="C55" s="261" t="s">
        <v>993</v>
      </c>
      <c r="D55" s="251" t="s">
        <v>226</v>
      </c>
      <c r="E55" s="252">
        <v>2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15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 t="s">
        <v>142</v>
      </c>
      <c r="S55" s="254" t="s">
        <v>994</v>
      </c>
      <c r="T55" s="255" t="s">
        <v>185</v>
      </c>
      <c r="U55" s="224">
        <v>0.76</v>
      </c>
      <c r="V55" s="224">
        <f>ROUND(E55*U55,2)</f>
        <v>1.52</v>
      </c>
      <c r="W55" s="224"/>
      <c r="X55" s="224" t="s">
        <v>239</v>
      </c>
      <c r="Y55" s="224" t="s">
        <v>187</v>
      </c>
      <c r="Z55" s="214"/>
      <c r="AA55" s="214"/>
      <c r="AB55" s="214"/>
      <c r="AC55" s="214"/>
      <c r="AD55" s="214"/>
      <c r="AE55" s="214"/>
      <c r="AF55" s="214"/>
      <c r="AG55" s="214" t="s">
        <v>240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49">
        <v>39</v>
      </c>
      <c r="B56" s="250" t="s">
        <v>995</v>
      </c>
      <c r="C56" s="261" t="s">
        <v>996</v>
      </c>
      <c r="D56" s="251" t="s">
        <v>226</v>
      </c>
      <c r="E56" s="252">
        <v>2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15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184</v>
      </c>
      <c r="T56" s="255" t="s">
        <v>185</v>
      </c>
      <c r="U56" s="224">
        <v>0</v>
      </c>
      <c r="V56" s="224">
        <f>ROUND(E56*U56,2)</f>
        <v>0</v>
      </c>
      <c r="W56" s="224"/>
      <c r="X56" s="224" t="s">
        <v>381</v>
      </c>
      <c r="Y56" s="224" t="s">
        <v>187</v>
      </c>
      <c r="Z56" s="214"/>
      <c r="AA56" s="214"/>
      <c r="AB56" s="214"/>
      <c r="AC56" s="214"/>
      <c r="AD56" s="214"/>
      <c r="AE56" s="214"/>
      <c r="AF56" s="214"/>
      <c r="AG56" s="214" t="s">
        <v>382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49">
        <v>40</v>
      </c>
      <c r="B57" s="250" t="s">
        <v>997</v>
      </c>
      <c r="C57" s="261" t="s">
        <v>998</v>
      </c>
      <c r="D57" s="251" t="s">
        <v>226</v>
      </c>
      <c r="E57" s="252">
        <v>4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15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 t="s">
        <v>142</v>
      </c>
      <c r="S57" s="254" t="s">
        <v>197</v>
      </c>
      <c r="T57" s="255" t="s">
        <v>185</v>
      </c>
      <c r="U57" s="224">
        <v>0.35</v>
      </c>
      <c r="V57" s="224">
        <f>ROUND(E57*U57,2)</f>
        <v>1.4</v>
      </c>
      <c r="W57" s="224"/>
      <c r="X57" s="224" t="s">
        <v>239</v>
      </c>
      <c r="Y57" s="224" t="s">
        <v>187</v>
      </c>
      <c r="Z57" s="214"/>
      <c r="AA57" s="214"/>
      <c r="AB57" s="214"/>
      <c r="AC57" s="214"/>
      <c r="AD57" s="214"/>
      <c r="AE57" s="214"/>
      <c r="AF57" s="214"/>
      <c r="AG57" s="214" t="s">
        <v>240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49">
        <v>41</v>
      </c>
      <c r="B58" s="250" t="s">
        <v>999</v>
      </c>
      <c r="C58" s="261" t="s">
        <v>1000</v>
      </c>
      <c r="D58" s="251" t="s">
        <v>226</v>
      </c>
      <c r="E58" s="252">
        <v>2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15</v>
      </c>
      <c r="M58" s="254">
        <f>G58*(1+L58/100)</f>
        <v>0</v>
      </c>
      <c r="N58" s="252">
        <v>2.7E-4</v>
      </c>
      <c r="O58" s="252">
        <f>ROUND(E58*N58,2)</f>
        <v>0</v>
      </c>
      <c r="P58" s="252">
        <v>0</v>
      </c>
      <c r="Q58" s="252">
        <f>ROUND(E58*P58,2)</f>
        <v>0</v>
      </c>
      <c r="R58" s="254" t="s">
        <v>380</v>
      </c>
      <c r="S58" s="254" t="s">
        <v>197</v>
      </c>
      <c r="T58" s="255" t="s">
        <v>197</v>
      </c>
      <c r="U58" s="224">
        <v>0</v>
      </c>
      <c r="V58" s="224">
        <f>ROUND(E58*U58,2)</f>
        <v>0</v>
      </c>
      <c r="W58" s="224"/>
      <c r="X58" s="224" t="s">
        <v>381</v>
      </c>
      <c r="Y58" s="224" t="s">
        <v>187</v>
      </c>
      <c r="Z58" s="214"/>
      <c r="AA58" s="214"/>
      <c r="AB58" s="214"/>
      <c r="AC58" s="214"/>
      <c r="AD58" s="214"/>
      <c r="AE58" s="214"/>
      <c r="AF58" s="214"/>
      <c r="AG58" s="214" t="s">
        <v>382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 x14ac:dyDescent="0.2">
      <c r="A59" s="249">
        <v>42</v>
      </c>
      <c r="B59" s="250" t="s">
        <v>1001</v>
      </c>
      <c r="C59" s="261" t="s">
        <v>1002</v>
      </c>
      <c r="D59" s="251" t="s">
        <v>226</v>
      </c>
      <c r="E59" s="252">
        <v>2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15</v>
      </c>
      <c r="M59" s="254">
        <f>G59*(1+L59/100)</f>
        <v>0</v>
      </c>
      <c r="N59" s="252">
        <v>2.7E-4</v>
      </c>
      <c r="O59" s="252">
        <f>ROUND(E59*N59,2)</f>
        <v>0</v>
      </c>
      <c r="P59" s="252">
        <v>0</v>
      </c>
      <c r="Q59" s="252">
        <f>ROUND(E59*P59,2)</f>
        <v>0</v>
      </c>
      <c r="R59" s="254" t="s">
        <v>380</v>
      </c>
      <c r="S59" s="254" t="s">
        <v>197</v>
      </c>
      <c r="T59" s="255" t="s">
        <v>197</v>
      </c>
      <c r="U59" s="224">
        <v>0</v>
      </c>
      <c r="V59" s="224">
        <f>ROUND(E59*U59,2)</f>
        <v>0</v>
      </c>
      <c r="W59" s="224"/>
      <c r="X59" s="224" t="s">
        <v>381</v>
      </c>
      <c r="Y59" s="224" t="s">
        <v>187</v>
      </c>
      <c r="Z59" s="214"/>
      <c r="AA59" s="214"/>
      <c r="AB59" s="214"/>
      <c r="AC59" s="214"/>
      <c r="AD59" s="214"/>
      <c r="AE59" s="214"/>
      <c r="AF59" s="214"/>
      <c r="AG59" s="214" t="s">
        <v>382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9">
        <v>43</v>
      </c>
      <c r="B60" s="250" t="s">
        <v>1003</v>
      </c>
      <c r="C60" s="261" t="s">
        <v>1004</v>
      </c>
      <c r="D60" s="251" t="s">
        <v>226</v>
      </c>
      <c r="E60" s="252">
        <v>6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15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 t="s">
        <v>142</v>
      </c>
      <c r="S60" s="254" t="s">
        <v>197</v>
      </c>
      <c r="T60" s="255" t="s">
        <v>185</v>
      </c>
      <c r="U60" s="224">
        <v>0.18967000000000001</v>
      </c>
      <c r="V60" s="224">
        <f>ROUND(E60*U60,2)</f>
        <v>1.1399999999999999</v>
      </c>
      <c r="W60" s="224"/>
      <c r="X60" s="224" t="s">
        <v>239</v>
      </c>
      <c r="Y60" s="224" t="s">
        <v>187</v>
      </c>
      <c r="Z60" s="214"/>
      <c r="AA60" s="214"/>
      <c r="AB60" s="214"/>
      <c r="AC60" s="214"/>
      <c r="AD60" s="214"/>
      <c r="AE60" s="214"/>
      <c r="AF60" s="214"/>
      <c r="AG60" s="214" t="s">
        <v>920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1" x14ac:dyDescent="0.2">
      <c r="A61" s="249">
        <v>44</v>
      </c>
      <c r="B61" s="250" t="s">
        <v>1005</v>
      </c>
      <c r="C61" s="261" t="s">
        <v>1006</v>
      </c>
      <c r="D61" s="251" t="s">
        <v>226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15</v>
      </c>
      <c r="M61" s="254">
        <f>G61*(1+L61/100)</f>
        <v>0</v>
      </c>
      <c r="N61" s="252">
        <v>1.8000000000000001E-4</v>
      </c>
      <c r="O61" s="252">
        <f>ROUND(E61*N61,2)</f>
        <v>0</v>
      </c>
      <c r="P61" s="252">
        <v>0</v>
      </c>
      <c r="Q61" s="252">
        <f>ROUND(E61*P61,2)</f>
        <v>0</v>
      </c>
      <c r="R61" s="254" t="s">
        <v>380</v>
      </c>
      <c r="S61" s="254" t="s">
        <v>197</v>
      </c>
      <c r="T61" s="255" t="s">
        <v>197</v>
      </c>
      <c r="U61" s="224">
        <v>0</v>
      </c>
      <c r="V61" s="224">
        <f>ROUND(E61*U61,2)</f>
        <v>0</v>
      </c>
      <c r="W61" s="224"/>
      <c r="X61" s="224" t="s">
        <v>381</v>
      </c>
      <c r="Y61" s="224" t="s">
        <v>187</v>
      </c>
      <c r="Z61" s="214"/>
      <c r="AA61" s="214"/>
      <c r="AB61" s="214"/>
      <c r="AC61" s="214"/>
      <c r="AD61" s="214"/>
      <c r="AE61" s="214"/>
      <c r="AF61" s="214"/>
      <c r="AG61" s="214" t="s">
        <v>382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49">
        <v>45</v>
      </c>
      <c r="B62" s="250" t="s">
        <v>1007</v>
      </c>
      <c r="C62" s="261" t="s">
        <v>1008</v>
      </c>
      <c r="D62" s="251" t="s">
        <v>226</v>
      </c>
      <c r="E62" s="252">
        <v>5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15</v>
      </c>
      <c r="M62" s="254">
        <f>G62*(1+L62/100)</f>
        <v>0</v>
      </c>
      <c r="N62" s="252">
        <v>1.8000000000000001E-4</v>
      </c>
      <c r="O62" s="252">
        <f>ROUND(E62*N62,2)</f>
        <v>0</v>
      </c>
      <c r="P62" s="252">
        <v>0</v>
      </c>
      <c r="Q62" s="252">
        <f>ROUND(E62*P62,2)</f>
        <v>0</v>
      </c>
      <c r="R62" s="254" t="s">
        <v>380</v>
      </c>
      <c r="S62" s="254" t="s">
        <v>197</v>
      </c>
      <c r="T62" s="255" t="s">
        <v>197</v>
      </c>
      <c r="U62" s="224">
        <v>0</v>
      </c>
      <c r="V62" s="224">
        <f>ROUND(E62*U62,2)</f>
        <v>0</v>
      </c>
      <c r="W62" s="224"/>
      <c r="X62" s="224" t="s">
        <v>381</v>
      </c>
      <c r="Y62" s="224" t="s">
        <v>187</v>
      </c>
      <c r="Z62" s="214"/>
      <c r="AA62" s="214"/>
      <c r="AB62" s="214"/>
      <c r="AC62" s="214"/>
      <c r="AD62" s="214"/>
      <c r="AE62" s="214"/>
      <c r="AF62" s="214"/>
      <c r="AG62" s="214" t="s">
        <v>382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49">
        <v>46</v>
      </c>
      <c r="B63" s="250" t="s">
        <v>1009</v>
      </c>
      <c r="C63" s="261" t="s">
        <v>1010</v>
      </c>
      <c r="D63" s="251" t="s">
        <v>226</v>
      </c>
      <c r="E63" s="252">
        <v>2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15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 t="s">
        <v>142</v>
      </c>
      <c r="S63" s="254" t="s">
        <v>197</v>
      </c>
      <c r="T63" s="255" t="s">
        <v>197</v>
      </c>
      <c r="U63" s="224">
        <v>0.34782999999999997</v>
      </c>
      <c r="V63" s="224">
        <f>ROUND(E63*U63,2)</f>
        <v>0.7</v>
      </c>
      <c r="W63" s="224"/>
      <c r="X63" s="224" t="s">
        <v>239</v>
      </c>
      <c r="Y63" s="224" t="s">
        <v>187</v>
      </c>
      <c r="Z63" s="214"/>
      <c r="AA63" s="214"/>
      <c r="AB63" s="214"/>
      <c r="AC63" s="214"/>
      <c r="AD63" s="214"/>
      <c r="AE63" s="214"/>
      <c r="AF63" s="214"/>
      <c r="AG63" s="214" t="s">
        <v>920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49">
        <v>47</v>
      </c>
      <c r="B64" s="250" t="s">
        <v>1011</v>
      </c>
      <c r="C64" s="261" t="s">
        <v>1012</v>
      </c>
      <c r="D64" s="251" t="s">
        <v>226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15</v>
      </c>
      <c r="M64" s="254">
        <f>G64*(1+L64/100)</f>
        <v>0</v>
      </c>
      <c r="N64" s="252">
        <v>5.0000000000000001E-4</v>
      </c>
      <c r="O64" s="252">
        <f>ROUND(E64*N64,2)</f>
        <v>0</v>
      </c>
      <c r="P64" s="252">
        <v>0</v>
      </c>
      <c r="Q64" s="252">
        <f>ROUND(E64*P64,2)</f>
        <v>0</v>
      </c>
      <c r="R64" s="254" t="s">
        <v>380</v>
      </c>
      <c r="S64" s="254" t="s">
        <v>197</v>
      </c>
      <c r="T64" s="255" t="s">
        <v>197</v>
      </c>
      <c r="U64" s="224">
        <v>0</v>
      </c>
      <c r="V64" s="224">
        <f>ROUND(E64*U64,2)</f>
        <v>0</v>
      </c>
      <c r="W64" s="224"/>
      <c r="X64" s="224" t="s">
        <v>381</v>
      </c>
      <c r="Y64" s="224" t="s">
        <v>187</v>
      </c>
      <c r="Z64" s="214"/>
      <c r="AA64" s="214"/>
      <c r="AB64" s="214"/>
      <c r="AC64" s="214"/>
      <c r="AD64" s="214"/>
      <c r="AE64" s="214"/>
      <c r="AF64" s="214"/>
      <c r="AG64" s="214" t="s">
        <v>382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49">
        <v>48</v>
      </c>
      <c r="B65" s="250" t="s">
        <v>1013</v>
      </c>
      <c r="C65" s="261" t="s">
        <v>1014</v>
      </c>
      <c r="D65" s="251" t="s">
        <v>226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15</v>
      </c>
      <c r="M65" s="254">
        <f>G65*(1+L65/100)</f>
        <v>0</v>
      </c>
      <c r="N65" s="252">
        <v>5.0000000000000001E-4</v>
      </c>
      <c r="O65" s="252">
        <f>ROUND(E65*N65,2)</f>
        <v>0</v>
      </c>
      <c r="P65" s="252">
        <v>0</v>
      </c>
      <c r="Q65" s="252">
        <f>ROUND(E65*P65,2)</f>
        <v>0</v>
      </c>
      <c r="R65" s="254" t="s">
        <v>380</v>
      </c>
      <c r="S65" s="254" t="s">
        <v>197</v>
      </c>
      <c r="T65" s="255" t="s">
        <v>197</v>
      </c>
      <c r="U65" s="224">
        <v>0</v>
      </c>
      <c r="V65" s="224">
        <f>ROUND(E65*U65,2)</f>
        <v>0</v>
      </c>
      <c r="W65" s="224"/>
      <c r="X65" s="224" t="s">
        <v>381</v>
      </c>
      <c r="Y65" s="224" t="s">
        <v>187</v>
      </c>
      <c r="Z65" s="214"/>
      <c r="AA65" s="214"/>
      <c r="AB65" s="214"/>
      <c r="AC65" s="214"/>
      <c r="AD65" s="214"/>
      <c r="AE65" s="214"/>
      <c r="AF65" s="214"/>
      <c r="AG65" s="214" t="s">
        <v>382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0">
        <v>49</v>
      </c>
      <c r="B66" s="241" t="s">
        <v>1015</v>
      </c>
      <c r="C66" s="258" t="s">
        <v>1016</v>
      </c>
      <c r="D66" s="242" t="s">
        <v>226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 t="s">
        <v>142</v>
      </c>
      <c r="S66" s="245" t="s">
        <v>1017</v>
      </c>
      <c r="T66" s="246" t="s">
        <v>185</v>
      </c>
      <c r="U66" s="224">
        <v>1</v>
      </c>
      <c r="V66" s="224">
        <f>ROUND(E66*U66,2)</f>
        <v>1</v>
      </c>
      <c r="W66" s="224"/>
      <c r="X66" s="224" t="s">
        <v>239</v>
      </c>
      <c r="Y66" s="224" t="s">
        <v>187</v>
      </c>
      <c r="Z66" s="214"/>
      <c r="AA66" s="214"/>
      <c r="AB66" s="214"/>
      <c r="AC66" s="214"/>
      <c r="AD66" s="214"/>
      <c r="AE66" s="214"/>
      <c r="AF66" s="214"/>
      <c r="AG66" s="214" t="s">
        <v>920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2" x14ac:dyDescent="0.2">
      <c r="A67" s="221"/>
      <c r="B67" s="222"/>
      <c r="C67" s="269" t="s">
        <v>1018</v>
      </c>
      <c r="D67" s="268"/>
      <c r="E67" s="268"/>
      <c r="F67" s="268"/>
      <c r="G67" s="26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242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56" t="str">
        <f>C67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0">
        <v>50</v>
      </c>
      <c r="B68" s="241" t="s">
        <v>1019</v>
      </c>
      <c r="C68" s="258" t="s">
        <v>1020</v>
      </c>
      <c r="D68" s="242" t="s">
        <v>989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/>
      <c r="S68" s="245" t="s">
        <v>184</v>
      </c>
      <c r="T68" s="246" t="s">
        <v>185</v>
      </c>
      <c r="U68" s="224">
        <v>0</v>
      </c>
      <c r="V68" s="224">
        <f>ROUND(E68*U68,2)</f>
        <v>0</v>
      </c>
      <c r="W68" s="224"/>
      <c r="X68" s="224" t="s">
        <v>381</v>
      </c>
      <c r="Y68" s="224" t="s">
        <v>187</v>
      </c>
      <c r="Z68" s="214"/>
      <c r="AA68" s="214"/>
      <c r="AB68" s="214"/>
      <c r="AC68" s="214"/>
      <c r="AD68" s="214"/>
      <c r="AE68" s="214"/>
      <c r="AF68" s="214"/>
      <c r="AG68" s="214" t="s">
        <v>866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3"/>
      <c r="B69" s="4"/>
      <c r="C69" s="26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165</v>
      </c>
    </row>
    <row r="70" spans="1:60" x14ac:dyDescent="0.2">
      <c r="A70" s="217"/>
      <c r="B70" s="218" t="s">
        <v>29</v>
      </c>
      <c r="C70" s="266"/>
      <c r="D70" s="219"/>
      <c r="E70" s="220"/>
      <c r="F70" s="220"/>
      <c r="G70" s="239">
        <f>G8+G13+G21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232</v>
      </c>
    </row>
    <row r="71" spans="1:60" x14ac:dyDescent="0.2">
      <c r="C71" s="267"/>
      <c r="D71" s="10"/>
      <c r="AG71" t="s">
        <v>233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1">
    <mergeCell ref="C16:G16"/>
    <mergeCell ref="C38:G38"/>
    <mergeCell ref="C43:G43"/>
    <mergeCell ref="C49:G49"/>
    <mergeCell ref="C67:G6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00 00 Naklady</vt:lpstr>
      <vt:lpstr>1 1 Pol</vt:lpstr>
      <vt:lpstr>1 2 Pol</vt:lpstr>
      <vt:lpstr>1 3 Pol</vt:lpstr>
      <vt:lpstr>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'1 1 Pol'!Názvy_tisku</vt:lpstr>
      <vt:lpstr>'1 2 Pol'!Názvy_tisku</vt:lpstr>
      <vt:lpstr>'1 3 Pol'!Názvy_tisku</vt:lpstr>
      <vt:lpstr>'1 4 Pol'!Názvy_tisku</vt:lpstr>
      <vt:lpstr>oadresa</vt:lpstr>
      <vt:lpstr>Stavba!Objednatel</vt:lpstr>
      <vt:lpstr>Stavba!Objekt</vt:lpstr>
      <vt:lpstr>'00 00 Naklady'!Oblast_tisku</vt:lpstr>
      <vt:lpstr>'1 1 Pol'!Oblast_tisku</vt:lpstr>
      <vt:lpstr>'1 2 Pol'!Oblast_tisku</vt:lpstr>
      <vt:lpstr>'1 3 Pol'!Oblast_tisku</vt:lpstr>
      <vt:lpstr>'1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2023-03-15T13:33:51Z</dcterms:modified>
</cp:coreProperties>
</file>