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Pol'!$A$1:$U$274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264" i="12"/>
  <c r="AC264" i="12"/>
  <c r="AD264" i="12"/>
  <c r="G9" i="12"/>
  <c r="G8" i="12" s="1"/>
  <c r="I9" i="12"/>
  <c r="I8" i="12" s="1"/>
  <c r="K9" i="12"/>
  <c r="M9" i="12"/>
  <c r="O9" i="12"/>
  <c r="O8" i="12" s="1"/>
  <c r="Q9" i="12"/>
  <c r="Q8" i="12" s="1"/>
  <c r="U9" i="12"/>
  <c r="U8" i="12" s="1"/>
  <c r="G16" i="12"/>
  <c r="M16" i="12" s="1"/>
  <c r="I16" i="12"/>
  <c r="K16" i="12"/>
  <c r="O16" i="12"/>
  <c r="Q16" i="12"/>
  <c r="U16" i="12"/>
  <c r="G24" i="12"/>
  <c r="M24" i="12" s="1"/>
  <c r="I24" i="12"/>
  <c r="K24" i="12"/>
  <c r="O24" i="12"/>
  <c r="Q24" i="12"/>
  <c r="U24" i="12"/>
  <c r="G27" i="12"/>
  <c r="I27" i="12"/>
  <c r="K27" i="12"/>
  <c r="M27" i="12"/>
  <c r="O27" i="12"/>
  <c r="Q27" i="12"/>
  <c r="U27" i="12"/>
  <c r="G32" i="12"/>
  <c r="I32" i="12"/>
  <c r="K32" i="12"/>
  <c r="M32" i="12"/>
  <c r="O32" i="12"/>
  <c r="Q32" i="12"/>
  <c r="U32" i="12"/>
  <c r="G37" i="12"/>
  <c r="I37" i="12"/>
  <c r="K37" i="12"/>
  <c r="K8" i="12" s="1"/>
  <c r="M37" i="12"/>
  <c r="O37" i="12"/>
  <c r="Q37" i="12"/>
  <c r="U37" i="12"/>
  <c r="G39" i="12"/>
  <c r="M39" i="12" s="1"/>
  <c r="I39" i="12"/>
  <c r="K39" i="12"/>
  <c r="O39" i="12"/>
  <c r="Q39" i="12"/>
  <c r="U39" i="12"/>
  <c r="G41" i="12"/>
  <c r="M41" i="12" s="1"/>
  <c r="I41" i="12"/>
  <c r="K41" i="12"/>
  <c r="O41" i="12"/>
  <c r="Q41" i="12"/>
  <c r="U41" i="12"/>
  <c r="G43" i="12"/>
  <c r="M43" i="12" s="1"/>
  <c r="I43" i="12"/>
  <c r="K43" i="12"/>
  <c r="O43" i="12"/>
  <c r="Q43" i="12"/>
  <c r="U43" i="12"/>
  <c r="G46" i="12"/>
  <c r="M46" i="12" s="1"/>
  <c r="I46" i="12"/>
  <c r="K46" i="12"/>
  <c r="O46" i="12"/>
  <c r="Q46" i="12"/>
  <c r="U46" i="12"/>
  <c r="G49" i="12"/>
  <c r="I49" i="12"/>
  <c r="K49" i="12"/>
  <c r="M49" i="12"/>
  <c r="O49" i="12"/>
  <c r="Q49" i="12"/>
  <c r="U49" i="12"/>
  <c r="G57" i="12"/>
  <c r="I57" i="12"/>
  <c r="K57" i="12"/>
  <c r="M57" i="12"/>
  <c r="O57" i="12"/>
  <c r="Q57" i="12"/>
  <c r="U57" i="12"/>
  <c r="G59" i="12"/>
  <c r="I59" i="12"/>
  <c r="K59" i="12"/>
  <c r="M59" i="12"/>
  <c r="O59" i="12"/>
  <c r="Q59" i="12"/>
  <c r="U59" i="12"/>
  <c r="G61" i="12"/>
  <c r="M61" i="12" s="1"/>
  <c r="I61" i="12"/>
  <c r="K61" i="12"/>
  <c r="O61" i="12"/>
  <c r="Q61" i="12"/>
  <c r="U61" i="12"/>
  <c r="G63" i="12"/>
  <c r="M63" i="12" s="1"/>
  <c r="I63" i="12"/>
  <c r="K63" i="12"/>
  <c r="O63" i="12"/>
  <c r="Q63" i="12"/>
  <c r="U63" i="12"/>
  <c r="G73" i="12"/>
  <c r="I73" i="12"/>
  <c r="K73" i="12"/>
  <c r="M73" i="12"/>
  <c r="O73" i="12"/>
  <c r="Q73" i="12"/>
  <c r="U73" i="12"/>
  <c r="G77" i="12"/>
  <c r="I77" i="12"/>
  <c r="K77" i="12"/>
  <c r="M77" i="12"/>
  <c r="O77" i="12"/>
  <c r="Q77" i="12"/>
  <c r="U77" i="12"/>
  <c r="G79" i="12"/>
  <c r="I79" i="12"/>
  <c r="K79" i="12"/>
  <c r="M79" i="12"/>
  <c r="O79" i="12"/>
  <c r="Q79" i="12"/>
  <c r="U79" i="12"/>
  <c r="G86" i="12"/>
  <c r="M86" i="12" s="1"/>
  <c r="I86" i="12"/>
  <c r="K86" i="12"/>
  <c r="O86" i="12"/>
  <c r="Q86" i="12"/>
  <c r="U86" i="12"/>
  <c r="G88" i="12"/>
  <c r="M88" i="12" s="1"/>
  <c r="I88" i="12"/>
  <c r="K88" i="12"/>
  <c r="O88" i="12"/>
  <c r="Q88" i="12"/>
  <c r="U88" i="12"/>
  <c r="G95" i="12"/>
  <c r="M95" i="12" s="1"/>
  <c r="I95" i="12"/>
  <c r="K95" i="12"/>
  <c r="O95" i="12"/>
  <c r="Q95" i="12"/>
  <c r="U95" i="12"/>
  <c r="G97" i="12"/>
  <c r="M97" i="12" s="1"/>
  <c r="I97" i="12"/>
  <c r="K97" i="12"/>
  <c r="O97" i="12"/>
  <c r="Q97" i="12"/>
  <c r="U97" i="12"/>
  <c r="G99" i="12"/>
  <c r="I99" i="12"/>
  <c r="K99" i="12"/>
  <c r="M99" i="12"/>
  <c r="O99" i="12"/>
  <c r="Q99" i="12"/>
  <c r="U99" i="12"/>
  <c r="G101" i="12"/>
  <c r="I101" i="12"/>
  <c r="K101" i="12"/>
  <c r="M101" i="12"/>
  <c r="O101" i="12"/>
  <c r="Q101" i="12"/>
  <c r="U101" i="12"/>
  <c r="G103" i="12"/>
  <c r="I103" i="12"/>
  <c r="K103" i="12"/>
  <c r="M103" i="12"/>
  <c r="O103" i="12"/>
  <c r="Q103" i="12"/>
  <c r="U103" i="12"/>
  <c r="G105" i="12"/>
  <c r="M105" i="12" s="1"/>
  <c r="I105" i="12"/>
  <c r="K105" i="12"/>
  <c r="O105" i="12"/>
  <c r="Q105" i="12"/>
  <c r="U105" i="12"/>
  <c r="G107" i="12"/>
  <c r="M107" i="12" s="1"/>
  <c r="I107" i="12"/>
  <c r="K107" i="12"/>
  <c r="O107" i="12"/>
  <c r="Q107" i="12"/>
  <c r="U107" i="12"/>
  <c r="G109" i="12"/>
  <c r="I109" i="12"/>
  <c r="K109" i="12"/>
  <c r="M109" i="12"/>
  <c r="O109" i="12"/>
  <c r="Q109" i="12"/>
  <c r="U109" i="12"/>
  <c r="G111" i="12"/>
  <c r="I111" i="12"/>
  <c r="I110" i="12" s="1"/>
  <c r="K111" i="12"/>
  <c r="K110" i="12" s="1"/>
  <c r="M111" i="12"/>
  <c r="O111" i="12"/>
  <c r="O110" i="12" s="1"/>
  <c r="Q111" i="12"/>
  <c r="Q110" i="12" s="1"/>
  <c r="U111" i="12"/>
  <c r="U110" i="12" s="1"/>
  <c r="G113" i="12"/>
  <c r="M113" i="12" s="1"/>
  <c r="I113" i="12"/>
  <c r="K113" i="12"/>
  <c r="O113" i="12"/>
  <c r="Q113" i="12"/>
  <c r="U113" i="12"/>
  <c r="G116" i="12"/>
  <c r="G110" i="12" s="1"/>
  <c r="I116" i="12"/>
  <c r="K116" i="12"/>
  <c r="O116" i="12"/>
  <c r="Q116" i="12"/>
  <c r="U116" i="12"/>
  <c r="G117" i="12"/>
  <c r="M117" i="12" s="1"/>
  <c r="I117" i="12"/>
  <c r="K117" i="12"/>
  <c r="O117" i="12"/>
  <c r="Q117" i="12"/>
  <c r="U117" i="12"/>
  <c r="G119" i="12"/>
  <c r="M119" i="12" s="1"/>
  <c r="I119" i="12"/>
  <c r="K119" i="12"/>
  <c r="O119" i="12"/>
  <c r="Q119" i="12"/>
  <c r="U119" i="12"/>
  <c r="G124" i="12"/>
  <c r="I124" i="12"/>
  <c r="I123" i="12" s="1"/>
  <c r="K124" i="12"/>
  <c r="K123" i="12" s="1"/>
  <c r="M124" i="12"/>
  <c r="O124" i="12"/>
  <c r="Q124" i="12"/>
  <c r="Q123" i="12" s="1"/>
  <c r="U124" i="12"/>
  <c r="G129" i="12"/>
  <c r="G123" i="12" s="1"/>
  <c r="I129" i="12"/>
  <c r="K129" i="12"/>
  <c r="O129" i="12"/>
  <c r="O123" i="12" s="1"/>
  <c r="Q129" i="12"/>
  <c r="U129" i="12"/>
  <c r="G132" i="12"/>
  <c r="M132" i="12" s="1"/>
  <c r="I132" i="12"/>
  <c r="K132" i="12"/>
  <c r="O132" i="12"/>
  <c r="Q132" i="12"/>
  <c r="U132" i="12"/>
  <c r="U123" i="12" s="1"/>
  <c r="G135" i="12"/>
  <c r="M135" i="12" s="1"/>
  <c r="I135" i="12"/>
  <c r="K135" i="12"/>
  <c r="O135" i="12"/>
  <c r="Q135" i="12"/>
  <c r="U135" i="12"/>
  <c r="G137" i="12"/>
  <c r="G138" i="12"/>
  <c r="I138" i="12"/>
  <c r="K138" i="12"/>
  <c r="K137" i="12" s="1"/>
  <c r="M138" i="12"/>
  <c r="O138" i="12"/>
  <c r="Q138" i="12"/>
  <c r="Q137" i="12" s="1"/>
  <c r="U138" i="12"/>
  <c r="U137" i="12" s="1"/>
  <c r="G140" i="12"/>
  <c r="I140" i="12"/>
  <c r="I137" i="12" s="1"/>
  <c r="K140" i="12"/>
  <c r="M140" i="12"/>
  <c r="O140" i="12"/>
  <c r="Q140" i="12"/>
  <c r="U140" i="12"/>
  <c r="G142" i="12"/>
  <c r="I142" i="12"/>
  <c r="K142" i="12"/>
  <c r="M142" i="12"/>
  <c r="O142" i="12"/>
  <c r="Q142" i="12"/>
  <c r="U142" i="12"/>
  <c r="G144" i="12"/>
  <c r="M144" i="12" s="1"/>
  <c r="I144" i="12"/>
  <c r="K144" i="12"/>
  <c r="O144" i="12"/>
  <c r="Q144" i="12"/>
  <c r="U144" i="12"/>
  <c r="G146" i="12"/>
  <c r="M146" i="12" s="1"/>
  <c r="I146" i="12"/>
  <c r="K146" i="12"/>
  <c r="O146" i="12"/>
  <c r="Q146" i="12"/>
  <c r="U146" i="12"/>
  <c r="G148" i="12"/>
  <c r="M148" i="12" s="1"/>
  <c r="I148" i="12"/>
  <c r="K148" i="12"/>
  <c r="O148" i="12"/>
  <c r="O137" i="12" s="1"/>
  <c r="Q148" i="12"/>
  <c r="U148" i="12"/>
  <c r="G151" i="12"/>
  <c r="I151" i="12"/>
  <c r="I150" i="12" s="1"/>
  <c r="K151" i="12"/>
  <c r="K150" i="12" s="1"/>
  <c r="M151" i="12"/>
  <c r="O151" i="12"/>
  <c r="O150" i="12" s="1"/>
  <c r="Q151" i="12"/>
  <c r="Q150" i="12" s="1"/>
  <c r="U151" i="12"/>
  <c r="G154" i="12"/>
  <c r="M154" i="12" s="1"/>
  <c r="I154" i="12"/>
  <c r="K154" i="12"/>
  <c r="O154" i="12"/>
  <c r="Q154" i="12"/>
  <c r="U154" i="12"/>
  <c r="G158" i="12"/>
  <c r="I158" i="12"/>
  <c r="K158" i="12"/>
  <c r="M158" i="12"/>
  <c r="O158" i="12"/>
  <c r="Q158" i="12"/>
  <c r="U158" i="12"/>
  <c r="U150" i="12" s="1"/>
  <c r="G160" i="12"/>
  <c r="M160" i="12" s="1"/>
  <c r="I160" i="12"/>
  <c r="K160" i="12"/>
  <c r="O160" i="12"/>
  <c r="Q160" i="12"/>
  <c r="U160" i="12"/>
  <c r="G163" i="12"/>
  <c r="G150" i="12" s="1"/>
  <c r="I163" i="12"/>
  <c r="K163" i="12"/>
  <c r="O163" i="12"/>
  <c r="Q163" i="12"/>
  <c r="U163" i="12"/>
  <c r="G164" i="12"/>
  <c r="I164" i="12"/>
  <c r="K164" i="12"/>
  <c r="M164" i="12"/>
  <c r="O164" i="12"/>
  <c r="Q164" i="12"/>
  <c r="U164" i="12"/>
  <c r="G165" i="12"/>
  <c r="I165" i="12"/>
  <c r="K165" i="12"/>
  <c r="M165" i="12"/>
  <c r="O165" i="12"/>
  <c r="Q165" i="12"/>
  <c r="U165" i="12"/>
  <c r="G166" i="12"/>
  <c r="I166" i="12"/>
  <c r="K166" i="12"/>
  <c r="M166" i="12"/>
  <c r="O166" i="12"/>
  <c r="Q166" i="12"/>
  <c r="U166" i="12"/>
  <c r="G167" i="12"/>
  <c r="M167" i="12" s="1"/>
  <c r="I167" i="12"/>
  <c r="K167" i="12"/>
  <c r="O167" i="12"/>
  <c r="Q167" i="12"/>
  <c r="U167" i="12"/>
  <c r="G168" i="12"/>
  <c r="M168" i="12" s="1"/>
  <c r="I168" i="12"/>
  <c r="K168" i="12"/>
  <c r="O168" i="12"/>
  <c r="Q168" i="12"/>
  <c r="U168" i="12"/>
  <c r="G169" i="12"/>
  <c r="M169" i="12" s="1"/>
  <c r="I169" i="12"/>
  <c r="K169" i="12"/>
  <c r="O169" i="12"/>
  <c r="Q169" i="12"/>
  <c r="U169" i="12"/>
  <c r="G170" i="12"/>
  <c r="M170" i="12" s="1"/>
  <c r="I170" i="12"/>
  <c r="K170" i="12"/>
  <c r="O170" i="12"/>
  <c r="Q170" i="12"/>
  <c r="U170" i="12"/>
  <c r="G171" i="12"/>
  <c r="I171" i="12"/>
  <c r="K171" i="12"/>
  <c r="M171" i="12"/>
  <c r="O171" i="12"/>
  <c r="Q171" i="12"/>
  <c r="U171" i="12"/>
  <c r="G172" i="12"/>
  <c r="M172" i="12" s="1"/>
  <c r="I172" i="12"/>
  <c r="K172" i="12"/>
  <c r="O172" i="12"/>
  <c r="Q172" i="12"/>
  <c r="U172" i="12"/>
  <c r="G173" i="12"/>
  <c r="I173" i="12"/>
  <c r="K173" i="12"/>
  <c r="M173" i="12"/>
  <c r="O173" i="12"/>
  <c r="Q173" i="12"/>
  <c r="U173" i="12"/>
  <c r="G174" i="12"/>
  <c r="M174" i="12" s="1"/>
  <c r="I174" i="12"/>
  <c r="K174" i="12"/>
  <c r="O174" i="12"/>
  <c r="Q174" i="12"/>
  <c r="U174" i="12"/>
  <c r="G177" i="12"/>
  <c r="M177" i="12" s="1"/>
  <c r="I177" i="12"/>
  <c r="K177" i="12"/>
  <c r="O177" i="12"/>
  <c r="Q177" i="12"/>
  <c r="U177" i="12"/>
  <c r="G180" i="12"/>
  <c r="Q180" i="12"/>
  <c r="U180" i="12"/>
  <c r="G181" i="12"/>
  <c r="I181" i="12"/>
  <c r="I180" i="12" s="1"/>
  <c r="K181" i="12"/>
  <c r="K180" i="12" s="1"/>
  <c r="M181" i="12"/>
  <c r="O181" i="12"/>
  <c r="Q181" i="12"/>
  <c r="U181" i="12"/>
  <c r="G183" i="12"/>
  <c r="I183" i="12"/>
  <c r="K183" i="12"/>
  <c r="M183" i="12"/>
  <c r="M180" i="12" s="1"/>
  <c r="O183" i="12"/>
  <c r="O180" i="12" s="1"/>
  <c r="Q183" i="12"/>
  <c r="U183" i="12"/>
  <c r="G184" i="12"/>
  <c r="I184" i="12"/>
  <c r="K184" i="12"/>
  <c r="M184" i="12"/>
  <c r="O184" i="12"/>
  <c r="Q184" i="12"/>
  <c r="U184" i="12"/>
  <c r="G186" i="12"/>
  <c r="I186" i="12"/>
  <c r="K186" i="12"/>
  <c r="G187" i="12"/>
  <c r="M187" i="12" s="1"/>
  <c r="I187" i="12"/>
  <c r="K187" i="12"/>
  <c r="O187" i="12"/>
  <c r="O186" i="12" s="1"/>
  <c r="Q187" i="12"/>
  <c r="Q186" i="12" s="1"/>
  <c r="U187" i="12"/>
  <c r="U186" i="12" s="1"/>
  <c r="G189" i="12"/>
  <c r="M189" i="12" s="1"/>
  <c r="I189" i="12"/>
  <c r="K189" i="12"/>
  <c r="O189" i="12"/>
  <c r="Q189" i="12"/>
  <c r="U189" i="12"/>
  <c r="G191" i="12"/>
  <c r="I191" i="12"/>
  <c r="K191" i="12"/>
  <c r="M191" i="12"/>
  <c r="O191" i="12"/>
  <c r="Q191" i="12"/>
  <c r="U191" i="12"/>
  <c r="G193" i="12"/>
  <c r="O193" i="12"/>
  <c r="G194" i="12"/>
  <c r="I194" i="12"/>
  <c r="I193" i="12" s="1"/>
  <c r="K194" i="12"/>
  <c r="K193" i="12" s="1"/>
  <c r="M194" i="12"/>
  <c r="O194" i="12"/>
  <c r="Q194" i="12"/>
  <c r="Q193" i="12" s="1"/>
  <c r="U194" i="12"/>
  <c r="U193" i="12" s="1"/>
  <c r="G196" i="12"/>
  <c r="M196" i="12" s="1"/>
  <c r="I196" i="12"/>
  <c r="K196" i="12"/>
  <c r="O196" i="12"/>
  <c r="Q196" i="12"/>
  <c r="U196" i="12"/>
  <c r="G198" i="12"/>
  <c r="M198" i="12" s="1"/>
  <c r="I198" i="12"/>
  <c r="K198" i="12"/>
  <c r="O198" i="12"/>
  <c r="Q198" i="12"/>
  <c r="U198" i="12"/>
  <c r="G200" i="12"/>
  <c r="O200" i="12"/>
  <c r="Q200" i="12"/>
  <c r="U200" i="12"/>
  <c r="G201" i="12"/>
  <c r="I201" i="12"/>
  <c r="I200" i="12" s="1"/>
  <c r="K201" i="12"/>
  <c r="K200" i="12" s="1"/>
  <c r="M201" i="12"/>
  <c r="O201" i="12"/>
  <c r="Q201" i="12"/>
  <c r="U201" i="12"/>
  <c r="G202" i="12"/>
  <c r="I202" i="12"/>
  <c r="K202" i="12"/>
  <c r="M202" i="12"/>
  <c r="M200" i="12" s="1"/>
  <c r="O202" i="12"/>
  <c r="Q202" i="12"/>
  <c r="U202" i="12"/>
  <c r="G204" i="12"/>
  <c r="G205" i="12"/>
  <c r="M205" i="12" s="1"/>
  <c r="I205" i="12"/>
  <c r="I204" i="12" s="1"/>
  <c r="K205" i="12"/>
  <c r="K204" i="12" s="1"/>
  <c r="O205" i="12"/>
  <c r="O204" i="12" s="1"/>
  <c r="Q205" i="12"/>
  <c r="Q204" i="12" s="1"/>
  <c r="U205" i="12"/>
  <c r="G207" i="12"/>
  <c r="M207" i="12" s="1"/>
  <c r="I207" i="12"/>
  <c r="K207" i="12"/>
  <c r="O207" i="12"/>
  <c r="Q207" i="12"/>
  <c r="U207" i="12"/>
  <c r="U204" i="12" s="1"/>
  <c r="G209" i="12"/>
  <c r="I209" i="12"/>
  <c r="K209" i="12"/>
  <c r="M209" i="12"/>
  <c r="O209" i="12"/>
  <c r="Q209" i="12"/>
  <c r="U209" i="12"/>
  <c r="G211" i="12"/>
  <c r="I211" i="12"/>
  <c r="K211" i="12"/>
  <c r="M211" i="12"/>
  <c r="O211" i="12"/>
  <c r="Q211" i="12"/>
  <c r="U211" i="12"/>
  <c r="G213" i="12"/>
  <c r="M213" i="12" s="1"/>
  <c r="I213" i="12"/>
  <c r="K213" i="12"/>
  <c r="O213" i="12"/>
  <c r="Q213" i="12"/>
  <c r="U213" i="12"/>
  <c r="G216" i="12"/>
  <c r="I216" i="12"/>
  <c r="K216" i="12"/>
  <c r="M216" i="12"/>
  <c r="O216" i="12"/>
  <c r="Q216" i="12"/>
  <c r="U216" i="12"/>
  <c r="G218" i="12"/>
  <c r="M218" i="12" s="1"/>
  <c r="I218" i="12"/>
  <c r="K218" i="12"/>
  <c r="O218" i="12"/>
  <c r="Q218" i="12"/>
  <c r="U218" i="12"/>
  <c r="G220" i="12"/>
  <c r="M220" i="12" s="1"/>
  <c r="I220" i="12"/>
  <c r="K220" i="12"/>
  <c r="O220" i="12"/>
  <c r="Q220" i="12"/>
  <c r="U220" i="12"/>
  <c r="G222" i="12"/>
  <c r="M222" i="12" s="1"/>
  <c r="I222" i="12"/>
  <c r="K222" i="12"/>
  <c r="O222" i="12"/>
  <c r="Q222" i="12"/>
  <c r="U222" i="12"/>
  <c r="G224" i="12"/>
  <c r="I224" i="12"/>
  <c r="K224" i="12"/>
  <c r="M224" i="12"/>
  <c r="O224" i="12"/>
  <c r="Q224" i="12"/>
  <c r="U224" i="12"/>
  <c r="G226" i="12"/>
  <c r="I226" i="12"/>
  <c r="K226" i="12"/>
  <c r="M226" i="12"/>
  <c r="O226" i="12"/>
  <c r="Q226" i="12"/>
  <c r="U226" i="12"/>
  <c r="G228" i="12"/>
  <c r="M228" i="12" s="1"/>
  <c r="I228" i="12"/>
  <c r="K228" i="12"/>
  <c r="O228" i="12"/>
  <c r="Q228" i="12"/>
  <c r="U228" i="12"/>
  <c r="G230" i="12"/>
  <c r="I230" i="12"/>
  <c r="K230" i="12"/>
  <c r="Q230" i="12"/>
  <c r="G231" i="12"/>
  <c r="M231" i="12" s="1"/>
  <c r="M230" i="12" s="1"/>
  <c r="I231" i="12"/>
  <c r="K231" i="12"/>
  <c r="O231" i="12"/>
  <c r="O230" i="12" s="1"/>
  <c r="Q231" i="12"/>
  <c r="U231" i="12"/>
  <c r="U230" i="12" s="1"/>
  <c r="G233" i="12"/>
  <c r="G234" i="12"/>
  <c r="I234" i="12"/>
  <c r="I233" i="12" s="1"/>
  <c r="K234" i="12"/>
  <c r="K233" i="12" s="1"/>
  <c r="M234" i="12"/>
  <c r="O234" i="12"/>
  <c r="O233" i="12" s="1"/>
  <c r="Q234" i="12"/>
  <c r="Q233" i="12" s="1"/>
  <c r="U234" i="12"/>
  <c r="G236" i="12"/>
  <c r="M236" i="12" s="1"/>
  <c r="I236" i="12"/>
  <c r="K236" i="12"/>
  <c r="O236" i="12"/>
  <c r="Q236" i="12"/>
  <c r="U236" i="12"/>
  <c r="G238" i="12"/>
  <c r="I238" i="12"/>
  <c r="K238" i="12"/>
  <c r="M238" i="12"/>
  <c r="O238" i="12"/>
  <c r="Q238" i="12"/>
  <c r="U238" i="12"/>
  <c r="U233" i="12" s="1"/>
  <c r="G240" i="12"/>
  <c r="M240" i="12" s="1"/>
  <c r="I240" i="12"/>
  <c r="K240" i="12"/>
  <c r="O240" i="12"/>
  <c r="Q240" i="12"/>
  <c r="U240" i="12"/>
  <c r="G243" i="12"/>
  <c r="M243" i="12" s="1"/>
  <c r="I243" i="12"/>
  <c r="K243" i="12"/>
  <c r="O243" i="12"/>
  <c r="Q243" i="12"/>
  <c r="U243" i="12"/>
  <c r="G244" i="12"/>
  <c r="M244" i="12" s="1"/>
  <c r="I244" i="12"/>
  <c r="K244" i="12"/>
  <c r="O244" i="12"/>
  <c r="Q244" i="12"/>
  <c r="U244" i="12"/>
  <c r="G245" i="12"/>
  <c r="I245" i="12"/>
  <c r="K245" i="12"/>
  <c r="M245" i="12"/>
  <c r="O245" i="12"/>
  <c r="Q245" i="12"/>
  <c r="U245" i="12"/>
  <c r="G248" i="12"/>
  <c r="I248" i="12"/>
  <c r="K248" i="12"/>
  <c r="M248" i="12"/>
  <c r="O248" i="12"/>
  <c r="Q248" i="12"/>
  <c r="U248" i="12"/>
  <c r="G252" i="12"/>
  <c r="M252" i="12" s="1"/>
  <c r="I252" i="12"/>
  <c r="K252" i="12"/>
  <c r="O252" i="12"/>
  <c r="Q252" i="12"/>
  <c r="U252" i="12"/>
  <c r="G254" i="12"/>
  <c r="M254" i="12" s="1"/>
  <c r="I254" i="12"/>
  <c r="K254" i="12"/>
  <c r="O254" i="12"/>
  <c r="Q254" i="12"/>
  <c r="U254" i="12"/>
  <c r="G256" i="12"/>
  <c r="M256" i="12" s="1"/>
  <c r="I256" i="12"/>
  <c r="K256" i="12"/>
  <c r="K255" i="12" s="1"/>
  <c r="O256" i="12"/>
  <c r="Q256" i="12"/>
  <c r="U256" i="12"/>
  <c r="G257" i="12"/>
  <c r="I257" i="12"/>
  <c r="K257" i="12"/>
  <c r="M257" i="12"/>
  <c r="O257" i="12"/>
  <c r="O255" i="12" s="1"/>
  <c r="Q257" i="12"/>
  <c r="Q255" i="12" s="1"/>
  <c r="U257" i="12"/>
  <c r="G258" i="12"/>
  <c r="M258" i="12" s="1"/>
  <c r="I258" i="12"/>
  <c r="I255" i="12" s="1"/>
  <c r="K258" i="12"/>
  <c r="O258" i="12"/>
  <c r="Q258" i="12"/>
  <c r="U258" i="12"/>
  <c r="G259" i="12"/>
  <c r="I259" i="12"/>
  <c r="K259" i="12"/>
  <c r="M259" i="12"/>
  <c r="O259" i="12"/>
  <c r="Q259" i="12"/>
  <c r="U259" i="12"/>
  <c r="G260" i="12"/>
  <c r="M260" i="12" s="1"/>
  <c r="I260" i="12"/>
  <c r="K260" i="12"/>
  <c r="O260" i="12"/>
  <c r="Q260" i="12"/>
  <c r="U260" i="12"/>
  <c r="G261" i="12"/>
  <c r="M261" i="12" s="1"/>
  <c r="I261" i="12"/>
  <c r="K261" i="12"/>
  <c r="O261" i="12"/>
  <c r="Q261" i="12"/>
  <c r="U261" i="12"/>
  <c r="G262" i="12"/>
  <c r="M262" i="12" s="1"/>
  <c r="I262" i="12"/>
  <c r="K262" i="12"/>
  <c r="O262" i="12"/>
  <c r="Q262" i="12"/>
  <c r="U262" i="12"/>
  <c r="U255" i="12" s="1"/>
  <c r="I20" i="1"/>
  <c r="I19" i="1"/>
  <c r="I18" i="1"/>
  <c r="I17" i="1"/>
  <c r="I16" i="1"/>
  <c r="I60" i="1"/>
  <c r="G27" i="1"/>
  <c r="G25" i="1"/>
  <c r="G26" i="1" s="1"/>
  <c r="F40" i="1"/>
  <c r="G23" i="1" s="1"/>
  <c r="G40" i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4" i="1" l="1"/>
  <c r="G29" i="1"/>
  <c r="G28" i="1"/>
  <c r="M255" i="12"/>
  <c r="M150" i="12"/>
  <c r="M233" i="12"/>
  <c r="M193" i="12"/>
  <c r="M186" i="12"/>
  <c r="M204" i="12"/>
  <c r="M8" i="12"/>
  <c r="M137" i="12"/>
  <c r="M116" i="12"/>
  <c r="M110" i="12" s="1"/>
  <c r="G255" i="12"/>
  <c r="M129" i="12"/>
  <c r="M123" i="12" s="1"/>
  <c r="M163" i="12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<sst xmlns="http://schemas.openxmlformats.org/spreadsheetml/2006/main" count="897" uniqueCount="431">
  <si>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</si>
  <si>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</si>
  <si>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</si>
  <si>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</si>
  <si>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</si>
  <si>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</si>
  <si>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</si>
  <si>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</si>
  <si>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</si>
  <si>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</si>
  <si>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</si>
  <si>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</si>
  <si>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</si>
  <si>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</si>
  <si>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</si>
  <si>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</si>
  <si>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</si>
  <si>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</si>
  <si>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</si>
  <si>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</si>
  <si>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</si>
  <si>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</si>
  <si>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</si>
  <si>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</si>
  <si>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</si>
  <si>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</si>
  <si>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</si>
  <si>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</si>
  <si>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</si>
  <si>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</si>
  <si>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</si>
  <si>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</si>
  <si>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</si>
  <si>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</si>
  <si>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</si>
  <si>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</si>
  <si>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</si>
  <si>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</si>
  <si>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</si>
  <si>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</si>
  <si>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</si>
  <si>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</si>
  <si>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</si>
  <si>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k.ú. Staré Brno</t>
  </si>
  <si>
    <t>Rozpočet:</t>
  </si>
  <si>
    <t>Misto</t>
  </si>
  <si>
    <t>Brno-ul. Tomešova, úprava lokality - SO 301 Pítko</t>
  </si>
  <si>
    <t>SmB, MČ Brno-střed</t>
  </si>
  <si>
    <t>Dominikánská 264/2</t>
  </si>
  <si>
    <t>Brno</t>
  </si>
  <si>
    <t>601 69</t>
  </si>
  <si>
    <t>Ing. Jaroslav Škola</t>
  </si>
  <si>
    <t>07489781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</si>
  <si>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</si>
  <si>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</si>
  <si>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</si>
  <si>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</si>
  <si>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</si>
  <si>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</si>
  <si>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</si>
  <si>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</si>
  <si>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</si>
  <si>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</si>
  <si>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</si>
  <si>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</si>
  <si>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</si>
  <si>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</si>
  <si>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</si>
  <si>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</si>
  <si>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</si>
  <si>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</si>
  <si>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</si>
  <si>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</si>
  <si>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</si>
  <si>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</si>
  <si>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</si>
  <si>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</si>
  <si>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</si>
  <si>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734</t>
  </si>
  <si>
    <t>Armatury</t>
  </si>
  <si>
    <t>M23</t>
  </si>
  <si>
    <t>Montáže potrubí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</si>
  <si>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</si>
  <si>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</si>
  <si>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</si>
  <si>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</si>
  <si>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</si>
  <si>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</si>
  <si>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</si>
  <si>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</si>
  <si>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</si>
  <si>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</si>
  <si>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</si>
  <si>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</si>
  <si>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</si>
  <si>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</si>
  <si>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</si>
  <si>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</si>
  <si>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</si>
  <si>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</si>
  <si>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</si>
  <si>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</si>
  <si>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</si>
  <si>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</si>
  <si>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</si>
  <si>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</si>
  <si>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</si>
  <si>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</si>
  <si>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</si>
  <si>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</si>
  <si>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</si>
  <si>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121101100R00</t>
  </si>
  <si>
    <t>Sejmutí ornice, pl. do 400 m2, přemístění do 50 m</t>
  </si>
  <si>
    <t>m3</t>
  </si>
  <si>
    <t>POL1_0</t>
  </si>
  <si>
    <t>přípojka v nezpevněném:0,1*1,1*6,9</t>
  </si>
  <si>
    <t>VV</t>
  </si>
  <si>
    <t>rozvod vody v nezpevněném:0,1*1,1*(33,25-2,0)</t>
  </si>
  <si>
    <t>odpad v nezpevněném:0,1*0,8*(4,6-1,1-2)</t>
  </si>
  <si>
    <t>vsakovací lože:0,1*0,8*2</t>
  </si>
  <si>
    <t>vodoměrná šachta:2,9*2,6*0,1</t>
  </si>
  <si>
    <t>armaturní šachta:2,9*2,6*0,1</t>
  </si>
  <si>
    <t>132201210R00</t>
  </si>
  <si>
    <t>Hloubení rýh š.do 200 cm hor.3 do 50 m3,STROJNĚ</t>
  </si>
  <si>
    <t>přípojka ve vozovce:(1,7-0,6)*1,1*6,0</t>
  </si>
  <si>
    <t>přípojka v nezpevněném:(1,77-0,1)*1,1*6,9</t>
  </si>
  <si>
    <t>rozvod vody v nezpevněném:(1,45-0,1)*1,1*(33,25-2,0)</t>
  </si>
  <si>
    <t>rozvod vody v chodníku:(1,65-0,25)*1,1*2,0</t>
  </si>
  <si>
    <t>odpad v nezpevněném:(0,8-0,1)*0,8*(4,6-1,1)</t>
  </si>
  <si>
    <t>odpad v chodníku:(1,1-0,25)*0,8*1,1</t>
  </si>
  <si>
    <t>vsakovací lože:0,8*0,8*2</t>
  </si>
  <si>
    <t>131100010RA0</t>
  </si>
  <si>
    <t>Hloubení nezapažených jam v hornině1-4</t>
  </si>
  <si>
    <t>POL2_0</t>
  </si>
  <si>
    <t>vodoměrná šachta:2,9*2,6*(2,59-0,1)</t>
  </si>
  <si>
    <t>armaturní šachta:2,9*2,6*(2,67-0,1)</t>
  </si>
  <si>
    <t>151101101R00</t>
  </si>
  <si>
    <t>Pažení a rozepření stěn rýh - příložné - hl.do 2 m</t>
  </si>
  <si>
    <t>m2</t>
  </si>
  <si>
    <t>přípojka ve vozovce:1,7*6,0*2</t>
  </si>
  <si>
    <t>přípojka v nezpevněném:1,77*6,9*2</t>
  </si>
  <si>
    <t>rozvod vody v nezpevněném:1,45*(33,25-2,0)*2</t>
  </si>
  <si>
    <t>rozvod vody v chodníku:1,65*2,0*2</t>
  </si>
  <si>
    <t>151101111R00</t>
  </si>
  <si>
    <t>Odstranění pažení stěn rýh - příložné - hl. do 2 m</t>
  </si>
  <si>
    <t>119001402R00</t>
  </si>
  <si>
    <t>Dočasné zajištění ocelového potrubí DN 200-500 mm</t>
  </si>
  <si>
    <t>m</t>
  </si>
  <si>
    <t>horkovod:1,1*2</t>
  </si>
  <si>
    <t>119001421R00</t>
  </si>
  <si>
    <t>Dočasné zajištění kabelů - do počtu 3 kabelů</t>
  </si>
  <si>
    <t>kabely sdělovací:1,1</t>
  </si>
  <si>
    <t>130901123RT3</t>
  </si>
  <si>
    <t>Bourání konstrukcí ze železobetonu ve vykopávkách, bagrem s kladivem</t>
  </si>
  <si>
    <t>kanál nefunkčního parovodu:1,1*0,65*1,1</t>
  </si>
  <si>
    <t>120001101R00</t>
  </si>
  <si>
    <t>Příplatek za ztížení vykopávky v blízkosti vedení</t>
  </si>
  <si>
    <t>horkovod:(1,88-0,1)*1,1*2,4</t>
  </si>
  <si>
    <t>kabely sdělovací:(1,87-0,1)*1,1*1,2</t>
  </si>
  <si>
    <t>161101102R00</t>
  </si>
  <si>
    <t>Svislé přemístění výkopku z hor.1-4 do 4,0 m</t>
  </si>
  <si>
    <t>hloubení rýh (100%):73,40955</t>
  </si>
  <si>
    <t>hloubení jam (100%):38,15240</t>
  </si>
  <si>
    <t>162701102R00</t>
  </si>
  <si>
    <t>Vodorovné přemístění výkopku z hor.1-4 do 7000 m</t>
  </si>
  <si>
    <t>hloubení rýh:73,40955</t>
  </si>
  <si>
    <t>hloubení jam:38,15240</t>
  </si>
  <si>
    <t>odpočet-zásyp-přípojka v nezpevněném:-(1,77-0,1-0,33)*1,1*6,9</t>
  </si>
  <si>
    <t>odpočet-zásyp-rozvod vody v nezpevněném:-(1,45-0,1-0,33)*1,1*(33,25-2,0)</t>
  </si>
  <si>
    <t>odpočet-zásyp-odpad v nezpevněném:-(0,8-0,1-0,5)*0,8*(4,6-1,1-2)</t>
  </si>
  <si>
    <t>odpočet-zásyp-vodoměrná šachta:-(2,9*2,6*(2,59-0,1)-(1,4*1,1*2,1)-(2,6*2,3*0,3))</t>
  </si>
  <si>
    <t>odpočet-zásyp-armaturní šachta:-(2,9*2,6*(2,67-0,1)-(1,4*1,1*2,1)-(2,6*2,3*0,3))</t>
  </si>
  <si>
    <t>167101101R00</t>
  </si>
  <si>
    <t>Nakládání výkopku z hor.1-4 v množství do 100 m3</t>
  </si>
  <si>
    <t>vodorovné přemístění:37,99245</t>
  </si>
  <si>
    <t>171201201R00</t>
  </si>
  <si>
    <t>Uložení sypaniny na skl.-sypanina na výšku přes 2m</t>
  </si>
  <si>
    <t>199000005R00</t>
  </si>
  <si>
    <t>Poplatek za skládku zeminy 1- 4</t>
  </si>
  <si>
    <t>t</t>
  </si>
  <si>
    <t>vodorovné přemístění (*t/m3):37,99245*2,15</t>
  </si>
  <si>
    <t>174101101R00</t>
  </si>
  <si>
    <t>Zásyp jam, rýh, šachet se zhutněním</t>
  </si>
  <si>
    <t>přípojka ve vozovce:(1,7-0,6-0,33)*1,1*6,0</t>
  </si>
  <si>
    <t>přípojka v nezpevněném:(1,77-0,1-0,33)*1,1*6,9</t>
  </si>
  <si>
    <t>rozvod vody v nezpevněném:(1,45-0,1-0,33)*1,1*(33,25-2,0)</t>
  </si>
  <si>
    <t>rozvod vody v chodníku:(1,65-0,25-0,33)*1,1*2,0</t>
  </si>
  <si>
    <t>odpad v nezpevněném:(0,8-0,1-0,5)*0,8*(4,6-1,1-2)</t>
  </si>
  <si>
    <t>odpad v chodníku:(1,1-0,25-0,5)*0,8*1,1</t>
  </si>
  <si>
    <t>vsakovací lože:1,45*0,8*2</t>
  </si>
  <si>
    <t>vodoměrná šachta:2,9*2,6*(2,59-0,1)-(1,4*1,1*2,1)-(2,6*2,3*0,3)</t>
  </si>
  <si>
    <t>armaturní šachta:2,9*2,6*(2,67-0,1)-(1,4*1,1*2,1)-(2,6*2,3*0,3)</t>
  </si>
  <si>
    <t>58330002.AR</t>
  </si>
  <si>
    <t>Štěrkopísek k zásypu</t>
  </si>
  <si>
    <t>POL3_0</t>
  </si>
  <si>
    <t>přípojka ve vozovce (*zhutnění*ztratné*t/m3):(1,7-0,6-0,33)*1,1*6,0*2,15</t>
  </si>
  <si>
    <t>rozvod vody v chodníku (*zhutnění*ztratné*t/m3):(1,65-0,25-0,33)*1,1*2,0*2,15</t>
  </si>
  <si>
    <t>odpad v chodníku (*zhutnění*ztratné*t/m3):(1,1-0,25-0,5)*0,8*1,1*2,15</t>
  </si>
  <si>
    <t>583315002R</t>
  </si>
  <si>
    <t>Kamenivo těžené frakce  8/16 praná Jihomor. kraj</t>
  </si>
  <si>
    <t>vsakovací lože (*zhutnění*ztratné*t/m3):(1,45*0,8*2)*2,15</t>
  </si>
  <si>
    <t>175101101R00</t>
  </si>
  <si>
    <t>Obsyp potrubí bez prohození sypaniny</t>
  </si>
  <si>
    <t>přípojka ve vozovce:0,33*1,1*6,0</t>
  </si>
  <si>
    <t>přípojka v nezpevněném:0,33*1,1*6,9</t>
  </si>
  <si>
    <t>rozvod vody v nezpevněném:0,33*1,1*(33,25-2,0)</t>
  </si>
  <si>
    <t>rozvod vody v chodníku:0,33*1,1*2,0</t>
  </si>
  <si>
    <t>odpad v nezpevněném:0,5*0,8*(4,6-1,1-2)</t>
  </si>
  <si>
    <t>odpad v chodníku:0,5*0,8*1,1</t>
  </si>
  <si>
    <t>583414037R</t>
  </si>
  <si>
    <t>Kamenivo drcené frakce  4/8  E</t>
  </si>
  <si>
    <t>obsyp potrubí *zhutnění*ztratné*t/m3:17,79245*2,15</t>
  </si>
  <si>
    <t>181301101R00</t>
  </si>
  <si>
    <t>Rozprostření ornice, rovina, tl. do 10 cm do 500m2</t>
  </si>
  <si>
    <t>přípojka v nezpevněném:1,1*6,9</t>
  </si>
  <si>
    <t>rozvod vody v nezpevněném:1,1*(33,25-2,0)</t>
  </si>
  <si>
    <t>odpad v nezpevněném:0,8*(4,6-1,1-2)</t>
  </si>
  <si>
    <t>vsakovací lože:0,8*2</t>
  </si>
  <si>
    <t>vodoměrná šachta:2,9*2,6</t>
  </si>
  <si>
    <t>armaturní šachta:2,9*2,6</t>
  </si>
  <si>
    <t>R-02</t>
  </si>
  <si>
    <t>Zabezpečení výkopu výstražnou páskou, vč. dodávky pásky a stojin</t>
  </si>
  <si>
    <t>(2+13,5+33,7+4,6+2)*2</t>
  </si>
  <si>
    <t>R-03</t>
  </si>
  <si>
    <t>Zabezpečení výkopu výstražnou páskou - demontáž</t>
  </si>
  <si>
    <t>58333663R</t>
  </si>
  <si>
    <t>Kačírek praný frakce 16-32 mm, volně ložený</t>
  </si>
  <si>
    <t>l</t>
  </si>
  <si>
    <t>armaturní šachta:(1,2*1,1*0,15)*1000</t>
  </si>
  <si>
    <t>113151114R00</t>
  </si>
  <si>
    <t>Fréz.živič.krytu pl.do 500 m2,pruh do 75 cm,tl.5cm</t>
  </si>
  <si>
    <t>přípojka ve vozovce:2,1*(6,0+0,6)</t>
  </si>
  <si>
    <t>113108315R00</t>
  </si>
  <si>
    <t>Odstranění asfaltové vrstvy pl. do 50 m2, tl.15 cm</t>
  </si>
  <si>
    <t>přípojka ve vozovce:(1,1+0,6)*(6,0+0,3)</t>
  </si>
  <si>
    <t>113111120R00</t>
  </si>
  <si>
    <t>Odstranění podkladu pl.50 m2,kam.zpev.cem.tl.20 cm</t>
  </si>
  <si>
    <t>přípojka ve vozovce:1,1*6,0</t>
  </si>
  <si>
    <t>113107520R00</t>
  </si>
  <si>
    <t>Odstranění podkladu pl. 50 m2,kam.drcené tl.20 cm</t>
  </si>
  <si>
    <t>113202111R00</t>
  </si>
  <si>
    <t>Vytrhání obrub obrubníků silničních</t>
  </si>
  <si>
    <t>212753114R00</t>
  </si>
  <si>
    <t>Montáž ohebné dren. trubky do rýhy DN 100,bez lože</t>
  </si>
  <si>
    <t>vsak. rýha:2</t>
  </si>
  <si>
    <t>28611223.AR</t>
  </si>
  <si>
    <t>Trubka PVC drenážní flexibilní d 100 mm</t>
  </si>
  <si>
    <t>ztratné:0,01</t>
  </si>
  <si>
    <t>28611326.AR</t>
  </si>
  <si>
    <t>Zátka PVC d 100 mm pro drenážní trubky</t>
  </si>
  <si>
    <t>kus</t>
  </si>
  <si>
    <t>211971121R00</t>
  </si>
  <si>
    <t>Opláštění žeber geot., sklon nad 1:2,5, š do 2,5 m</t>
  </si>
  <si>
    <t>vsakovací rýha:0,8*2+(0,8+2)*2*1,45</t>
  </si>
  <si>
    <t>693660191R</t>
  </si>
  <si>
    <t>Textilie netkaná GETEX šíře 200 cm, 200 g/m2</t>
  </si>
  <si>
    <t>ztratné:0,02</t>
  </si>
  <si>
    <t/>
  </si>
  <si>
    <t>451572111RK1</t>
  </si>
  <si>
    <t>Lože pod potrubí z kameniva těženého 0 - 4 mm, kraj Jihomoravský</t>
  </si>
  <si>
    <t>odpad v chodníku:0,1*0,8*1,1</t>
  </si>
  <si>
    <t>vodoměrná šachta:0,03*2,9*2,6</t>
  </si>
  <si>
    <t>armaturní šachta:0,03*2,9*2,6</t>
  </si>
  <si>
    <t>451573111R00</t>
  </si>
  <si>
    <t>Lože pod potrubí ze štěrkopísku do 63 mm</t>
  </si>
  <si>
    <t>vodoměrná šachta:0,12*2,9*2,6</t>
  </si>
  <si>
    <t>armaturní šachta:0,12*2,9*2,6</t>
  </si>
  <si>
    <t>452311131R00</t>
  </si>
  <si>
    <t>Desky podkladní pod potrubí z betonu C 12/15</t>
  </si>
  <si>
    <t>vodoměrná šachta:0,15*2,9*2,6</t>
  </si>
  <si>
    <t>armaturní šachta:0,15*2,9*2,6</t>
  </si>
  <si>
    <t>452311151RT2</t>
  </si>
  <si>
    <t>Desky podkladní pod potrubí z betonu , beton vodostavební třídy C 25/30 XF1</t>
  </si>
  <si>
    <t>základ pítka:0,3*0,75*0,3</t>
  </si>
  <si>
    <t>566903111R00</t>
  </si>
  <si>
    <t>Vyspravení podkladu po překopech kam.hrubě drceným</t>
  </si>
  <si>
    <t>přípojka ve vozovce:1,1*6,0*0,2*2,15</t>
  </si>
  <si>
    <t>567411120R00</t>
  </si>
  <si>
    <t>Podklad ze štěrku vyplněného maltou ŠCM, tl 200 mm</t>
  </si>
  <si>
    <t>566904111R00</t>
  </si>
  <si>
    <t>Vyspravení podkladu po překopech kam.obal.asfaltem</t>
  </si>
  <si>
    <t>přípojka ve vozovce:(1,1+0,6)*(6,0+0,3)*0,15*2,15</t>
  </si>
  <si>
    <t>572952111R00</t>
  </si>
  <si>
    <t>Vyspravení krytu po překopu asf.betonem tl.do 5 cm</t>
  </si>
  <si>
    <t>573111114R00</t>
  </si>
  <si>
    <t>Postřik živičný infiltr.+ posyp,z asfaltu 2 kg/m2</t>
  </si>
  <si>
    <t>573231111R00</t>
  </si>
  <si>
    <t>Postřik živičný spojovací z emulze 0,5-0,7 kg/m2</t>
  </si>
  <si>
    <t>871161121R00</t>
  </si>
  <si>
    <t>Montáž trubek polyetylenových ve výkopu d 32 mm</t>
  </si>
  <si>
    <t>přípojka:13,5</t>
  </si>
  <si>
    <t>rozvod vody:33,7</t>
  </si>
  <si>
    <t>286134112R</t>
  </si>
  <si>
    <t>Trubka tlaková AQUALINE RC1 PE100 32x3,0 mm PN16, návin 100 m</t>
  </si>
  <si>
    <t>ztratné:0,015</t>
  </si>
  <si>
    <t>871313121R01</t>
  </si>
  <si>
    <t>Montáž trub z plastu, gumový kroužek, DN 100</t>
  </si>
  <si>
    <t>odpad:2,6</t>
  </si>
  <si>
    <t>286147902R</t>
  </si>
  <si>
    <t>Trubka kanalizační odolná PPKGEM 110x3,4x2000 mm</t>
  </si>
  <si>
    <t>891359111R00</t>
  </si>
  <si>
    <t>Montáž navrtávacích pasů DN 200</t>
  </si>
  <si>
    <t>42273508R</t>
  </si>
  <si>
    <t>Pas navrtávací HOD kulový kohout, DN 200, pro potrubí z oceli, betonu a litiny</t>
  </si>
  <si>
    <t>422911621R</t>
  </si>
  <si>
    <t>Souprava zemní PATENTplus typ AT, DN 40-50, krycí hloubka Rd 1,2 až 1,8 m</t>
  </si>
  <si>
    <t>899401111R00</t>
  </si>
  <si>
    <t>Osazení poklopů litinových ventilových</t>
  </si>
  <si>
    <t>42291405R</t>
  </si>
  <si>
    <t>Poklop litinový typ 510 - ventilový</t>
  </si>
  <si>
    <t>422915502R</t>
  </si>
  <si>
    <t>Deska nosná ventilového poklopu</t>
  </si>
  <si>
    <t>894423111R00</t>
  </si>
  <si>
    <t>Osazení betonových dílců šachet do 2,0 t</t>
  </si>
  <si>
    <t>nc1</t>
  </si>
  <si>
    <t>Šachta armaturní ŽB pref. 0,9x1,2x1,8 m, nepojížděná, vč. stupadel a prostupů</t>
  </si>
  <si>
    <t>894403011R00</t>
  </si>
  <si>
    <t>Osazení betonových stropních dílců jakýchkoliv</t>
  </si>
  <si>
    <t>nc2</t>
  </si>
  <si>
    <t>Zákrytová deska ŽB pref. 1,1x1,4 m, nepojížděná, vč. poklopu 600x600 mm</t>
  </si>
  <si>
    <t>nc3</t>
  </si>
  <si>
    <t>Přechodová deska ŽB pref., pro otvor 600x600 mm</t>
  </si>
  <si>
    <t>899731113R00</t>
  </si>
  <si>
    <t>Vodič signalizační CYY 4 mm2</t>
  </si>
  <si>
    <t>přípojka:13,5+4</t>
  </si>
  <si>
    <t>rozvod vody:33,7+4</t>
  </si>
  <si>
    <t>899711121R00</t>
  </si>
  <si>
    <t>Fólie výstražná z PVC šedá, šířka 22 cm</t>
  </si>
  <si>
    <t>919735114R00</t>
  </si>
  <si>
    <t>Řezání stávajícího živičného krytu tl. 15 - 20 cm</t>
  </si>
  <si>
    <t>přípojka ve vozovce:(1,1+0,6)+(6,0+0,3)*2</t>
  </si>
  <si>
    <t>917862111RT7</t>
  </si>
  <si>
    <t>Osazení stojat. obrub.bet. s opěrou,lože z C 12/15, včetně obrubníku ABO 2 - 15 100/15/25</t>
  </si>
  <si>
    <t>919721211R00</t>
  </si>
  <si>
    <t>Dilatační spáry vkládané vyplněné asfalt. zálivkou</t>
  </si>
  <si>
    <t>přípojka ve vozovce:2,1+(6,0+0,6)*2</t>
  </si>
  <si>
    <t>979081111R00</t>
  </si>
  <si>
    <t>Odvoz suti a vybour. hmot na skládku do 1 km</t>
  </si>
  <si>
    <t>demontážní hmotnost díl 1::11,60458</t>
  </si>
  <si>
    <t>979081121R00</t>
  </si>
  <si>
    <t>Příplatek k odvozu za každý další 1 km</t>
  </si>
  <si>
    <t>979999998R00</t>
  </si>
  <si>
    <t>Poplatek za skládku suti 5% příměsí - DUFONEV Brno</t>
  </si>
  <si>
    <t>998276101R00</t>
  </si>
  <si>
    <t>Přesun hmot, trubní vedení plastová, otevř. výkop</t>
  </si>
  <si>
    <t>hmotnost díl 1, 2, 4, 8::60,40402+0,00635+10,49395+4,82516</t>
  </si>
  <si>
    <t>998225111R00</t>
  </si>
  <si>
    <t>Přesun hmot, pozemní komunikace, kryt živičný</t>
  </si>
  <si>
    <t>hmotnost díl 5, 91::11,32901+0,33560</t>
  </si>
  <si>
    <t>998722101R00</t>
  </si>
  <si>
    <t>Přesun hmot pro vnitřní vodovod, výšky do 6 m</t>
  </si>
  <si>
    <t>hmotnost díl 721, 722, 734, M23::0,00095+0,00920+0,00019+0,11319</t>
  </si>
  <si>
    <t>721176113R00</t>
  </si>
  <si>
    <t>Potrubí HT odpadní svislé D 50 x 1,8 mm</t>
  </si>
  <si>
    <t>721176212R00</t>
  </si>
  <si>
    <t>Potrubí KG odpadní svislé D 110 x 3,2 mm</t>
  </si>
  <si>
    <t>přechod odpad/svod:0,25</t>
  </si>
  <si>
    <t>722237133R00</t>
  </si>
  <si>
    <t>Kohout vod.kulový s vypouš.,GIACOMINI R250DS DN 25</t>
  </si>
  <si>
    <t>vodoměrná šachta:1</t>
  </si>
  <si>
    <t>55113460.AR</t>
  </si>
  <si>
    <t>Kohout kulový R950 1" plnoprůt. páčka GIACOMINI</t>
  </si>
  <si>
    <t>armaturní šachta:1</t>
  </si>
  <si>
    <t>nc4</t>
  </si>
  <si>
    <t>ISIFLO T-120 koleno 32 x 32 / 90° nástrčné, (rychlospojka)</t>
  </si>
  <si>
    <t>nc5</t>
  </si>
  <si>
    <t>ISIFLO T-122 koleno 32 x 1" / 90° s vnitř. závitem</t>
  </si>
  <si>
    <t>nc6</t>
  </si>
  <si>
    <t>ISIFLO T-110 šroubení 32 x 1" s vnějším závitem</t>
  </si>
  <si>
    <t>vodom. šachta:1</t>
  </si>
  <si>
    <t>nc7</t>
  </si>
  <si>
    <t>T-KUS MOSAZ 3/4" / 90° s vnitřními závity</t>
  </si>
  <si>
    <t>nc8</t>
  </si>
  <si>
    <t>REDUKCE MOSAZ 3/4" x 1" vnitřní/vnější závit</t>
  </si>
  <si>
    <t>nc9</t>
  </si>
  <si>
    <t>VSUVKA redukovaná 1/2" x 3/4" s vněj. závity mosaz</t>
  </si>
  <si>
    <t>5511001846R</t>
  </si>
  <si>
    <t>Tlakový redukční ventil s manometrem 3/4"MM, IVAR.5360</t>
  </si>
  <si>
    <t>55118005R</t>
  </si>
  <si>
    <t>Souprava vodoměrná HAWLE 101.12 1"-1", se šroubením, kohouty a samost. zpětnou klapkou</t>
  </si>
  <si>
    <t>nc10</t>
  </si>
  <si>
    <t>Flexi hadice nerezová 3/4 x 3/4 1000 mm</t>
  </si>
  <si>
    <t>722172712R00</t>
  </si>
  <si>
    <t>Potrubí z PPR Ekoplastik, D 25 x 3,5 mm, PN 16</t>
  </si>
  <si>
    <t>734295321R00</t>
  </si>
  <si>
    <t>Kohout kul.vypouštěcí,komplet,GIACOMINI R608 DN 15</t>
  </si>
  <si>
    <t>230191007R00</t>
  </si>
  <si>
    <t>Uložení chráničky ve výkopu PE 63x3,0mm</t>
  </si>
  <si>
    <t>přípojka:2,5</t>
  </si>
  <si>
    <t>230193001R00</t>
  </si>
  <si>
    <t>Nasunutí potrubní sekce do chráničky DN 50</t>
  </si>
  <si>
    <t>230194001R00</t>
  </si>
  <si>
    <t>Utěsnění chráničky manžetou DN 50</t>
  </si>
  <si>
    <t>přípojka:2</t>
  </si>
  <si>
    <t>286134119R</t>
  </si>
  <si>
    <t>Trubka tlaková AQUALINE RC1 PE100 63x3,8 mm PN10, tyč 6 m</t>
  </si>
  <si>
    <t>230040005R00</t>
  </si>
  <si>
    <t>Montáž závitových dílů DN 3/4"</t>
  </si>
  <si>
    <t>230040006R00</t>
  </si>
  <si>
    <t>Montáž závitových dílů DN 1"</t>
  </si>
  <si>
    <t>230170001R00</t>
  </si>
  <si>
    <t>Příprava pro zkoušku těsnosti, DN do 40</t>
  </si>
  <si>
    <t>sada</t>
  </si>
  <si>
    <t>přípojka:1</t>
  </si>
  <si>
    <t>rozvod vody+armaturní šachta:1</t>
  </si>
  <si>
    <t>230170011R00</t>
  </si>
  <si>
    <t>Zkouška těsnosti potrubí, DN do 40</t>
  </si>
  <si>
    <t>230050031R00</t>
  </si>
  <si>
    <t>Montáž doplň. konstrukcí z profilových materiálů</t>
  </si>
  <si>
    <t>kg</t>
  </si>
  <si>
    <t>pítko:40</t>
  </si>
  <si>
    <t>nc11</t>
  </si>
  <si>
    <t>sloupové pítko z oceli s odkapávacím roštem, ze zinkované oceli</t>
  </si>
  <si>
    <t>005111021R</t>
  </si>
  <si>
    <t>Vytyčení inženýrských sítí</t>
  </si>
  <si>
    <t>Soubor</t>
  </si>
  <si>
    <t>005111020R</t>
  </si>
  <si>
    <t>Vytyčení stavby</t>
  </si>
  <si>
    <t>005121016R</t>
  </si>
  <si>
    <t>Vybudování zařízení staveniště pro JKSO 827</t>
  </si>
  <si>
    <t>005121036R</t>
  </si>
  <si>
    <t>Odstranění zařízení staveniště pro JKSO 827</t>
  </si>
  <si>
    <t>005124010R</t>
  </si>
  <si>
    <t>Koordinační činnost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</si>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</sst>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/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 t="s">
        <v>51</v>
      </c>
      <c r="E11" s="124"/>
      <c r="F11" s="124"/>
      <c r="G11" s="124"/>
      <c r="H11" s="28" t="s">
        <v>33</v>
      </c>
      <c r="I11" s="128" t="s">
        <v>52</v>
      </c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SUMIF(F47:F59,A16,I47:I59)+SUMIF(F47:F59,"PSU",I47:I59)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SUMIF(F47:F59,A17,I47:I59)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SUMIF(F47:F59,A18,I47:I59)</f>
        <v>0</v>
      </c>
      <c r="J18" s="93"/>
    </row>
    <row r="19" spans="1:10" ht="23.25" customHeight="1" x14ac:dyDescent="0.2">
      <c r="A19" s="193" t="s">
        <v>82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SUMIF(F47:F59,A19,I47:I59)</f>
        <v>0</v>
      </c>
      <c r="J19" s="93"/>
    </row>
    <row r="20" spans="1:10" ht="23.25" customHeight="1" x14ac:dyDescent="0.2">
      <c r="A20" s="193" t="s">
        <v>83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SUMIF(F47:F59,A20,I47:I59)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44609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 t="s">
        <v>53</v>
      </c>
      <c r="C39" s="138" t="s">
        <v>46</v>
      </c>
      <c r="D39" s="139"/>
      <c r="E39" s="139"/>
      <c r="F39" s="147">
        <f>'Rozpočet Pol'!AC264</f>
        <v>0</v>
      </c>
      <c r="G39" s="148">
        <f>'Rozpočet Pol'!AD264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54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56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57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58</v>
      </c>
      <c r="C47" s="175" t="s">
        <v>59</v>
      </c>
      <c r="D47" s="176"/>
      <c r="E47" s="176"/>
      <c r="F47" s="180" t="s">
        <v>23</v>
      </c>
      <c r="G47" s="181"/>
      <c r="H47" s="181"/>
      <c r="I47" s="182">
        <f>'Rozpočet Pol'!G8</f>
        <v>0</v>
      </c>
      <c r="J47" s="182"/>
    </row>
    <row r="48" spans="1:10" ht="25.5" customHeight="1" x14ac:dyDescent="0.2">
      <c r="A48" s="163"/>
      <c r="B48" s="166" t="s">
        <v>60</v>
      </c>
      <c r="C48" s="165" t="s">
        <v>61</v>
      </c>
      <c r="D48" s="167"/>
      <c r="E48" s="167"/>
      <c r="F48" s="183" t="s">
        <v>23</v>
      </c>
      <c r="G48" s="184"/>
      <c r="H48" s="184"/>
      <c r="I48" s="185">
        <f>'Rozpočet Pol'!G110</f>
        <v>0</v>
      </c>
      <c r="J48" s="185"/>
    </row>
    <row r="49" spans="1:10" ht="25.5" customHeight="1" x14ac:dyDescent="0.2">
      <c r="A49" s="163"/>
      <c r="B49" s="166" t="s">
        <v>62</v>
      </c>
      <c r="C49" s="165" t="s">
        <v>63</v>
      </c>
      <c r="D49" s="167"/>
      <c r="E49" s="167"/>
      <c r="F49" s="183" t="s">
        <v>23</v>
      </c>
      <c r="G49" s="184"/>
      <c r="H49" s="184"/>
      <c r="I49" s="185">
        <f>'Rozpočet Pol'!G123</f>
        <v>0</v>
      </c>
      <c r="J49" s="185"/>
    </row>
    <row r="50" spans="1:10" ht="25.5" customHeight="1" x14ac:dyDescent="0.2">
      <c r="A50" s="163"/>
      <c r="B50" s="166" t="s">
        <v>64</v>
      </c>
      <c r="C50" s="165" t="s">
        <v>65</v>
      </c>
      <c r="D50" s="167"/>
      <c r="E50" s="167"/>
      <c r="F50" s="183" t="s">
        <v>23</v>
      </c>
      <c r="G50" s="184"/>
      <c r="H50" s="184"/>
      <c r="I50" s="185">
        <f>'Rozpočet Pol'!G137</f>
        <v>0</v>
      </c>
      <c r="J50" s="185"/>
    </row>
    <row r="51" spans="1:10" ht="25.5" customHeight="1" x14ac:dyDescent="0.2">
      <c r="A51" s="163"/>
      <c r="B51" s="166" t="s">
        <v>66</v>
      </c>
      <c r="C51" s="165" t="s">
        <v>67</v>
      </c>
      <c r="D51" s="167"/>
      <c r="E51" s="167"/>
      <c r="F51" s="183" t="s">
        <v>23</v>
      </c>
      <c r="G51" s="184"/>
      <c r="H51" s="184"/>
      <c r="I51" s="185">
        <f>'Rozpočet Pol'!G150</f>
        <v>0</v>
      </c>
      <c r="J51" s="185"/>
    </row>
    <row r="52" spans="1:10" ht="25.5" customHeight="1" x14ac:dyDescent="0.2">
      <c r="A52" s="163"/>
      <c r="B52" s="166" t="s">
        <v>68</v>
      </c>
      <c r="C52" s="165" t="s">
        <v>69</v>
      </c>
      <c r="D52" s="167"/>
      <c r="E52" s="167"/>
      <c r="F52" s="183" t="s">
        <v>23</v>
      </c>
      <c r="G52" s="184"/>
      <c r="H52" s="184"/>
      <c r="I52" s="185">
        <f>'Rozpočet Pol'!G180</f>
        <v>0</v>
      </c>
      <c r="J52" s="185"/>
    </row>
    <row r="53" spans="1:10" ht="25.5" customHeight="1" x14ac:dyDescent="0.2">
      <c r="A53" s="163"/>
      <c r="B53" s="166" t="s">
        <v>70</v>
      </c>
      <c r="C53" s="165" t="s">
        <v>71</v>
      </c>
      <c r="D53" s="167"/>
      <c r="E53" s="167"/>
      <c r="F53" s="183" t="s">
        <v>23</v>
      </c>
      <c r="G53" s="184"/>
      <c r="H53" s="184"/>
      <c r="I53" s="185">
        <f>'Rozpočet Pol'!G186</f>
        <v>0</v>
      </c>
      <c r="J53" s="185"/>
    </row>
    <row r="54" spans="1:10" ht="25.5" customHeight="1" x14ac:dyDescent="0.2">
      <c r="A54" s="163"/>
      <c r="B54" s="166" t="s">
        <v>72</v>
      </c>
      <c r="C54" s="165" t="s">
        <v>73</v>
      </c>
      <c r="D54" s="167"/>
      <c r="E54" s="167"/>
      <c r="F54" s="183" t="s">
        <v>23</v>
      </c>
      <c r="G54" s="184"/>
      <c r="H54" s="184"/>
      <c r="I54" s="185">
        <f>'Rozpočet Pol'!G193</f>
        <v>0</v>
      </c>
      <c r="J54" s="185"/>
    </row>
    <row r="55" spans="1:10" ht="25.5" customHeight="1" x14ac:dyDescent="0.2">
      <c r="A55" s="163"/>
      <c r="B55" s="166" t="s">
        <v>74</v>
      </c>
      <c r="C55" s="165" t="s">
        <v>75</v>
      </c>
      <c r="D55" s="167"/>
      <c r="E55" s="167"/>
      <c r="F55" s="183" t="s">
        <v>24</v>
      </c>
      <c r="G55" s="184"/>
      <c r="H55" s="184"/>
      <c r="I55" s="185">
        <f>'Rozpočet Pol'!G200</f>
        <v>0</v>
      </c>
      <c r="J55" s="185"/>
    </row>
    <row r="56" spans="1:10" ht="25.5" customHeight="1" x14ac:dyDescent="0.2">
      <c r="A56" s="163"/>
      <c r="B56" s="166" t="s">
        <v>76</v>
      </c>
      <c r="C56" s="165" t="s">
        <v>77</v>
      </c>
      <c r="D56" s="167"/>
      <c r="E56" s="167"/>
      <c r="F56" s="183" t="s">
        <v>24</v>
      </c>
      <c r="G56" s="184"/>
      <c r="H56" s="184"/>
      <c r="I56" s="185">
        <f>'Rozpočet Pol'!G204</f>
        <v>0</v>
      </c>
      <c r="J56" s="185"/>
    </row>
    <row r="57" spans="1:10" ht="25.5" customHeight="1" x14ac:dyDescent="0.2">
      <c r="A57" s="163"/>
      <c r="B57" s="166" t="s">
        <v>78</v>
      </c>
      <c r="C57" s="165" t="s">
        <v>79</v>
      </c>
      <c r="D57" s="167"/>
      <c r="E57" s="167"/>
      <c r="F57" s="183" t="s">
        <v>24</v>
      </c>
      <c r="G57" s="184"/>
      <c r="H57" s="184"/>
      <c r="I57" s="185">
        <f>'Rozpočet Pol'!G230</f>
        <v>0</v>
      </c>
      <c r="J57" s="185"/>
    </row>
    <row r="58" spans="1:10" ht="25.5" customHeight="1" x14ac:dyDescent="0.2">
      <c r="A58" s="163"/>
      <c r="B58" s="166" t="s">
        <v>80</v>
      </c>
      <c r="C58" s="165" t="s">
        <v>81</v>
      </c>
      <c r="D58" s="167"/>
      <c r="E58" s="167"/>
      <c r="F58" s="183" t="s">
        <v>25</v>
      </c>
      <c r="G58" s="184"/>
      <c r="H58" s="184"/>
      <c r="I58" s="185">
        <f>'Rozpočet Pol'!G233</f>
        <v>0</v>
      </c>
      <c r="J58" s="185"/>
    </row>
    <row r="59" spans="1:10" ht="25.5" customHeight="1" x14ac:dyDescent="0.2">
      <c r="A59" s="163"/>
      <c r="B59" s="177" t="s">
        <v>82</v>
      </c>
      <c r="C59" s="178" t="s">
        <v>26</v>
      </c>
      <c r="D59" s="179"/>
      <c r="E59" s="179"/>
      <c r="F59" s="186" t="s">
        <v>82</v>
      </c>
      <c r="G59" s="187"/>
      <c r="H59" s="187"/>
      <c r="I59" s="188">
        <f>'Rozpočet Pol'!G255</f>
        <v>0</v>
      </c>
      <c r="J59" s="188"/>
    </row>
    <row r="60" spans="1:10" ht="25.5" customHeight="1" x14ac:dyDescent="0.2">
      <c r="A60" s="164"/>
      <c r="B60" s="170" t="s">
        <v>1</v>
      </c>
      <c r="C60" s="170"/>
      <c r="D60" s="171"/>
      <c r="E60" s="171"/>
      <c r="F60" s="189"/>
      <c r="G60" s="190"/>
      <c r="H60" s="190"/>
      <c r="I60" s="191">
        <f>SUM(I47:I59)</f>
        <v>0</v>
      </c>
      <c r="J60" s="191"/>
    </row>
    <row r="61" spans="1:10" x14ac:dyDescent="0.2">
      <c r="F61" s="192"/>
      <c r="G61" s="130"/>
      <c r="H61" s="192"/>
      <c r="I61" s="130"/>
      <c r="J61" s="130"/>
    </row>
    <row r="62" spans="1:10" x14ac:dyDescent="0.2">
      <c r="F62" s="192"/>
      <c r="G62" s="130"/>
      <c r="H62" s="192"/>
      <c r="I62" s="130"/>
      <c r="J62" s="130"/>
    </row>
    <row r="63" spans="1:10" x14ac:dyDescent="0.2">
      <c r="F63" s="192"/>
      <c r="G63" s="130"/>
      <c r="H63" s="192"/>
      <c r="I63" s="130"/>
      <c r="J6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I58:J58"/>
    <mergeCell ref="C58:E58"/>
    <mergeCell ref="I59:J59"/>
    <mergeCell ref="C59:E59"/>
    <mergeCell ref="I60:J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74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85</v>
      </c>
    </row>
    <row r="2" spans="1:60" ht="24.95" customHeight="1" x14ac:dyDescent="0.2">
      <c r="A2" s="202" t="s">
        <v>84</v>
      </c>
      <c r="B2" s="196"/>
      <c r="C2" s="197" t="s">
        <v>46</v>
      </c>
      <c r="D2" s="198"/>
      <c r="E2" s="198"/>
      <c r="F2" s="198"/>
      <c r="G2" s="204"/>
      <c r="AE2" t="s">
        <v>86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87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88</v>
      </c>
    </row>
    <row r="5" spans="1:60" hidden="1" x14ac:dyDescent="0.2">
      <c r="A5" s="206" t="s">
        <v>89</v>
      </c>
      <c r="B5" s="207"/>
      <c r="C5" s="208"/>
      <c r="D5" s="209"/>
      <c r="E5" s="209"/>
      <c r="F5" s="209"/>
      <c r="G5" s="210"/>
      <c r="AE5" t="s">
        <v>90</v>
      </c>
    </row>
    <row r="7" spans="1:60" ht="38.25" x14ac:dyDescent="0.2">
      <c r="A7" s="215" t="s">
        <v>91</v>
      </c>
      <c r="B7" s="216" t="s">
        <v>92</v>
      </c>
      <c r="C7" s="216" t="s">
        <v>93</v>
      </c>
      <c r="D7" s="215" t="s">
        <v>94</v>
      </c>
      <c r="E7" s="215" t="s">
        <v>95</v>
      </c>
      <c r="F7" s="211" t="s">
        <v>96</v>
      </c>
      <c r="G7" s="236" t="s">
        <v>28</v>
      </c>
      <c r="H7" s="237" t="s">
        <v>29</v>
      </c>
      <c r="I7" s="237" t="s">
        <v>97</v>
      </c>
      <c r="J7" s="237" t="s">
        <v>30</v>
      </c>
      <c r="K7" s="237" t="s">
        <v>98</v>
      </c>
      <c r="L7" s="237" t="s">
        <v>99</v>
      </c>
      <c r="M7" s="237" t="s">
        <v>100</v>
      </c>
      <c r="N7" s="237" t="s">
        <v>101</v>
      </c>
      <c r="O7" s="237" t="s">
        <v>102</v>
      </c>
      <c r="P7" s="237" t="s">
        <v>103</v>
      </c>
      <c r="Q7" s="237" t="s">
        <v>104</v>
      </c>
      <c r="R7" s="237" t="s">
        <v>105</v>
      </c>
      <c r="S7" s="237" t="s">
        <v>106</v>
      </c>
      <c r="T7" s="237" t="s">
        <v>107</v>
      </c>
      <c r="U7" s="218" t="s">
        <v>108</v>
      </c>
    </row>
    <row r="8" spans="1:60" x14ac:dyDescent="0.2">
      <c r="A8" s="238" t="s">
        <v>109</v>
      </c>
      <c r="B8" s="239" t="s">
        <v>58</v>
      </c>
      <c r="C8" s="240" t="s">
        <v>59</v>
      </c>
      <c r="D8" s="241"/>
      <c r="E8" s="242"/>
      <c r="F8" s="243"/>
      <c r="G8" s="243">
        <f>SUMIF(AE9:AE109,"&lt;&gt;NOR",G9:G109)</f>
        <v>0</v>
      </c>
      <c r="H8" s="243"/>
      <c r="I8" s="243">
        <f>SUM(I9:I109)</f>
        <v>0</v>
      </c>
      <c r="J8" s="243"/>
      <c r="K8" s="243">
        <f>SUM(K9:K109)</f>
        <v>0</v>
      </c>
      <c r="L8" s="243"/>
      <c r="M8" s="243">
        <f>SUM(M9:M109)</f>
        <v>0</v>
      </c>
      <c r="N8" s="217"/>
      <c r="O8" s="217">
        <f>SUM(O9:O109)</f>
        <v>60.404020000000003</v>
      </c>
      <c r="P8" s="217"/>
      <c r="Q8" s="217">
        <f>SUM(Q9:Q109)</f>
        <v>11.604579999999999</v>
      </c>
      <c r="R8" s="217"/>
      <c r="S8" s="217"/>
      <c r="T8" s="238"/>
      <c r="U8" s="217">
        <f>SUM(U9:U109)</f>
        <v>259.86000000000007</v>
      </c>
      <c r="AE8" t="s">
        <v>110</v>
      </c>
    </row>
    <row r="9" spans="1:60" outlineLevel="1" x14ac:dyDescent="0.2">
      <c r="A9" s="213">
        <v>1</v>
      </c>
      <c r="B9" s="219" t="s">
        <v>111</v>
      </c>
      <c r="C9" s="266" t="s">
        <v>112</v>
      </c>
      <c r="D9" s="221" t="s">
        <v>113</v>
      </c>
      <c r="E9" s="229">
        <v>5.9844999999999997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22">
        <v>0</v>
      </c>
      <c r="O9" s="222">
        <f>ROUND(E9*N9,5)</f>
        <v>0</v>
      </c>
      <c r="P9" s="222">
        <v>0</v>
      </c>
      <c r="Q9" s="222">
        <f>ROUND(E9*P9,5)</f>
        <v>0</v>
      </c>
      <c r="R9" s="222"/>
      <c r="S9" s="222"/>
      <c r="T9" s="223">
        <v>9.5200000000000007E-2</v>
      </c>
      <c r="U9" s="222">
        <f>ROUND(E9*T9,2)</f>
        <v>0.56999999999999995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114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3"/>
      <c r="B10" s="219"/>
      <c r="C10" s="267" t="s">
        <v>115</v>
      </c>
      <c r="D10" s="224"/>
      <c r="E10" s="230">
        <v>0.75900000000000001</v>
      </c>
      <c r="F10" s="234"/>
      <c r="G10" s="234"/>
      <c r="H10" s="234"/>
      <c r="I10" s="234"/>
      <c r="J10" s="234"/>
      <c r="K10" s="234"/>
      <c r="L10" s="234"/>
      <c r="M10" s="234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116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3"/>
      <c r="B11" s="219"/>
      <c r="C11" s="267" t="s">
        <v>117</v>
      </c>
      <c r="D11" s="224"/>
      <c r="E11" s="230">
        <v>3.4375</v>
      </c>
      <c r="F11" s="234"/>
      <c r="G11" s="234"/>
      <c r="H11" s="234"/>
      <c r="I11" s="234"/>
      <c r="J11" s="234"/>
      <c r="K11" s="234"/>
      <c r="L11" s="234"/>
      <c r="M11" s="234"/>
      <c r="N11" s="222"/>
      <c r="O11" s="222"/>
      <c r="P11" s="222"/>
      <c r="Q11" s="222"/>
      <c r="R11" s="222"/>
      <c r="S11" s="222"/>
      <c r="T11" s="223"/>
      <c r="U11" s="222"/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116</v>
      </c>
      <c r="AF11" s="212">
        <v>0</v>
      </c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/>
      <c r="B12" s="219"/>
      <c r="C12" s="267" t="s">
        <v>118</v>
      </c>
      <c r="D12" s="224"/>
      <c r="E12" s="230">
        <v>0.12</v>
      </c>
      <c r="F12" s="234"/>
      <c r="G12" s="234"/>
      <c r="H12" s="234"/>
      <c r="I12" s="234"/>
      <c r="J12" s="234"/>
      <c r="K12" s="234"/>
      <c r="L12" s="234"/>
      <c r="M12" s="234"/>
      <c r="N12" s="222"/>
      <c r="O12" s="222"/>
      <c r="P12" s="222"/>
      <c r="Q12" s="222"/>
      <c r="R12" s="222"/>
      <c r="S12" s="222"/>
      <c r="T12" s="223"/>
      <c r="U12" s="222"/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116</v>
      </c>
      <c r="AF12" s="212">
        <v>0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3"/>
      <c r="B13" s="219"/>
      <c r="C13" s="267" t="s">
        <v>119</v>
      </c>
      <c r="D13" s="224"/>
      <c r="E13" s="230">
        <v>0.16</v>
      </c>
      <c r="F13" s="234"/>
      <c r="G13" s="234"/>
      <c r="H13" s="234"/>
      <c r="I13" s="234"/>
      <c r="J13" s="234"/>
      <c r="K13" s="234"/>
      <c r="L13" s="234"/>
      <c r="M13" s="234"/>
      <c r="N13" s="222"/>
      <c r="O13" s="222"/>
      <c r="P13" s="222"/>
      <c r="Q13" s="222"/>
      <c r="R13" s="222"/>
      <c r="S13" s="222"/>
      <c r="T13" s="223"/>
      <c r="U13" s="222"/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116</v>
      </c>
      <c r="AF13" s="212">
        <v>0</v>
      </c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3"/>
      <c r="B14" s="219"/>
      <c r="C14" s="267" t="s">
        <v>120</v>
      </c>
      <c r="D14" s="224"/>
      <c r="E14" s="230">
        <v>0.754</v>
      </c>
      <c r="F14" s="234"/>
      <c r="G14" s="234"/>
      <c r="H14" s="234"/>
      <c r="I14" s="234"/>
      <c r="J14" s="234"/>
      <c r="K14" s="234"/>
      <c r="L14" s="234"/>
      <c r="M14" s="234"/>
      <c r="N14" s="222"/>
      <c r="O14" s="222"/>
      <c r="P14" s="222"/>
      <c r="Q14" s="222"/>
      <c r="R14" s="222"/>
      <c r="S14" s="222"/>
      <c r="T14" s="223"/>
      <c r="U14" s="22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116</v>
      </c>
      <c r="AF14" s="212">
        <v>0</v>
      </c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3"/>
      <c r="B15" s="219"/>
      <c r="C15" s="267" t="s">
        <v>121</v>
      </c>
      <c r="D15" s="224"/>
      <c r="E15" s="230">
        <v>0.754</v>
      </c>
      <c r="F15" s="234"/>
      <c r="G15" s="234"/>
      <c r="H15" s="234"/>
      <c r="I15" s="234"/>
      <c r="J15" s="234"/>
      <c r="K15" s="234"/>
      <c r="L15" s="234"/>
      <c r="M15" s="234"/>
      <c r="N15" s="222"/>
      <c r="O15" s="222"/>
      <c r="P15" s="222"/>
      <c r="Q15" s="222"/>
      <c r="R15" s="222"/>
      <c r="S15" s="222"/>
      <c r="T15" s="223"/>
      <c r="U15" s="222"/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116</v>
      </c>
      <c r="AF15" s="212">
        <v>0</v>
      </c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3">
        <v>2</v>
      </c>
      <c r="B16" s="219" t="s">
        <v>122</v>
      </c>
      <c r="C16" s="266" t="s">
        <v>123</v>
      </c>
      <c r="D16" s="221" t="s">
        <v>113</v>
      </c>
      <c r="E16" s="229">
        <v>73.409549999999996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22">
        <v>0</v>
      </c>
      <c r="O16" s="222">
        <f>ROUND(E16*N16,5)</f>
        <v>0</v>
      </c>
      <c r="P16" s="222">
        <v>0</v>
      </c>
      <c r="Q16" s="222">
        <f>ROUND(E16*P16,5)</f>
        <v>0</v>
      </c>
      <c r="R16" s="222"/>
      <c r="S16" s="222"/>
      <c r="T16" s="223">
        <v>0.36499999999999999</v>
      </c>
      <c r="U16" s="222">
        <f>ROUND(E16*T16,2)</f>
        <v>26.79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114</v>
      </c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/>
      <c r="B17" s="219"/>
      <c r="C17" s="267" t="s">
        <v>124</v>
      </c>
      <c r="D17" s="224"/>
      <c r="E17" s="230">
        <v>7.26</v>
      </c>
      <c r="F17" s="234"/>
      <c r="G17" s="234"/>
      <c r="H17" s="234"/>
      <c r="I17" s="234"/>
      <c r="J17" s="234"/>
      <c r="K17" s="234"/>
      <c r="L17" s="234"/>
      <c r="M17" s="234"/>
      <c r="N17" s="222"/>
      <c r="O17" s="222"/>
      <c r="P17" s="222"/>
      <c r="Q17" s="222"/>
      <c r="R17" s="222"/>
      <c r="S17" s="222"/>
      <c r="T17" s="223"/>
      <c r="U17" s="222"/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116</v>
      </c>
      <c r="AF17" s="212">
        <v>0</v>
      </c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/>
      <c r="B18" s="219"/>
      <c r="C18" s="267" t="s">
        <v>125</v>
      </c>
      <c r="D18" s="224"/>
      <c r="E18" s="230">
        <v>12.6753</v>
      </c>
      <c r="F18" s="234"/>
      <c r="G18" s="234"/>
      <c r="H18" s="234"/>
      <c r="I18" s="234"/>
      <c r="J18" s="234"/>
      <c r="K18" s="234"/>
      <c r="L18" s="234"/>
      <c r="M18" s="234"/>
      <c r="N18" s="222"/>
      <c r="O18" s="222"/>
      <c r="P18" s="222"/>
      <c r="Q18" s="222"/>
      <c r="R18" s="222"/>
      <c r="S18" s="222"/>
      <c r="T18" s="223"/>
      <c r="U18" s="22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116</v>
      </c>
      <c r="AF18" s="212">
        <v>0</v>
      </c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13"/>
      <c r="B19" s="219"/>
      <c r="C19" s="267" t="s">
        <v>126</v>
      </c>
      <c r="D19" s="224"/>
      <c r="E19" s="230">
        <v>46.40625</v>
      </c>
      <c r="F19" s="234"/>
      <c r="G19" s="234"/>
      <c r="H19" s="234"/>
      <c r="I19" s="234"/>
      <c r="J19" s="234"/>
      <c r="K19" s="234"/>
      <c r="L19" s="234"/>
      <c r="M19" s="234"/>
      <c r="N19" s="222"/>
      <c r="O19" s="222"/>
      <c r="P19" s="222"/>
      <c r="Q19" s="222"/>
      <c r="R19" s="222"/>
      <c r="S19" s="222"/>
      <c r="T19" s="223"/>
      <c r="U19" s="22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116</v>
      </c>
      <c r="AF19" s="212">
        <v>0</v>
      </c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/>
      <c r="B20" s="219"/>
      <c r="C20" s="267" t="s">
        <v>127</v>
      </c>
      <c r="D20" s="224"/>
      <c r="E20" s="230">
        <v>3.08</v>
      </c>
      <c r="F20" s="234"/>
      <c r="G20" s="234"/>
      <c r="H20" s="234"/>
      <c r="I20" s="234"/>
      <c r="J20" s="234"/>
      <c r="K20" s="234"/>
      <c r="L20" s="234"/>
      <c r="M20" s="234"/>
      <c r="N20" s="222"/>
      <c r="O20" s="222"/>
      <c r="P20" s="222"/>
      <c r="Q20" s="222"/>
      <c r="R20" s="222"/>
      <c r="S20" s="222"/>
      <c r="T20" s="223"/>
      <c r="U20" s="222"/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116</v>
      </c>
      <c r="AF20" s="212">
        <v>0</v>
      </c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/>
      <c r="B21" s="219"/>
      <c r="C21" s="267" t="s">
        <v>128</v>
      </c>
      <c r="D21" s="224"/>
      <c r="E21" s="230">
        <v>1.96</v>
      </c>
      <c r="F21" s="234"/>
      <c r="G21" s="234"/>
      <c r="H21" s="234"/>
      <c r="I21" s="234"/>
      <c r="J21" s="234"/>
      <c r="K21" s="234"/>
      <c r="L21" s="234"/>
      <c r="M21" s="234"/>
      <c r="N21" s="222"/>
      <c r="O21" s="222"/>
      <c r="P21" s="222"/>
      <c r="Q21" s="222"/>
      <c r="R21" s="222"/>
      <c r="S21" s="222"/>
      <c r="T21" s="223"/>
      <c r="U21" s="22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116</v>
      </c>
      <c r="AF21" s="212">
        <v>0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/>
      <c r="B22" s="219"/>
      <c r="C22" s="267" t="s">
        <v>129</v>
      </c>
      <c r="D22" s="224"/>
      <c r="E22" s="230">
        <v>0.748</v>
      </c>
      <c r="F22" s="234"/>
      <c r="G22" s="234"/>
      <c r="H22" s="234"/>
      <c r="I22" s="234"/>
      <c r="J22" s="234"/>
      <c r="K22" s="234"/>
      <c r="L22" s="234"/>
      <c r="M22" s="234"/>
      <c r="N22" s="222"/>
      <c r="O22" s="222"/>
      <c r="P22" s="222"/>
      <c r="Q22" s="222"/>
      <c r="R22" s="222"/>
      <c r="S22" s="222"/>
      <c r="T22" s="223"/>
      <c r="U22" s="222"/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116</v>
      </c>
      <c r="AF22" s="212">
        <v>0</v>
      </c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/>
      <c r="B23" s="219"/>
      <c r="C23" s="267" t="s">
        <v>130</v>
      </c>
      <c r="D23" s="224"/>
      <c r="E23" s="230">
        <v>1.28</v>
      </c>
      <c r="F23" s="234"/>
      <c r="G23" s="234"/>
      <c r="H23" s="234"/>
      <c r="I23" s="234"/>
      <c r="J23" s="234"/>
      <c r="K23" s="234"/>
      <c r="L23" s="234"/>
      <c r="M23" s="234"/>
      <c r="N23" s="222"/>
      <c r="O23" s="222"/>
      <c r="P23" s="222"/>
      <c r="Q23" s="222"/>
      <c r="R23" s="222"/>
      <c r="S23" s="222"/>
      <c r="T23" s="223"/>
      <c r="U23" s="222"/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116</v>
      </c>
      <c r="AF23" s="212">
        <v>0</v>
      </c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3">
        <v>3</v>
      </c>
      <c r="B24" s="219" t="s">
        <v>131</v>
      </c>
      <c r="C24" s="266" t="s">
        <v>132</v>
      </c>
      <c r="D24" s="221" t="s">
        <v>113</v>
      </c>
      <c r="E24" s="229">
        <v>38.1524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22">
        <v>0</v>
      </c>
      <c r="O24" s="222">
        <f>ROUND(E24*N24,5)</f>
        <v>0</v>
      </c>
      <c r="P24" s="222">
        <v>0</v>
      </c>
      <c r="Q24" s="222">
        <f>ROUND(E24*P24,5)</f>
        <v>0</v>
      </c>
      <c r="R24" s="222"/>
      <c r="S24" s="222"/>
      <c r="T24" s="223">
        <v>0.32334000000000002</v>
      </c>
      <c r="U24" s="222">
        <f>ROUND(E24*T24,2)</f>
        <v>12.34</v>
      </c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133</v>
      </c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3"/>
      <c r="B25" s="219"/>
      <c r="C25" s="267" t="s">
        <v>134</v>
      </c>
      <c r="D25" s="224"/>
      <c r="E25" s="230">
        <v>18.7746</v>
      </c>
      <c r="F25" s="234"/>
      <c r="G25" s="234"/>
      <c r="H25" s="234"/>
      <c r="I25" s="234"/>
      <c r="J25" s="234"/>
      <c r="K25" s="234"/>
      <c r="L25" s="234"/>
      <c r="M25" s="234"/>
      <c r="N25" s="222"/>
      <c r="O25" s="222"/>
      <c r="P25" s="222"/>
      <c r="Q25" s="222"/>
      <c r="R25" s="222"/>
      <c r="S25" s="222"/>
      <c r="T25" s="223"/>
      <c r="U25" s="222"/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116</v>
      </c>
      <c r="AF25" s="212">
        <v>0</v>
      </c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3"/>
      <c r="B26" s="219"/>
      <c r="C26" s="267" t="s">
        <v>135</v>
      </c>
      <c r="D26" s="224"/>
      <c r="E26" s="230">
        <v>19.377800000000001</v>
      </c>
      <c r="F26" s="234"/>
      <c r="G26" s="234"/>
      <c r="H26" s="234"/>
      <c r="I26" s="234"/>
      <c r="J26" s="234"/>
      <c r="K26" s="234"/>
      <c r="L26" s="234"/>
      <c r="M26" s="234"/>
      <c r="N26" s="222"/>
      <c r="O26" s="222"/>
      <c r="P26" s="222"/>
      <c r="Q26" s="222"/>
      <c r="R26" s="222"/>
      <c r="S26" s="222"/>
      <c r="T26" s="223"/>
      <c r="U26" s="22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116</v>
      </c>
      <c r="AF26" s="212">
        <v>0</v>
      </c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3">
        <v>4</v>
      </c>
      <c r="B27" s="219" t="s">
        <v>136</v>
      </c>
      <c r="C27" s="266" t="s">
        <v>137</v>
      </c>
      <c r="D27" s="221" t="s">
        <v>138</v>
      </c>
      <c r="E27" s="229">
        <v>142.05099999999999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22">
        <v>9.8999999999999999E-4</v>
      </c>
      <c r="O27" s="222">
        <f>ROUND(E27*N27,5)</f>
        <v>0.14063000000000001</v>
      </c>
      <c r="P27" s="222">
        <v>0</v>
      </c>
      <c r="Q27" s="222">
        <f>ROUND(E27*P27,5)</f>
        <v>0</v>
      </c>
      <c r="R27" s="222"/>
      <c r="S27" s="222"/>
      <c r="T27" s="223">
        <v>0.23599999999999999</v>
      </c>
      <c r="U27" s="222">
        <f>ROUND(E27*T27,2)</f>
        <v>33.520000000000003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114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3"/>
      <c r="B28" s="219"/>
      <c r="C28" s="267" t="s">
        <v>139</v>
      </c>
      <c r="D28" s="224"/>
      <c r="E28" s="230">
        <v>20.399999999999999</v>
      </c>
      <c r="F28" s="234"/>
      <c r="G28" s="234"/>
      <c r="H28" s="234"/>
      <c r="I28" s="234"/>
      <c r="J28" s="234"/>
      <c r="K28" s="234"/>
      <c r="L28" s="234"/>
      <c r="M28" s="234"/>
      <c r="N28" s="222"/>
      <c r="O28" s="222"/>
      <c r="P28" s="222"/>
      <c r="Q28" s="222"/>
      <c r="R28" s="222"/>
      <c r="S28" s="222"/>
      <c r="T28" s="223"/>
      <c r="U28" s="222"/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116</v>
      </c>
      <c r="AF28" s="212">
        <v>0</v>
      </c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3"/>
      <c r="B29" s="219"/>
      <c r="C29" s="267" t="s">
        <v>140</v>
      </c>
      <c r="D29" s="224"/>
      <c r="E29" s="230">
        <v>24.425999999999998</v>
      </c>
      <c r="F29" s="234"/>
      <c r="G29" s="234"/>
      <c r="H29" s="234"/>
      <c r="I29" s="234"/>
      <c r="J29" s="234"/>
      <c r="K29" s="234"/>
      <c r="L29" s="234"/>
      <c r="M29" s="234"/>
      <c r="N29" s="222"/>
      <c r="O29" s="222"/>
      <c r="P29" s="222"/>
      <c r="Q29" s="222"/>
      <c r="R29" s="222"/>
      <c r="S29" s="222"/>
      <c r="T29" s="223"/>
      <c r="U29" s="222"/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116</v>
      </c>
      <c r="AF29" s="212">
        <v>0</v>
      </c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3"/>
      <c r="B30" s="219"/>
      <c r="C30" s="267" t="s">
        <v>141</v>
      </c>
      <c r="D30" s="224"/>
      <c r="E30" s="230">
        <v>90.625</v>
      </c>
      <c r="F30" s="234"/>
      <c r="G30" s="234"/>
      <c r="H30" s="234"/>
      <c r="I30" s="234"/>
      <c r="J30" s="234"/>
      <c r="K30" s="234"/>
      <c r="L30" s="234"/>
      <c r="M30" s="234"/>
      <c r="N30" s="222"/>
      <c r="O30" s="222"/>
      <c r="P30" s="222"/>
      <c r="Q30" s="222"/>
      <c r="R30" s="222"/>
      <c r="S30" s="222"/>
      <c r="T30" s="223"/>
      <c r="U30" s="222"/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116</v>
      </c>
      <c r="AF30" s="212">
        <v>0</v>
      </c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/>
      <c r="B31" s="219"/>
      <c r="C31" s="267" t="s">
        <v>142</v>
      </c>
      <c r="D31" s="224"/>
      <c r="E31" s="230">
        <v>6.6</v>
      </c>
      <c r="F31" s="234"/>
      <c r="G31" s="234"/>
      <c r="H31" s="234"/>
      <c r="I31" s="234"/>
      <c r="J31" s="234"/>
      <c r="K31" s="234"/>
      <c r="L31" s="234"/>
      <c r="M31" s="234"/>
      <c r="N31" s="222"/>
      <c r="O31" s="222"/>
      <c r="P31" s="222"/>
      <c r="Q31" s="222"/>
      <c r="R31" s="222"/>
      <c r="S31" s="222"/>
      <c r="T31" s="223"/>
      <c r="U31" s="22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116</v>
      </c>
      <c r="AF31" s="212">
        <v>0</v>
      </c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>
        <v>5</v>
      </c>
      <c r="B32" s="219" t="s">
        <v>143</v>
      </c>
      <c r="C32" s="266" t="s">
        <v>144</v>
      </c>
      <c r="D32" s="221" t="s">
        <v>138</v>
      </c>
      <c r="E32" s="229">
        <v>142.05099999999999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22">
        <v>0</v>
      </c>
      <c r="O32" s="222">
        <f>ROUND(E32*N32,5)</f>
        <v>0</v>
      </c>
      <c r="P32" s="222">
        <v>0</v>
      </c>
      <c r="Q32" s="222">
        <f>ROUND(E32*P32,5)</f>
        <v>0</v>
      </c>
      <c r="R32" s="222"/>
      <c r="S32" s="222"/>
      <c r="T32" s="223">
        <v>7.0000000000000007E-2</v>
      </c>
      <c r="U32" s="222">
        <f>ROUND(E32*T32,2)</f>
        <v>9.94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114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3"/>
      <c r="B33" s="219"/>
      <c r="C33" s="267" t="s">
        <v>139</v>
      </c>
      <c r="D33" s="224"/>
      <c r="E33" s="230">
        <v>20.399999999999999</v>
      </c>
      <c r="F33" s="234"/>
      <c r="G33" s="234"/>
      <c r="H33" s="234"/>
      <c r="I33" s="234"/>
      <c r="J33" s="234"/>
      <c r="K33" s="234"/>
      <c r="L33" s="234"/>
      <c r="M33" s="234"/>
      <c r="N33" s="222"/>
      <c r="O33" s="222"/>
      <c r="P33" s="222"/>
      <c r="Q33" s="222"/>
      <c r="R33" s="222"/>
      <c r="S33" s="222"/>
      <c r="T33" s="223"/>
      <c r="U33" s="22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116</v>
      </c>
      <c r="AF33" s="212">
        <v>0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3"/>
      <c r="B34" s="219"/>
      <c r="C34" s="267" t="s">
        <v>140</v>
      </c>
      <c r="D34" s="224"/>
      <c r="E34" s="230">
        <v>24.425999999999998</v>
      </c>
      <c r="F34" s="234"/>
      <c r="G34" s="234"/>
      <c r="H34" s="234"/>
      <c r="I34" s="234"/>
      <c r="J34" s="234"/>
      <c r="K34" s="234"/>
      <c r="L34" s="234"/>
      <c r="M34" s="234"/>
      <c r="N34" s="222"/>
      <c r="O34" s="222"/>
      <c r="P34" s="222"/>
      <c r="Q34" s="222"/>
      <c r="R34" s="222"/>
      <c r="S34" s="222"/>
      <c r="T34" s="223"/>
      <c r="U34" s="222"/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116</v>
      </c>
      <c r="AF34" s="212">
        <v>0</v>
      </c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3"/>
      <c r="B35" s="219"/>
      <c r="C35" s="267" t="s">
        <v>141</v>
      </c>
      <c r="D35" s="224"/>
      <c r="E35" s="230">
        <v>90.625</v>
      </c>
      <c r="F35" s="234"/>
      <c r="G35" s="234"/>
      <c r="H35" s="234"/>
      <c r="I35" s="234"/>
      <c r="J35" s="234"/>
      <c r="K35" s="234"/>
      <c r="L35" s="234"/>
      <c r="M35" s="234"/>
      <c r="N35" s="222"/>
      <c r="O35" s="222"/>
      <c r="P35" s="222"/>
      <c r="Q35" s="222"/>
      <c r="R35" s="222"/>
      <c r="S35" s="222"/>
      <c r="T35" s="223"/>
      <c r="U35" s="222"/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116</v>
      </c>
      <c r="AF35" s="212">
        <v>0</v>
      </c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3"/>
      <c r="B36" s="219"/>
      <c r="C36" s="267" t="s">
        <v>142</v>
      </c>
      <c r="D36" s="224"/>
      <c r="E36" s="230">
        <v>6.6</v>
      </c>
      <c r="F36" s="234"/>
      <c r="G36" s="234"/>
      <c r="H36" s="234"/>
      <c r="I36" s="234"/>
      <c r="J36" s="234"/>
      <c r="K36" s="234"/>
      <c r="L36" s="234"/>
      <c r="M36" s="234"/>
      <c r="N36" s="222"/>
      <c r="O36" s="222"/>
      <c r="P36" s="222"/>
      <c r="Q36" s="222"/>
      <c r="R36" s="222"/>
      <c r="S36" s="222"/>
      <c r="T36" s="223"/>
      <c r="U36" s="222"/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116</v>
      </c>
      <c r="AF36" s="212">
        <v>0</v>
      </c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3">
        <v>6</v>
      </c>
      <c r="B37" s="219" t="s">
        <v>145</v>
      </c>
      <c r="C37" s="266" t="s">
        <v>146</v>
      </c>
      <c r="D37" s="221" t="s">
        <v>147</v>
      </c>
      <c r="E37" s="229">
        <v>2.2000000000000002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22">
        <v>1.2710000000000001E-2</v>
      </c>
      <c r="O37" s="222">
        <f>ROUND(E37*N37,5)</f>
        <v>2.7959999999999999E-2</v>
      </c>
      <c r="P37" s="222">
        <v>0</v>
      </c>
      <c r="Q37" s="222">
        <f>ROUND(E37*P37,5)</f>
        <v>0</v>
      </c>
      <c r="R37" s="222"/>
      <c r="S37" s="222"/>
      <c r="T37" s="223">
        <v>1.153</v>
      </c>
      <c r="U37" s="222">
        <f>ROUND(E37*T37,2)</f>
        <v>2.54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114</v>
      </c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3"/>
      <c r="B38" s="219"/>
      <c r="C38" s="267" t="s">
        <v>148</v>
      </c>
      <c r="D38" s="224"/>
      <c r="E38" s="230">
        <v>2.2000000000000002</v>
      </c>
      <c r="F38" s="234"/>
      <c r="G38" s="234"/>
      <c r="H38" s="234"/>
      <c r="I38" s="234"/>
      <c r="J38" s="234"/>
      <c r="K38" s="234"/>
      <c r="L38" s="234"/>
      <c r="M38" s="234"/>
      <c r="N38" s="222"/>
      <c r="O38" s="222"/>
      <c r="P38" s="222"/>
      <c r="Q38" s="222"/>
      <c r="R38" s="222"/>
      <c r="S38" s="222"/>
      <c r="T38" s="223"/>
      <c r="U38" s="222"/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116</v>
      </c>
      <c r="AF38" s="212">
        <v>0</v>
      </c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>
        <v>7</v>
      </c>
      <c r="B39" s="219" t="s">
        <v>149</v>
      </c>
      <c r="C39" s="266" t="s">
        <v>150</v>
      </c>
      <c r="D39" s="221" t="s">
        <v>147</v>
      </c>
      <c r="E39" s="229">
        <v>1.1000000000000001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22">
        <v>2.478E-2</v>
      </c>
      <c r="O39" s="222">
        <f>ROUND(E39*N39,5)</f>
        <v>2.726E-2</v>
      </c>
      <c r="P39" s="222">
        <v>0</v>
      </c>
      <c r="Q39" s="222">
        <f>ROUND(E39*P39,5)</f>
        <v>0</v>
      </c>
      <c r="R39" s="222"/>
      <c r="S39" s="222"/>
      <c r="T39" s="223">
        <v>0.54700000000000004</v>
      </c>
      <c r="U39" s="222">
        <f>ROUND(E39*T39,2)</f>
        <v>0.6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114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3"/>
      <c r="B40" s="219"/>
      <c r="C40" s="267" t="s">
        <v>151</v>
      </c>
      <c r="D40" s="224"/>
      <c r="E40" s="230">
        <v>1.1000000000000001</v>
      </c>
      <c r="F40" s="234"/>
      <c r="G40" s="234"/>
      <c r="H40" s="234"/>
      <c r="I40" s="234"/>
      <c r="J40" s="234"/>
      <c r="K40" s="234"/>
      <c r="L40" s="234"/>
      <c r="M40" s="234"/>
      <c r="N40" s="222"/>
      <c r="O40" s="222"/>
      <c r="P40" s="222"/>
      <c r="Q40" s="222"/>
      <c r="R40" s="222"/>
      <c r="S40" s="222"/>
      <c r="T40" s="223"/>
      <c r="U40" s="222"/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116</v>
      </c>
      <c r="AF40" s="212">
        <v>0</v>
      </c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13">
        <v>8</v>
      </c>
      <c r="B41" s="219" t="s">
        <v>152</v>
      </c>
      <c r="C41" s="266" t="s">
        <v>153</v>
      </c>
      <c r="D41" s="221" t="s">
        <v>113</v>
      </c>
      <c r="E41" s="229">
        <v>0.78649999999999998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22">
        <v>0</v>
      </c>
      <c r="O41" s="222">
        <f>ROUND(E41*N41,5)</f>
        <v>0</v>
      </c>
      <c r="P41" s="222">
        <v>0</v>
      </c>
      <c r="Q41" s="222">
        <f>ROUND(E41*P41,5)</f>
        <v>0</v>
      </c>
      <c r="R41" s="222"/>
      <c r="S41" s="222"/>
      <c r="T41" s="223">
        <v>1.4</v>
      </c>
      <c r="U41" s="222">
        <f>ROUND(E41*T41,2)</f>
        <v>1.1000000000000001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114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3"/>
      <c r="B42" s="219"/>
      <c r="C42" s="267" t="s">
        <v>154</v>
      </c>
      <c r="D42" s="224"/>
      <c r="E42" s="230">
        <v>0.78649999999999998</v>
      </c>
      <c r="F42" s="234"/>
      <c r="G42" s="234"/>
      <c r="H42" s="234"/>
      <c r="I42" s="234"/>
      <c r="J42" s="234"/>
      <c r="K42" s="234"/>
      <c r="L42" s="234"/>
      <c r="M42" s="234"/>
      <c r="N42" s="222"/>
      <c r="O42" s="222"/>
      <c r="P42" s="222"/>
      <c r="Q42" s="222"/>
      <c r="R42" s="222"/>
      <c r="S42" s="222"/>
      <c r="T42" s="223"/>
      <c r="U42" s="22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116</v>
      </c>
      <c r="AF42" s="212">
        <v>0</v>
      </c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3">
        <v>9</v>
      </c>
      <c r="B43" s="219" t="s">
        <v>155</v>
      </c>
      <c r="C43" s="266" t="s">
        <v>156</v>
      </c>
      <c r="D43" s="221" t="s">
        <v>113</v>
      </c>
      <c r="E43" s="229">
        <v>7.0355999999999996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22">
        <v>0</v>
      </c>
      <c r="O43" s="222">
        <f>ROUND(E43*N43,5)</f>
        <v>0</v>
      </c>
      <c r="P43" s="222">
        <v>0</v>
      </c>
      <c r="Q43" s="222">
        <f>ROUND(E43*P43,5)</f>
        <v>0</v>
      </c>
      <c r="R43" s="222"/>
      <c r="S43" s="222"/>
      <c r="T43" s="223">
        <v>1.548</v>
      </c>
      <c r="U43" s="222">
        <f>ROUND(E43*T43,2)</f>
        <v>10.89</v>
      </c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114</v>
      </c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3"/>
      <c r="B44" s="219"/>
      <c r="C44" s="267" t="s">
        <v>157</v>
      </c>
      <c r="D44" s="224"/>
      <c r="E44" s="230">
        <v>4.6992000000000003</v>
      </c>
      <c r="F44" s="234"/>
      <c r="G44" s="234"/>
      <c r="H44" s="234"/>
      <c r="I44" s="234"/>
      <c r="J44" s="234"/>
      <c r="K44" s="234"/>
      <c r="L44" s="234"/>
      <c r="M44" s="234"/>
      <c r="N44" s="222"/>
      <c r="O44" s="222"/>
      <c r="P44" s="222"/>
      <c r="Q44" s="222"/>
      <c r="R44" s="222"/>
      <c r="S44" s="222"/>
      <c r="T44" s="223"/>
      <c r="U44" s="222"/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116</v>
      </c>
      <c r="AF44" s="212">
        <v>0</v>
      </c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3"/>
      <c r="B45" s="219"/>
      <c r="C45" s="267" t="s">
        <v>158</v>
      </c>
      <c r="D45" s="224"/>
      <c r="E45" s="230">
        <v>2.3363999999999998</v>
      </c>
      <c r="F45" s="234"/>
      <c r="G45" s="234"/>
      <c r="H45" s="234"/>
      <c r="I45" s="234"/>
      <c r="J45" s="234"/>
      <c r="K45" s="234"/>
      <c r="L45" s="234"/>
      <c r="M45" s="234"/>
      <c r="N45" s="222"/>
      <c r="O45" s="222"/>
      <c r="P45" s="222"/>
      <c r="Q45" s="222"/>
      <c r="R45" s="222"/>
      <c r="S45" s="222"/>
      <c r="T45" s="223"/>
      <c r="U45" s="222"/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116</v>
      </c>
      <c r="AF45" s="212">
        <v>0</v>
      </c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>
        <v>10</v>
      </c>
      <c r="B46" s="219" t="s">
        <v>159</v>
      </c>
      <c r="C46" s="266" t="s">
        <v>160</v>
      </c>
      <c r="D46" s="221" t="s">
        <v>113</v>
      </c>
      <c r="E46" s="229">
        <v>111.56195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22">
        <v>0</v>
      </c>
      <c r="O46" s="222">
        <f>ROUND(E46*N46,5)</f>
        <v>0</v>
      </c>
      <c r="P46" s="222">
        <v>0</v>
      </c>
      <c r="Q46" s="222">
        <f>ROUND(E46*P46,5)</f>
        <v>0</v>
      </c>
      <c r="R46" s="222"/>
      <c r="S46" s="222"/>
      <c r="T46" s="223">
        <v>0.51900000000000002</v>
      </c>
      <c r="U46" s="222">
        <f>ROUND(E46*T46,2)</f>
        <v>57.9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114</v>
      </c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3"/>
      <c r="B47" s="219"/>
      <c r="C47" s="267" t="s">
        <v>161</v>
      </c>
      <c r="D47" s="224"/>
      <c r="E47" s="230">
        <v>73.409549999999996</v>
      </c>
      <c r="F47" s="234"/>
      <c r="G47" s="234"/>
      <c r="H47" s="234"/>
      <c r="I47" s="234"/>
      <c r="J47" s="234"/>
      <c r="K47" s="234"/>
      <c r="L47" s="234"/>
      <c r="M47" s="234"/>
      <c r="N47" s="222"/>
      <c r="O47" s="222"/>
      <c r="P47" s="222"/>
      <c r="Q47" s="222"/>
      <c r="R47" s="222"/>
      <c r="S47" s="222"/>
      <c r="T47" s="223"/>
      <c r="U47" s="222"/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116</v>
      </c>
      <c r="AF47" s="212">
        <v>0</v>
      </c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3"/>
      <c r="B48" s="219"/>
      <c r="C48" s="267" t="s">
        <v>162</v>
      </c>
      <c r="D48" s="224"/>
      <c r="E48" s="230">
        <v>38.1524</v>
      </c>
      <c r="F48" s="234"/>
      <c r="G48" s="234"/>
      <c r="H48" s="234"/>
      <c r="I48" s="234"/>
      <c r="J48" s="234"/>
      <c r="K48" s="234"/>
      <c r="L48" s="234"/>
      <c r="M48" s="234"/>
      <c r="N48" s="222"/>
      <c r="O48" s="222"/>
      <c r="P48" s="222"/>
      <c r="Q48" s="222"/>
      <c r="R48" s="222"/>
      <c r="S48" s="222"/>
      <c r="T48" s="223"/>
      <c r="U48" s="222"/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116</v>
      </c>
      <c r="AF48" s="212">
        <v>0</v>
      </c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3">
        <v>11</v>
      </c>
      <c r="B49" s="219" t="s">
        <v>163</v>
      </c>
      <c r="C49" s="266" t="s">
        <v>164</v>
      </c>
      <c r="D49" s="221" t="s">
        <v>113</v>
      </c>
      <c r="E49" s="229">
        <v>37.992449999999998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22">
        <v>0</v>
      </c>
      <c r="O49" s="222">
        <f>ROUND(E49*N49,5)</f>
        <v>0</v>
      </c>
      <c r="P49" s="222">
        <v>0</v>
      </c>
      <c r="Q49" s="222">
        <f>ROUND(E49*P49,5)</f>
        <v>0</v>
      </c>
      <c r="R49" s="222"/>
      <c r="S49" s="222"/>
      <c r="T49" s="223">
        <v>1.0999999999999999E-2</v>
      </c>
      <c r="U49" s="222">
        <f>ROUND(E49*T49,2)</f>
        <v>0.42</v>
      </c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114</v>
      </c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/>
      <c r="B50" s="219"/>
      <c r="C50" s="267" t="s">
        <v>165</v>
      </c>
      <c r="D50" s="224"/>
      <c r="E50" s="230">
        <v>73.409549999999996</v>
      </c>
      <c r="F50" s="234"/>
      <c r="G50" s="234"/>
      <c r="H50" s="234"/>
      <c r="I50" s="234"/>
      <c r="J50" s="234"/>
      <c r="K50" s="234"/>
      <c r="L50" s="234"/>
      <c r="M50" s="234"/>
      <c r="N50" s="222"/>
      <c r="O50" s="222"/>
      <c r="P50" s="222"/>
      <c r="Q50" s="222"/>
      <c r="R50" s="222"/>
      <c r="S50" s="222"/>
      <c r="T50" s="223"/>
      <c r="U50" s="222"/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116</v>
      </c>
      <c r="AF50" s="212">
        <v>0</v>
      </c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3"/>
      <c r="B51" s="219"/>
      <c r="C51" s="267" t="s">
        <v>166</v>
      </c>
      <c r="D51" s="224"/>
      <c r="E51" s="230">
        <v>38.1524</v>
      </c>
      <c r="F51" s="234"/>
      <c r="G51" s="234"/>
      <c r="H51" s="234"/>
      <c r="I51" s="234"/>
      <c r="J51" s="234"/>
      <c r="K51" s="234"/>
      <c r="L51" s="234"/>
      <c r="M51" s="234"/>
      <c r="N51" s="222"/>
      <c r="O51" s="222"/>
      <c r="P51" s="222"/>
      <c r="Q51" s="222"/>
      <c r="R51" s="222"/>
      <c r="S51" s="222"/>
      <c r="T51" s="223"/>
      <c r="U51" s="222"/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116</v>
      </c>
      <c r="AF51" s="212">
        <v>0</v>
      </c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13"/>
      <c r="B52" s="219"/>
      <c r="C52" s="267" t="s">
        <v>167</v>
      </c>
      <c r="D52" s="224"/>
      <c r="E52" s="230">
        <v>-10.1706</v>
      </c>
      <c r="F52" s="234"/>
      <c r="G52" s="234"/>
      <c r="H52" s="234"/>
      <c r="I52" s="234"/>
      <c r="J52" s="234"/>
      <c r="K52" s="234"/>
      <c r="L52" s="234"/>
      <c r="M52" s="234"/>
      <c r="N52" s="222"/>
      <c r="O52" s="222"/>
      <c r="P52" s="222"/>
      <c r="Q52" s="222"/>
      <c r="R52" s="222"/>
      <c r="S52" s="222"/>
      <c r="T52" s="223"/>
      <c r="U52" s="222"/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116</v>
      </c>
      <c r="AF52" s="212">
        <v>0</v>
      </c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13"/>
      <c r="B53" s="219"/>
      <c r="C53" s="267" t="s">
        <v>168</v>
      </c>
      <c r="D53" s="224"/>
      <c r="E53" s="230">
        <v>-35.0625</v>
      </c>
      <c r="F53" s="234"/>
      <c r="G53" s="234"/>
      <c r="H53" s="234"/>
      <c r="I53" s="234"/>
      <c r="J53" s="234"/>
      <c r="K53" s="234"/>
      <c r="L53" s="234"/>
      <c r="M53" s="234"/>
      <c r="N53" s="222"/>
      <c r="O53" s="222"/>
      <c r="P53" s="222"/>
      <c r="Q53" s="222"/>
      <c r="R53" s="222"/>
      <c r="S53" s="222"/>
      <c r="T53" s="223"/>
      <c r="U53" s="222"/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116</v>
      </c>
      <c r="AF53" s="212">
        <v>0</v>
      </c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13"/>
      <c r="B54" s="219"/>
      <c r="C54" s="267" t="s">
        <v>169</v>
      </c>
      <c r="D54" s="224"/>
      <c r="E54" s="230">
        <v>-0.24</v>
      </c>
      <c r="F54" s="234"/>
      <c r="G54" s="234"/>
      <c r="H54" s="234"/>
      <c r="I54" s="234"/>
      <c r="J54" s="234"/>
      <c r="K54" s="234"/>
      <c r="L54" s="234"/>
      <c r="M54" s="234"/>
      <c r="N54" s="222"/>
      <c r="O54" s="222"/>
      <c r="P54" s="222"/>
      <c r="Q54" s="222"/>
      <c r="R54" s="222"/>
      <c r="S54" s="222"/>
      <c r="T54" s="223"/>
      <c r="U54" s="222"/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116</v>
      </c>
      <c r="AF54" s="212">
        <v>0</v>
      </c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13"/>
      <c r="B55" s="219"/>
      <c r="C55" s="267" t="s">
        <v>170</v>
      </c>
      <c r="D55" s="224"/>
      <c r="E55" s="230">
        <v>-13.746600000000001</v>
      </c>
      <c r="F55" s="234"/>
      <c r="G55" s="234"/>
      <c r="H55" s="234"/>
      <c r="I55" s="234"/>
      <c r="J55" s="234"/>
      <c r="K55" s="234"/>
      <c r="L55" s="234"/>
      <c r="M55" s="234"/>
      <c r="N55" s="222"/>
      <c r="O55" s="222"/>
      <c r="P55" s="222"/>
      <c r="Q55" s="222"/>
      <c r="R55" s="222"/>
      <c r="S55" s="222"/>
      <c r="T55" s="223"/>
      <c r="U55" s="222"/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116</v>
      </c>
      <c r="AF55" s="212">
        <v>0</v>
      </c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13"/>
      <c r="B56" s="219"/>
      <c r="C56" s="267" t="s">
        <v>171</v>
      </c>
      <c r="D56" s="224"/>
      <c r="E56" s="230">
        <v>-14.3498</v>
      </c>
      <c r="F56" s="234"/>
      <c r="G56" s="234"/>
      <c r="H56" s="234"/>
      <c r="I56" s="234"/>
      <c r="J56" s="234"/>
      <c r="K56" s="234"/>
      <c r="L56" s="234"/>
      <c r="M56" s="234"/>
      <c r="N56" s="222"/>
      <c r="O56" s="222"/>
      <c r="P56" s="222"/>
      <c r="Q56" s="222"/>
      <c r="R56" s="222"/>
      <c r="S56" s="222"/>
      <c r="T56" s="223"/>
      <c r="U56" s="222"/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116</v>
      </c>
      <c r="AF56" s="212">
        <v>0</v>
      </c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3">
        <v>12</v>
      </c>
      <c r="B57" s="219" t="s">
        <v>172</v>
      </c>
      <c r="C57" s="266" t="s">
        <v>173</v>
      </c>
      <c r="D57" s="221" t="s">
        <v>113</v>
      </c>
      <c r="E57" s="229">
        <v>37.992449999999998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22">
        <v>0</v>
      </c>
      <c r="O57" s="222">
        <f>ROUND(E57*N57,5)</f>
        <v>0</v>
      </c>
      <c r="P57" s="222">
        <v>0</v>
      </c>
      <c r="Q57" s="222">
        <f>ROUND(E57*P57,5)</f>
        <v>0</v>
      </c>
      <c r="R57" s="222"/>
      <c r="S57" s="222"/>
      <c r="T57" s="223">
        <v>0.65200000000000002</v>
      </c>
      <c r="U57" s="222">
        <f>ROUND(E57*T57,2)</f>
        <v>24.77</v>
      </c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114</v>
      </c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3"/>
      <c r="B58" s="219"/>
      <c r="C58" s="267" t="s">
        <v>174</v>
      </c>
      <c r="D58" s="224"/>
      <c r="E58" s="230">
        <v>37.992449999999998</v>
      </c>
      <c r="F58" s="234"/>
      <c r="G58" s="234"/>
      <c r="H58" s="234"/>
      <c r="I58" s="234"/>
      <c r="J58" s="234"/>
      <c r="K58" s="234"/>
      <c r="L58" s="234"/>
      <c r="M58" s="234"/>
      <c r="N58" s="222"/>
      <c r="O58" s="222"/>
      <c r="P58" s="222"/>
      <c r="Q58" s="222"/>
      <c r="R58" s="222"/>
      <c r="S58" s="222"/>
      <c r="T58" s="223"/>
      <c r="U58" s="222"/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116</v>
      </c>
      <c r="AF58" s="212">
        <v>0</v>
      </c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3">
        <v>13</v>
      </c>
      <c r="B59" s="219" t="s">
        <v>175</v>
      </c>
      <c r="C59" s="266" t="s">
        <v>176</v>
      </c>
      <c r="D59" s="221" t="s">
        <v>113</v>
      </c>
      <c r="E59" s="229">
        <v>37.992449999999998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22">
        <v>0</v>
      </c>
      <c r="O59" s="222">
        <f>ROUND(E59*N59,5)</f>
        <v>0</v>
      </c>
      <c r="P59" s="222">
        <v>0</v>
      </c>
      <c r="Q59" s="222">
        <f>ROUND(E59*P59,5)</f>
        <v>0</v>
      </c>
      <c r="R59" s="222"/>
      <c r="S59" s="222"/>
      <c r="T59" s="223">
        <v>8.9999999999999993E-3</v>
      </c>
      <c r="U59" s="222">
        <f>ROUND(E59*T59,2)</f>
        <v>0.34</v>
      </c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114</v>
      </c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3"/>
      <c r="B60" s="219"/>
      <c r="C60" s="267" t="s">
        <v>174</v>
      </c>
      <c r="D60" s="224"/>
      <c r="E60" s="230">
        <v>37.992449999999998</v>
      </c>
      <c r="F60" s="234"/>
      <c r="G60" s="234"/>
      <c r="H60" s="234"/>
      <c r="I60" s="234"/>
      <c r="J60" s="234"/>
      <c r="K60" s="234"/>
      <c r="L60" s="234"/>
      <c r="M60" s="234"/>
      <c r="N60" s="222"/>
      <c r="O60" s="222"/>
      <c r="P60" s="222"/>
      <c r="Q60" s="222"/>
      <c r="R60" s="222"/>
      <c r="S60" s="222"/>
      <c r="T60" s="223"/>
      <c r="U60" s="222"/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116</v>
      </c>
      <c r="AF60" s="212">
        <v>0</v>
      </c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3">
        <v>14</v>
      </c>
      <c r="B61" s="219" t="s">
        <v>177</v>
      </c>
      <c r="C61" s="266" t="s">
        <v>178</v>
      </c>
      <c r="D61" s="221" t="s">
        <v>179</v>
      </c>
      <c r="E61" s="229">
        <v>81.683767500000002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22">
        <v>0</v>
      </c>
      <c r="O61" s="222">
        <f>ROUND(E61*N61,5)</f>
        <v>0</v>
      </c>
      <c r="P61" s="222">
        <v>0</v>
      </c>
      <c r="Q61" s="222">
        <f>ROUND(E61*P61,5)</f>
        <v>0</v>
      </c>
      <c r="R61" s="222"/>
      <c r="S61" s="222"/>
      <c r="T61" s="223">
        <v>0</v>
      </c>
      <c r="U61" s="222">
        <f>ROUND(E61*T61,2)</f>
        <v>0</v>
      </c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114</v>
      </c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/>
      <c r="B62" s="219"/>
      <c r="C62" s="267" t="s">
        <v>180</v>
      </c>
      <c r="D62" s="224"/>
      <c r="E62" s="230">
        <v>81.683767500000002</v>
      </c>
      <c r="F62" s="234"/>
      <c r="G62" s="234"/>
      <c r="H62" s="234"/>
      <c r="I62" s="234"/>
      <c r="J62" s="234"/>
      <c r="K62" s="234"/>
      <c r="L62" s="234"/>
      <c r="M62" s="234"/>
      <c r="N62" s="222"/>
      <c r="O62" s="222"/>
      <c r="P62" s="222"/>
      <c r="Q62" s="222"/>
      <c r="R62" s="222"/>
      <c r="S62" s="222"/>
      <c r="T62" s="223"/>
      <c r="U62" s="222"/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116</v>
      </c>
      <c r="AF62" s="212">
        <v>0</v>
      </c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3">
        <v>15</v>
      </c>
      <c r="B63" s="219" t="s">
        <v>181</v>
      </c>
      <c r="C63" s="266" t="s">
        <v>182</v>
      </c>
      <c r="D63" s="221" t="s">
        <v>113</v>
      </c>
      <c r="E63" s="229">
        <v>83.633499999999998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22">
        <v>0</v>
      </c>
      <c r="O63" s="222">
        <f>ROUND(E63*N63,5)</f>
        <v>0</v>
      </c>
      <c r="P63" s="222">
        <v>0</v>
      </c>
      <c r="Q63" s="222">
        <f>ROUND(E63*P63,5)</f>
        <v>0</v>
      </c>
      <c r="R63" s="222"/>
      <c r="S63" s="222"/>
      <c r="T63" s="223">
        <v>0.20200000000000001</v>
      </c>
      <c r="U63" s="222">
        <f>ROUND(E63*T63,2)</f>
        <v>16.89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114</v>
      </c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3"/>
      <c r="B64" s="219"/>
      <c r="C64" s="267" t="s">
        <v>183</v>
      </c>
      <c r="D64" s="224"/>
      <c r="E64" s="230">
        <v>5.0819999999999999</v>
      </c>
      <c r="F64" s="234"/>
      <c r="G64" s="234"/>
      <c r="H64" s="234"/>
      <c r="I64" s="234"/>
      <c r="J64" s="234"/>
      <c r="K64" s="234"/>
      <c r="L64" s="234"/>
      <c r="M64" s="234"/>
      <c r="N64" s="222"/>
      <c r="O64" s="222"/>
      <c r="P64" s="222"/>
      <c r="Q64" s="222"/>
      <c r="R64" s="222"/>
      <c r="S64" s="222"/>
      <c r="T64" s="223"/>
      <c r="U64" s="222"/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116</v>
      </c>
      <c r="AF64" s="212">
        <v>0</v>
      </c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3"/>
      <c r="B65" s="219"/>
      <c r="C65" s="267" t="s">
        <v>184</v>
      </c>
      <c r="D65" s="224"/>
      <c r="E65" s="230">
        <v>10.1706</v>
      </c>
      <c r="F65" s="234"/>
      <c r="G65" s="234"/>
      <c r="H65" s="234"/>
      <c r="I65" s="234"/>
      <c r="J65" s="234"/>
      <c r="K65" s="234"/>
      <c r="L65" s="234"/>
      <c r="M65" s="234"/>
      <c r="N65" s="222"/>
      <c r="O65" s="222"/>
      <c r="P65" s="222"/>
      <c r="Q65" s="222"/>
      <c r="R65" s="222"/>
      <c r="S65" s="222"/>
      <c r="T65" s="223"/>
      <c r="U65" s="222"/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116</v>
      </c>
      <c r="AF65" s="212">
        <v>0</v>
      </c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 x14ac:dyDescent="0.2">
      <c r="A66" s="213"/>
      <c r="B66" s="219"/>
      <c r="C66" s="267" t="s">
        <v>185</v>
      </c>
      <c r="D66" s="224"/>
      <c r="E66" s="230">
        <v>35.0625</v>
      </c>
      <c r="F66" s="234"/>
      <c r="G66" s="234"/>
      <c r="H66" s="234"/>
      <c r="I66" s="234"/>
      <c r="J66" s="234"/>
      <c r="K66" s="234"/>
      <c r="L66" s="234"/>
      <c r="M66" s="234"/>
      <c r="N66" s="222"/>
      <c r="O66" s="222"/>
      <c r="P66" s="222"/>
      <c r="Q66" s="222"/>
      <c r="R66" s="222"/>
      <c r="S66" s="222"/>
      <c r="T66" s="223"/>
      <c r="U66" s="222"/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116</v>
      </c>
      <c r="AF66" s="212">
        <v>0</v>
      </c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3"/>
      <c r="B67" s="219"/>
      <c r="C67" s="267" t="s">
        <v>186</v>
      </c>
      <c r="D67" s="224"/>
      <c r="E67" s="230">
        <v>2.3540000000000001</v>
      </c>
      <c r="F67" s="234"/>
      <c r="G67" s="234"/>
      <c r="H67" s="234"/>
      <c r="I67" s="234"/>
      <c r="J67" s="234"/>
      <c r="K67" s="234"/>
      <c r="L67" s="234"/>
      <c r="M67" s="234"/>
      <c r="N67" s="222"/>
      <c r="O67" s="222"/>
      <c r="P67" s="222"/>
      <c r="Q67" s="222"/>
      <c r="R67" s="222"/>
      <c r="S67" s="222"/>
      <c r="T67" s="223"/>
      <c r="U67" s="222"/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116</v>
      </c>
      <c r="AF67" s="212">
        <v>0</v>
      </c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3"/>
      <c r="B68" s="219"/>
      <c r="C68" s="267" t="s">
        <v>187</v>
      </c>
      <c r="D68" s="224"/>
      <c r="E68" s="230">
        <v>0.24</v>
      </c>
      <c r="F68" s="234"/>
      <c r="G68" s="234"/>
      <c r="H68" s="234"/>
      <c r="I68" s="234"/>
      <c r="J68" s="234"/>
      <c r="K68" s="234"/>
      <c r="L68" s="234"/>
      <c r="M68" s="234"/>
      <c r="N68" s="222"/>
      <c r="O68" s="222"/>
      <c r="P68" s="222"/>
      <c r="Q68" s="222"/>
      <c r="R68" s="222"/>
      <c r="S68" s="222"/>
      <c r="T68" s="223"/>
      <c r="U68" s="222"/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116</v>
      </c>
      <c r="AF68" s="212">
        <v>0</v>
      </c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3"/>
      <c r="B69" s="219"/>
      <c r="C69" s="267" t="s">
        <v>188</v>
      </c>
      <c r="D69" s="224"/>
      <c r="E69" s="230">
        <v>0.308</v>
      </c>
      <c r="F69" s="234"/>
      <c r="G69" s="234"/>
      <c r="H69" s="234"/>
      <c r="I69" s="234"/>
      <c r="J69" s="234"/>
      <c r="K69" s="234"/>
      <c r="L69" s="234"/>
      <c r="M69" s="234"/>
      <c r="N69" s="222"/>
      <c r="O69" s="222"/>
      <c r="P69" s="222"/>
      <c r="Q69" s="222"/>
      <c r="R69" s="222"/>
      <c r="S69" s="222"/>
      <c r="T69" s="223"/>
      <c r="U69" s="222"/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116</v>
      </c>
      <c r="AF69" s="212">
        <v>0</v>
      </c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3"/>
      <c r="B70" s="219"/>
      <c r="C70" s="267" t="s">
        <v>189</v>
      </c>
      <c r="D70" s="224"/>
      <c r="E70" s="230">
        <v>2.3199999999999998</v>
      </c>
      <c r="F70" s="234"/>
      <c r="G70" s="234"/>
      <c r="H70" s="234"/>
      <c r="I70" s="234"/>
      <c r="J70" s="234"/>
      <c r="K70" s="234"/>
      <c r="L70" s="234"/>
      <c r="M70" s="234"/>
      <c r="N70" s="222"/>
      <c r="O70" s="222"/>
      <c r="P70" s="222"/>
      <c r="Q70" s="222"/>
      <c r="R70" s="222"/>
      <c r="S70" s="222"/>
      <c r="T70" s="223"/>
      <c r="U70" s="22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116</v>
      </c>
      <c r="AF70" s="212">
        <v>0</v>
      </c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13"/>
      <c r="B71" s="219"/>
      <c r="C71" s="267" t="s">
        <v>190</v>
      </c>
      <c r="D71" s="224"/>
      <c r="E71" s="230">
        <v>13.746600000000001</v>
      </c>
      <c r="F71" s="234"/>
      <c r="G71" s="234"/>
      <c r="H71" s="234"/>
      <c r="I71" s="234"/>
      <c r="J71" s="234"/>
      <c r="K71" s="234"/>
      <c r="L71" s="234"/>
      <c r="M71" s="234"/>
      <c r="N71" s="222"/>
      <c r="O71" s="222"/>
      <c r="P71" s="222"/>
      <c r="Q71" s="222"/>
      <c r="R71" s="222"/>
      <c r="S71" s="222"/>
      <c r="T71" s="223"/>
      <c r="U71" s="222"/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116</v>
      </c>
      <c r="AF71" s="212">
        <v>0</v>
      </c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 x14ac:dyDescent="0.2">
      <c r="A72" s="213"/>
      <c r="B72" s="219"/>
      <c r="C72" s="267" t="s">
        <v>191</v>
      </c>
      <c r="D72" s="224"/>
      <c r="E72" s="230">
        <v>14.3498</v>
      </c>
      <c r="F72" s="234"/>
      <c r="G72" s="234"/>
      <c r="H72" s="234"/>
      <c r="I72" s="234"/>
      <c r="J72" s="234"/>
      <c r="K72" s="234"/>
      <c r="L72" s="234"/>
      <c r="M72" s="234"/>
      <c r="N72" s="222"/>
      <c r="O72" s="222"/>
      <c r="P72" s="222"/>
      <c r="Q72" s="222"/>
      <c r="R72" s="222"/>
      <c r="S72" s="222"/>
      <c r="T72" s="223"/>
      <c r="U72" s="222"/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116</v>
      </c>
      <c r="AF72" s="212">
        <v>0</v>
      </c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3">
        <v>16</v>
      </c>
      <c r="B73" s="219" t="s">
        <v>192</v>
      </c>
      <c r="C73" s="266" t="s">
        <v>193</v>
      </c>
      <c r="D73" s="221" t="s">
        <v>179</v>
      </c>
      <c r="E73" s="229">
        <v>16.6496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22">
        <v>1</v>
      </c>
      <c r="O73" s="222">
        <f>ROUND(E73*N73,5)</f>
        <v>16.6496</v>
      </c>
      <c r="P73" s="222">
        <v>0</v>
      </c>
      <c r="Q73" s="222">
        <f>ROUND(E73*P73,5)</f>
        <v>0</v>
      </c>
      <c r="R73" s="222"/>
      <c r="S73" s="222"/>
      <c r="T73" s="223">
        <v>0</v>
      </c>
      <c r="U73" s="222">
        <f>ROUND(E73*T73,2)</f>
        <v>0</v>
      </c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194</v>
      </c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13"/>
      <c r="B74" s="219"/>
      <c r="C74" s="267" t="s">
        <v>195</v>
      </c>
      <c r="D74" s="224"/>
      <c r="E74" s="230">
        <v>10.926299999999999</v>
      </c>
      <c r="F74" s="234"/>
      <c r="G74" s="234"/>
      <c r="H74" s="234"/>
      <c r="I74" s="234"/>
      <c r="J74" s="234"/>
      <c r="K74" s="234"/>
      <c r="L74" s="234"/>
      <c r="M74" s="234"/>
      <c r="N74" s="222"/>
      <c r="O74" s="222"/>
      <c r="P74" s="222"/>
      <c r="Q74" s="222"/>
      <c r="R74" s="222"/>
      <c r="S74" s="222"/>
      <c r="T74" s="223"/>
      <c r="U74" s="222"/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116</v>
      </c>
      <c r="AF74" s="212">
        <v>0</v>
      </c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33.75" outlineLevel="1" x14ac:dyDescent="0.2">
      <c r="A75" s="213"/>
      <c r="B75" s="219"/>
      <c r="C75" s="267" t="s">
        <v>196</v>
      </c>
      <c r="D75" s="224"/>
      <c r="E75" s="230">
        <v>5.0610999999999997</v>
      </c>
      <c r="F75" s="234"/>
      <c r="G75" s="234"/>
      <c r="H75" s="234"/>
      <c r="I75" s="234"/>
      <c r="J75" s="234"/>
      <c r="K75" s="234"/>
      <c r="L75" s="234"/>
      <c r="M75" s="234"/>
      <c r="N75" s="222"/>
      <c r="O75" s="222"/>
      <c r="P75" s="222"/>
      <c r="Q75" s="222"/>
      <c r="R75" s="222"/>
      <c r="S75" s="222"/>
      <c r="T75" s="223"/>
      <c r="U75" s="222"/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116</v>
      </c>
      <c r="AF75" s="212">
        <v>0</v>
      </c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13"/>
      <c r="B76" s="219"/>
      <c r="C76" s="267" t="s">
        <v>197</v>
      </c>
      <c r="D76" s="224"/>
      <c r="E76" s="230">
        <v>0.66220000000000001</v>
      </c>
      <c r="F76" s="234"/>
      <c r="G76" s="234"/>
      <c r="H76" s="234"/>
      <c r="I76" s="234"/>
      <c r="J76" s="234"/>
      <c r="K76" s="234"/>
      <c r="L76" s="234"/>
      <c r="M76" s="234"/>
      <c r="N76" s="222"/>
      <c r="O76" s="222"/>
      <c r="P76" s="222"/>
      <c r="Q76" s="222"/>
      <c r="R76" s="222"/>
      <c r="S76" s="222"/>
      <c r="T76" s="223"/>
      <c r="U76" s="222"/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116</v>
      </c>
      <c r="AF76" s="212">
        <v>0</v>
      </c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3">
        <v>17</v>
      </c>
      <c r="B77" s="219" t="s">
        <v>198</v>
      </c>
      <c r="C77" s="266" t="s">
        <v>199</v>
      </c>
      <c r="D77" s="221" t="s">
        <v>179</v>
      </c>
      <c r="E77" s="229">
        <v>4.9880000000000004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22">
        <v>1</v>
      </c>
      <c r="O77" s="222">
        <f>ROUND(E77*N77,5)</f>
        <v>4.9880000000000004</v>
      </c>
      <c r="P77" s="222">
        <v>0</v>
      </c>
      <c r="Q77" s="222">
        <f>ROUND(E77*P77,5)</f>
        <v>0</v>
      </c>
      <c r="R77" s="222"/>
      <c r="S77" s="222"/>
      <c r="T77" s="223">
        <v>0</v>
      </c>
      <c r="U77" s="222">
        <f>ROUND(E77*T77,2)</f>
        <v>0</v>
      </c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194</v>
      </c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1" x14ac:dyDescent="0.2">
      <c r="A78" s="213"/>
      <c r="B78" s="219"/>
      <c r="C78" s="267" t="s">
        <v>200</v>
      </c>
      <c r="D78" s="224"/>
      <c r="E78" s="230">
        <v>4.9880000000000004</v>
      </c>
      <c r="F78" s="234"/>
      <c r="G78" s="234"/>
      <c r="H78" s="234"/>
      <c r="I78" s="234"/>
      <c r="J78" s="234"/>
      <c r="K78" s="234"/>
      <c r="L78" s="234"/>
      <c r="M78" s="234"/>
      <c r="N78" s="222"/>
      <c r="O78" s="222"/>
      <c r="P78" s="222"/>
      <c r="Q78" s="222"/>
      <c r="R78" s="222"/>
      <c r="S78" s="222"/>
      <c r="T78" s="223"/>
      <c r="U78" s="222"/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116</v>
      </c>
      <c r="AF78" s="212">
        <v>0</v>
      </c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3">
        <v>18</v>
      </c>
      <c r="B79" s="219" t="s">
        <v>201</v>
      </c>
      <c r="C79" s="266" t="s">
        <v>202</v>
      </c>
      <c r="D79" s="221" t="s">
        <v>113</v>
      </c>
      <c r="E79" s="229">
        <v>17.792449999999999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22">
        <v>0</v>
      </c>
      <c r="O79" s="222">
        <f>ROUND(E79*N79,5)</f>
        <v>0</v>
      </c>
      <c r="P79" s="222">
        <v>0</v>
      </c>
      <c r="Q79" s="222">
        <f>ROUND(E79*P79,5)</f>
        <v>0</v>
      </c>
      <c r="R79" s="222"/>
      <c r="S79" s="222"/>
      <c r="T79" s="223">
        <v>1.587</v>
      </c>
      <c r="U79" s="222">
        <f>ROUND(E79*T79,2)</f>
        <v>28.24</v>
      </c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114</v>
      </c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3"/>
      <c r="B80" s="219"/>
      <c r="C80" s="267" t="s">
        <v>203</v>
      </c>
      <c r="D80" s="224"/>
      <c r="E80" s="230">
        <v>2.1779999999999999</v>
      </c>
      <c r="F80" s="234"/>
      <c r="G80" s="234"/>
      <c r="H80" s="234"/>
      <c r="I80" s="234"/>
      <c r="J80" s="234"/>
      <c r="K80" s="234"/>
      <c r="L80" s="234"/>
      <c r="M80" s="234"/>
      <c r="N80" s="222"/>
      <c r="O80" s="222"/>
      <c r="P80" s="222"/>
      <c r="Q80" s="222"/>
      <c r="R80" s="222"/>
      <c r="S80" s="222"/>
      <c r="T80" s="223"/>
      <c r="U80" s="222"/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116</v>
      </c>
      <c r="AF80" s="212">
        <v>0</v>
      </c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3"/>
      <c r="B81" s="219"/>
      <c r="C81" s="267" t="s">
        <v>204</v>
      </c>
      <c r="D81" s="224"/>
      <c r="E81" s="230">
        <v>2.5047000000000001</v>
      </c>
      <c r="F81" s="234"/>
      <c r="G81" s="234"/>
      <c r="H81" s="234"/>
      <c r="I81" s="234"/>
      <c r="J81" s="234"/>
      <c r="K81" s="234"/>
      <c r="L81" s="234"/>
      <c r="M81" s="234"/>
      <c r="N81" s="222"/>
      <c r="O81" s="222"/>
      <c r="P81" s="222"/>
      <c r="Q81" s="222"/>
      <c r="R81" s="222"/>
      <c r="S81" s="222"/>
      <c r="T81" s="223"/>
      <c r="U81" s="222"/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116</v>
      </c>
      <c r="AF81" s="212">
        <v>0</v>
      </c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3"/>
      <c r="B82" s="219"/>
      <c r="C82" s="267" t="s">
        <v>205</v>
      </c>
      <c r="D82" s="224"/>
      <c r="E82" s="230">
        <v>11.34375</v>
      </c>
      <c r="F82" s="234"/>
      <c r="G82" s="234"/>
      <c r="H82" s="234"/>
      <c r="I82" s="234"/>
      <c r="J82" s="234"/>
      <c r="K82" s="234"/>
      <c r="L82" s="234"/>
      <c r="M82" s="234"/>
      <c r="N82" s="222"/>
      <c r="O82" s="222"/>
      <c r="P82" s="222"/>
      <c r="Q82" s="222"/>
      <c r="R82" s="222"/>
      <c r="S82" s="222"/>
      <c r="T82" s="223"/>
      <c r="U82" s="222"/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116</v>
      </c>
      <c r="AF82" s="212">
        <v>0</v>
      </c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3"/>
      <c r="B83" s="219"/>
      <c r="C83" s="267" t="s">
        <v>206</v>
      </c>
      <c r="D83" s="224"/>
      <c r="E83" s="230">
        <v>0.72599999999999998</v>
      </c>
      <c r="F83" s="234"/>
      <c r="G83" s="234"/>
      <c r="H83" s="234"/>
      <c r="I83" s="234"/>
      <c r="J83" s="234"/>
      <c r="K83" s="234"/>
      <c r="L83" s="234"/>
      <c r="M83" s="234"/>
      <c r="N83" s="222"/>
      <c r="O83" s="222"/>
      <c r="P83" s="222"/>
      <c r="Q83" s="222"/>
      <c r="R83" s="222"/>
      <c r="S83" s="222"/>
      <c r="T83" s="223"/>
      <c r="U83" s="222"/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116</v>
      </c>
      <c r="AF83" s="212">
        <v>0</v>
      </c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3"/>
      <c r="B84" s="219"/>
      <c r="C84" s="267" t="s">
        <v>207</v>
      </c>
      <c r="D84" s="224"/>
      <c r="E84" s="230">
        <v>0.6</v>
      </c>
      <c r="F84" s="234"/>
      <c r="G84" s="234"/>
      <c r="H84" s="234"/>
      <c r="I84" s="234"/>
      <c r="J84" s="234"/>
      <c r="K84" s="234"/>
      <c r="L84" s="234"/>
      <c r="M84" s="234"/>
      <c r="N84" s="222"/>
      <c r="O84" s="222"/>
      <c r="P84" s="222"/>
      <c r="Q84" s="222"/>
      <c r="R84" s="222"/>
      <c r="S84" s="222"/>
      <c r="T84" s="223"/>
      <c r="U84" s="222"/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116</v>
      </c>
      <c r="AF84" s="212">
        <v>0</v>
      </c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3"/>
      <c r="B85" s="219"/>
      <c r="C85" s="267" t="s">
        <v>208</v>
      </c>
      <c r="D85" s="224"/>
      <c r="E85" s="230">
        <v>0.44</v>
      </c>
      <c r="F85" s="234"/>
      <c r="G85" s="234"/>
      <c r="H85" s="234"/>
      <c r="I85" s="234"/>
      <c r="J85" s="234"/>
      <c r="K85" s="234"/>
      <c r="L85" s="234"/>
      <c r="M85" s="234"/>
      <c r="N85" s="222"/>
      <c r="O85" s="222"/>
      <c r="P85" s="222"/>
      <c r="Q85" s="222"/>
      <c r="R85" s="222"/>
      <c r="S85" s="222"/>
      <c r="T85" s="223"/>
      <c r="U85" s="222"/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116</v>
      </c>
      <c r="AF85" s="212">
        <v>0</v>
      </c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3">
        <v>19</v>
      </c>
      <c r="B86" s="219" t="s">
        <v>209</v>
      </c>
      <c r="C86" s="266" t="s">
        <v>210</v>
      </c>
      <c r="D86" s="221" t="s">
        <v>179</v>
      </c>
      <c r="E86" s="229">
        <v>38.253767500000002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22">
        <v>1</v>
      </c>
      <c r="O86" s="222">
        <f>ROUND(E86*N86,5)</f>
        <v>38.253770000000003</v>
      </c>
      <c r="P86" s="222">
        <v>0</v>
      </c>
      <c r="Q86" s="222">
        <f>ROUND(E86*P86,5)</f>
        <v>0</v>
      </c>
      <c r="R86" s="222"/>
      <c r="S86" s="222"/>
      <c r="T86" s="223">
        <v>0</v>
      </c>
      <c r="U86" s="222">
        <f>ROUND(E86*T86,2)</f>
        <v>0</v>
      </c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194</v>
      </c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3"/>
      <c r="B87" s="219"/>
      <c r="C87" s="267" t="s">
        <v>211</v>
      </c>
      <c r="D87" s="224"/>
      <c r="E87" s="230">
        <v>38.253767500000002</v>
      </c>
      <c r="F87" s="234"/>
      <c r="G87" s="234"/>
      <c r="H87" s="234"/>
      <c r="I87" s="234"/>
      <c r="J87" s="234"/>
      <c r="K87" s="234"/>
      <c r="L87" s="234"/>
      <c r="M87" s="234"/>
      <c r="N87" s="222"/>
      <c r="O87" s="222"/>
      <c r="P87" s="222"/>
      <c r="Q87" s="222"/>
      <c r="R87" s="222"/>
      <c r="S87" s="222"/>
      <c r="T87" s="223"/>
      <c r="U87" s="222"/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116</v>
      </c>
      <c r="AF87" s="212">
        <v>0</v>
      </c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3">
        <v>20</v>
      </c>
      <c r="B88" s="219" t="s">
        <v>212</v>
      </c>
      <c r="C88" s="266" t="s">
        <v>213</v>
      </c>
      <c r="D88" s="221" t="s">
        <v>138</v>
      </c>
      <c r="E88" s="229">
        <v>59.844999999999999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22">
        <v>0</v>
      </c>
      <c r="O88" s="222">
        <f>ROUND(E88*N88,5)</f>
        <v>0</v>
      </c>
      <c r="P88" s="222">
        <v>0</v>
      </c>
      <c r="Q88" s="222">
        <f>ROUND(E88*P88,5)</f>
        <v>0</v>
      </c>
      <c r="R88" s="222"/>
      <c r="S88" s="222"/>
      <c r="T88" s="223">
        <v>0.13</v>
      </c>
      <c r="U88" s="222">
        <f>ROUND(E88*T88,2)</f>
        <v>7.78</v>
      </c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114</v>
      </c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3"/>
      <c r="B89" s="219"/>
      <c r="C89" s="267" t="s">
        <v>214</v>
      </c>
      <c r="D89" s="224"/>
      <c r="E89" s="230">
        <v>7.59</v>
      </c>
      <c r="F89" s="234"/>
      <c r="G89" s="234"/>
      <c r="H89" s="234"/>
      <c r="I89" s="234"/>
      <c r="J89" s="234"/>
      <c r="K89" s="234"/>
      <c r="L89" s="234"/>
      <c r="M89" s="234"/>
      <c r="N89" s="222"/>
      <c r="O89" s="222"/>
      <c r="P89" s="222"/>
      <c r="Q89" s="222"/>
      <c r="R89" s="222"/>
      <c r="S89" s="222"/>
      <c r="T89" s="223"/>
      <c r="U89" s="222"/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116</v>
      </c>
      <c r="AF89" s="212">
        <v>0</v>
      </c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3"/>
      <c r="B90" s="219"/>
      <c r="C90" s="267" t="s">
        <v>215</v>
      </c>
      <c r="D90" s="224"/>
      <c r="E90" s="230">
        <v>34.375</v>
      </c>
      <c r="F90" s="234"/>
      <c r="G90" s="234"/>
      <c r="H90" s="234"/>
      <c r="I90" s="234"/>
      <c r="J90" s="234"/>
      <c r="K90" s="234"/>
      <c r="L90" s="234"/>
      <c r="M90" s="234"/>
      <c r="N90" s="222"/>
      <c r="O90" s="222"/>
      <c r="P90" s="222"/>
      <c r="Q90" s="222"/>
      <c r="R90" s="222"/>
      <c r="S90" s="222"/>
      <c r="T90" s="223"/>
      <c r="U90" s="22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116</v>
      </c>
      <c r="AF90" s="212">
        <v>0</v>
      </c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3"/>
      <c r="B91" s="219"/>
      <c r="C91" s="267" t="s">
        <v>216</v>
      </c>
      <c r="D91" s="224"/>
      <c r="E91" s="230">
        <v>1.2</v>
      </c>
      <c r="F91" s="234"/>
      <c r="G91" s="234"/>
      <c r="H91" s="234"/>
      <c r="I91" s="234"/>
      <c r="J91" s="234"/>
      <c r="K91" s="234"/>
      <c r="L91" s="234"/>
      <c r="M91" s="234"/>
      <c r="N91" s="222"/>
      <c r="O91" s="222"/>
      <c r="P91" s="222"/>
      <c r="Q91" s="222"/>
      <c r="R91" s="222"/>
      <c r="S91" s="222"/>
      <c r="T91" s="223"/>
      <c r="U91" s="222"/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116</v>
      </c>
      <c r="AF91" s="212">
        <v>0</v>
      </c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3"/>
      <c r="B92" s="219"/>
      <c r="C92" s="267" t="s">
        <v>217</v>
      </c>
      <c r="D92" s="224"/>
      <c r="E92" s="230">
        <v>1.6</v>
      </c>
      <c r="F92" s="234"/>
      <c r="G92" s="234"/>
      <c r="H92" s="234"/>
      <c r="I92" s="234"/>
      <c r="J92" s="234"/>
      <c r="K92" s="234"/>
      <c r="L92" s="234"/>
      <c r="M92" s="234"/>
      <c r="N92" s="222"/>
      <c r="O92" s="222"/>
      <c r="P92" s="222"/>
      <c r="Q92" s="222"/>
      <c r="R92" s="222"/>
      <c r="S92" s="222"/>
      <c r="T92" s="223"/>
      <c r="U92" s="222"/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116</v>
      </c>
      <c r="AF92" s="212">
        <v>0</v>
      </c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3"/>
      <c r="B93" s="219"/>
      <c r="C93" s="267" t="s">
        <v>218</v>
      </c>
      <c r="D93" s="224"/>
      <c r="E93" s="230">
        <v>7.54</v>
      </c>
      <c r="F93" s="234"/>
      <c r="G93" s="234"/>
      <c r="H93" s="234"/>
      <c r="I93" s="234"/>
      <c r="J93" s="234"/>
      <c r="K93" s="234"/>
      <c r="L93" s="234"/>
      <c r="M93" s="234"/>
      <c r="N93" s="222"/>
      <c r="O93" s="222"/>
      <c r="P93" s="222"/>
      <c r="Q93" s="222"/>
      <c r="R93" s="222"/>
      <c r="S93" s="222"/>
      <c r="T93" s="223"/>
      <c r="U93" s="222"/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116</v>
      </c>
      <c r="AF93" s="212">
        <v>0</v>
      </c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3"/>
      <c r="B94" s="219"/>
      <c r="C94" s="267" t="s">
        <v>219</v>
      </c>
      <c r="D94" s="224"/>
      <c r="E94" s="230">
        <v>7.54</v>
      </c>
      <c r="F94" s="234"/>
      <c r="G94" s="234"/>
      <c r="H94" s="234"/>
      <c r="I94" s="234"/>
      <c r="J94" s="234"/>
      <c r="K94" s="234"/>
      <c r="L94" s="234"/>
      <c r="M94" s="234"/>
      <c r="N94" s="222"/>
      <c r="O94" s="222"/>
      <c r="P94" s="222"/>
      <c r="Q94" s="222"/>
      <c r="R94" s="222"/>
      <c r="S94" s="222"/>
      <c r="T94" s="223"/>
      <c r="U94" s="222"/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116</v>
      </c>
      <c r="AF94" s="212">
        <v>0</v>
      </c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 x14ac:dyDescent="0.2">
      <c r="A95" s="213">
        <v>21</v>
      </c>
      <c r="B95" s="219" t="s">
        <v>220</v>
      </c>
      <c r="C95" s="266" t="s">
        <v>221</v>
      </c>
      <c r="D95" s="221" t="s">
        <v>147</v>
      </c>
      <c r="E95" s="229">
        <v>111.6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22">
        <v>0</v>
      </c>
      <c r="O95" s="222">
        <f>ROUND(E95*N95,5)</f>
        <v>0</v>
      </c>
      <c r="P95" s="222">
        <v>0</v>
      </c>
      <c r="Q95" s="222">
        <f>ROUND(E95*P95,5)</f>
        <v>0</v>
      </c>
      <c r="R95" s="222"/>
      <c r="S95" s="222"/>
      <c r="T95" s="223">
        <v>0.04</v>
      </c>
      <c r="U95" s="222">
        <f>ROUND(E95*T95,2)</f>
        <v>4.46</v>
      </c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114</v>
      </c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3"/>
      <c r="B96" s="219"/>
      <c r="C96" s="267" t="s">
        <v>222</v>
      </c>
      <c r="D96" s="224"/>
      <c r="E96" s="230">
        <v>111.6</v>
      </c>
      <c r="F96" s="234"/>
      <c r="G96" s="234"/>
      <c r="H96" s="234"/>
      <c r="I96" s="234"/>
      <c r="J96" s="234"/>
      <c r="K96" s="234"/>
      <c r="L96" s="234"/>
      <c r="M96" s="234"/>
      <c r="N96" s="222"/>
      <c r="O96" s="222"/>
      <c r="P96" s="222"/>
      <c r="Q96" s="222"/>
      <c r="R96" s="222"/>
      <c r="S96" s="222"/>
      <c r="T96" s="223"/>
      <c r="U96" s="222"/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116</v>
      </c>
      <c r="AF96" s="212">
        <v>0</v>
      </c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3">
        <v>22</v>
      </c>
      <c r="B97" s="219" t="s">
        <v>223</v>
      </c>
      <c r="C97" s="266" t="s">
        <v>224</v>
      </c>
      <c r="D97" s="221" t="s">
        <v>147</v>
      </c>
      <c r="E97" s="229">
        <v>111.6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22">
        <v>0</v>
      </c>
      <c r="O97" s="222">
        <f>ROUND(E97*N97,5)</f>
        <v>0</v>
      </c>
      <c r="P97" s="222">
        <v>0</v>
      </c>
      <c r="Q97" s="222">
        <f>ROUND(E97*P97,5)</f>
        <v>0</v>
      </c>
      <c r="R97" s="222"/>
      <c r="S97" s="222"/>
      <c r="T97" s="223">
        <v>0.04</v>
      </c>
      <c r="U97" s="222">
        <f>ROUND(E97*T97,2)</f>
        <v>4.46</v>
      </c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114</v>
      </c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3"/>
      <c r="B98" s="219"/>
      <c r="C98" s="267" t="s">
        <v>222</v>
      </c>
      <c r="D98" s="224"/>
      <c r="E98" s="230">
        <v>111.6</v>
      </c>
      <c r="F98" s="234"/>
      <c r="G98" s="234"/>
      <c r="H98" s="234"/>
      <c r="I98" s="234"/>
      <c r="J98" s="234"/>
      <c r="K98" s="234"/>
      <c r="L98" s="234"/>
      <c r="M98" s="234"/>
      <c r="N98" s="222"/>
      <c r="O98" s="222"/>
      <c r="P98" s="222"/>
      <c r="Q98" s="222"/>
      <c r="R98" s="222"/>
      <c r="S98" s="222"/>
      <c r="T98" s="223"/>
      <c r="U98" s="222"/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116</v>
      </c>
      <c r="AF98" s="212">
        <v>0</v>
      </c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3">
        <v>23</v>
      </c>
      <c r="B99" s="219" t="s">
        <v>225</v>
      </c>
      <c r="C99" s="266" t="s">
        <v>226</v>
      </c>
      <c r="D99" s="221" t="s">
        <v>227</v>
      </c>
      <c r="E99" s="229">
        <v>198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22">
        <v>1.6000000000000001E-3</v>
      </c>
      <c r="O99" s="222">
        <f>ROUND(E99*N99,5)</f>
        <v>0.31680000000000003</v>
      </c>
      <c r="P99" s="222">
        <v>0</v>
      </c>
      <c r="Q99" s="222">
        <f>ROUND(E99*P99,5)</f>
        <v>0</v>
      </c>
      <c r="R99" s="222"/>
      <c r="S99" s="222"/>
      <c r="T99" s="223">
        <v>0</v>
      </c>
      <c r="U99" s="222">
        <f>ROUND(E99*T99,2)</f>
        <v>0</v>
      </c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194</v>
      </c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3"/>
      <c r="B100" s="219"/>
      <c r="C100" s="267" t="s">
        <v>228</v>
      </c>
      <c r="D100" s="224"/>
      <c r="E100" s="230">
        <v>198</v>
      </c>
      <c r="F100" s="234"/>
      <c r="G100" s="234"/>
      <c r="H100" s="234"/>
      <c r="I100" s="234"/>
      <c r="J100" s="234"/>
      <c r="K100" s="234"/>
      <c r="L100" s="234"/>
      <c r="M100" s="234"/>
      <c r="N100" s="222"/>
      <c r="O100" s="222"/>
      <c r="P100" s="222"/>
      <c r="Q100" s="222"/>
      <c r="R100" s="222"/>
      <c r="S100" s="222"/>
      <c r="T100" s="223"/>
      <c r="U100" s="22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 t="s">
        <v>116</v>
      </c>
      <c r="AF100" s="212">
        <v>0</v>
      </c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3">
        <v>24</v>
      </c>
      <c r="B101" s="219" t="s">
        <v>229</v>
      </c>
      <c r="C101" s="266" t="s">
        <v>230</v>
      </c>
      <c r="D101" s="221" t="s">
        <v>138</v>
      </c>
      <c r="E101" s="229">
        <v>13.86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22">
        <v>0</v>
      </c>
      <c r="O101" s="222">
        <f>ROUND(E101*N101,5)</f>
        <v>0</v>
      </c>
      <c r="P101" s="222">
        <v>0.11</v>
      </c>
      <c r="Q101" s="222">
        <f>ROUND(E101*P101,5)</f>
        <v>1.5246</v>
      </c>
      <c r="R101" s="222"/>
      <c r="S101" s="222"/>
      <c r="T101" s="223">
        <v>0.08</v>
      </c>
      <c r="U101" s="222">
        <f>ROUND(E101*T101,2)</f>
        <v>1.1100000000000001</v>
      </c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114</v>
      </c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3"/>
      <c r="B102" s="219"/>
      <c r="C102" s="267" t="s">
        <v>231</v>
      </c>
      <c r="D102" s="224"/>
      <c r="E102" s="230">
        <v>13.86</v>
      </c>
      <c r="F102" s="234"/>
      <c r="G102" s="234"/>
      <c r="H102" s="234"/>
      <c r="I102" s="234"/>
      <c r="J102" s="234"/>
      <c r="K102" s="234"/>
      <c r="L102" s="234"/>
      <c r="M102" s="234"/>
      <c r="N102" s="222"/>
      <c r="O102" s="222"/>
      <c r="P102" s="222"/>
      <c r="Q102" s="222"/>
      <c r="R102" s="222"/>
      <c r="S102" s="222"/>
      <c r="T102" s="223"/>
      <c r="U102" s="22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116</v>
      </c>
      <c r="AF102" s="212">
        <v>0</v>
      </c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3">
        <v>25</v>
      </c>
      <c r="B103" s="219" t="s">
        <v>232</v>
      </c>
      <c r="C103" s="266" t="s">
        <v>233</v>
      </c>
      <c r="D103" s="221" t="s">
        <v>138</v>
      </c>
      <c r="E103" s="229">
        <v>10.71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22">
        <v>0</v>
      </c>
      <c r="O103" s="222">
        <f>ROUND(E103*N103,5)</f>
        <v>0</v>
      </c>
      <c r="P103" s="222">
        <v>0.33</v>
      </c>
      <c r="Q103" s="222">
        <f>ROUND(E103*P103,5)</f>
        <v>3.5343</v>
      </c>
      <c r="R103" s="222"/>
      <c r="S103" s="222"/>
      <c r="T103" s="223">
        <v>0.625</v>
      </c>
      <c r="U103" s="222">
        <f>ROUND(E103*T103,2)</f>
        <v>6.69</v>
      </c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 t="s">
        <v>114</v>
      </c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3"/>
      <c r="B104" s="219"/>
      <c r="C104" s="267" t="s">
        <v>234</v>
      </c>
      <c r="D104" s="224"/>
      <c r="E104" s="230">
        <v>10.71</v>
      </c>
      <c r="F104" s="234"/>
      <c r="G104" s="234"/>
      <c r="H104" s="234"/>
      <c r="I104" s="234"/>
      <c r="J104" s="234"/>
      <c r="K104" s="234"/>
      <c r="L104" s="234"/>
      <c r="M104" s="234"/>
      <c r="N104" s="222"/>
      <c r="O104" s="222"/>
      <c r="P104" s="222"/>
      <c r="Q104" s="222"/>
      <c r="R104" s="222"/>
      <c r="S104" s="222"/>
      <c r="T104" s="223"/>
      <c r="U104" s="22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116</v>
      </c>
      <c r="AF104" s="212">
        <v>0</v>
      </c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3">
        <v>26</v>
      </c>
      <c r="B105" s="219" t="s">
        <v>235</v>
      </c>
      <c r="C105" s="266" t="s">
        <v>236</v>
      </c>
      <c r="D105" s="221" t="s">
        <v>138</v>
      </c>
      <c r="E105" s="229">
        <v>6.6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22">
        <v>0</v>
      </c>
      <c r="O105" s="222">
        <f>ROUND(E105*N105,5)</f>
        <v>0</v>
      </c>
      <c r="P105" s="222">
        <v>0.51085999999999998</v>
      </c>
      <c r="Q105" s="222">
        <f>ROUND(E105*P105,5)</f>
        <v>3.37168</v>
      </c>
      <c r="R105" s="222"/>
      <c r="S105" s="222"/>
      <c r="T105" s="223">
        <v>0.64</v>
      </c>
      <c r="U105" s="222">
        <f>ROUND(E105*T105,2)</f>
        <v>4.22</v>
      </c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 t="s">
        <v>114</v>
      </c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3"/>
      <c r="B106" s="219"/>
      <c r="C106" s="267" t="s">
        <v>237</v>
      </c>
      <c r="D106" s="224"/>
      <c r="E106" s="230">
        <v>6.6</v>
      </c>
      <c r="F106" s="234"/>
      <c r="G106" s="234"/>
      <c r="H106" s="234"/>
      <c r="I106" s="234"/>
      <c r="J106" s="234"/>
      <c r="K106" s="234"/>
      <c r="L106" s="234"/>
      <c r="M106" s="234"/>
      <c r="N106" s="222"/>
      <c r="O106" s="222"/>
      <c r="P106" s="222"/>
      <c r="Q106" s="222"/>
      <c r="R106" s="222"/>
      <c r="S106" s="222"/>
      <c r="T106" s="223"/>
      <c r="U106" s="22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 t="s">
        <v>116</v>
      </c>
      <c r="AF106" s="212">
        <v>0</v>
      </c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3">
        <v>27</v>
      </c>
      <c r="B107" s="219" t="s">
        <v>238</v>
      </c>
      <c r="C107" s="266" t="s">
        <v>239</v>
      </c>
      <c r="D107" s="221" t="s">
        <v>138</v>
      </c>
      <c r="E107" s="229">
        <v>6.6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22">
        <v>0</v>
      </c>
      <c r="O107" s="222">
        <f>ROUND(E107*N107,5)</f>
        <v>0</v>
      </c>
      <c r="P107" s="222">
        <v>0.44</v>
      </c>
      <c r="Q107" s="222">
        <f>ROUND(E107*P107,5)</f>
        <v>2.9039999999999999</v>
      </c>
      <c r="R107" s="222"/>
      <c r="S107" s="222"/>
      <c r="T107" s="223">
        <v>0.63200000000000001</v>
      </c>
      <c r="U107" s="222">
        <f>ROUND(E107*T107,2)</f>
        <v>4.17</v>
      </c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 t="s">
        <v>114</v>
      </c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3"/>
      <c r="B108" s="219"/>
      <c r="C108" s="267" t="s">
        <v>237</v>
      </c>
      <c r="D108" s="224"/>
      <c r="E108" s="230">
        <v>6.6</v>
      </c>
      <c r="F108" s="234"/>
      <c r="G108" s="234"/>
      <c r="H108" s="234"/>
      <c r="I108" s="234"/>
      <c r="J108" s="234"/>
      <c r="K108" s="234"/>
      <c r="L108" s="234"/>
      <c r="M108" s="234"/>
      <c r="N108" s="222"/>
      <c r="O108" s="222"/>
      <c r="P108" s="222"/>
      <c r="Q108" s="222"/>
      <c r="R108" s="222"/>
      <c r="S108" s="222"/>
      <c r="T108" s="223"/>
      <c r="U108" s="22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116</v>
      </c>
      <c r="AF108" s="212">
        <v>0</v>
      </c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3">
        <v>28</v>
      </c>
      <c r="B109" s="219" t="s">
        <v>240</v>
      </c>
      <c r="C109" s="266" t="s">
        <v>241</v>
      </c>
      <c r="D109" s="221" t="s">
        <v>147</v>
      </c>
      <c r="E109" s="229">
        <v>1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22">
        <v>0</v>
      </c>
      <c r="O109" s="222">
        <f>ROUND(E109*N109,5)</f>
        <v>0</v>
      </c>
      <c r="P109" s="222">
        <v>0.27</v>
      </c>
      <c r="Q109" s="222">
        <f>ROUND(E109*P109,5)</f>
        <v>0.27</v>
      </c>
      <c r="R109" s="222"/>
      <c r="S109" s="222"/>
      <c r="T109" s="223">
        <v>0.123</v>
      </c>
      <c r="U109" s="222">
        <f>ROUND(E109*T109,2)</f>
        <v>0.12</v>
      </c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114</v>
      </c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x14ac:dyDescent="0.2">
      <c r="A110" s="214" t="s">
        <v>109</v>
      </c>
      <c r="B110" s="220" t="s">
        <v>60</v>
      </c>
      <c r="C110" s="268" t="s">
        <v>61</v>
      </c>
      <c r="D110" s="225"/>
      <c r="E110" s="231"/>
      <c r="F110" s="235"/>
      <c r="G110" s="235">
        <f>SUMIF(AE111:AE122,"&lt;&gt;NOR",G111:G122)</f>
        <v>0</v>
      </c>
      <c r="H110" s="235"/>
      <c r="I110" s="235">
        <f>SUM(I111:I122)</f>
        <v>0</v>
      </c>
      <c r="J110" s="235"/>
      <c r="K110" s="235">
        <f>SUM(K111:K122)</f>
        <v>0</v>
      </c>
      <c r="L110" s="235"/>
      <c r="M110" s="235">
        <f>SUM(M111:M122)</f>
        <v>0</v>
      </c>
      <c r="N110" s="226"/>
      <c r="O110" s="226">
        <f>SUM(O111:O122)</f>
        <v>6.3499999999999997E-3</v>
      </c>
      <c r="P110" s="226"/>
      <c r="Q110" s="226">
        <f>SUM(Q111:Q122)</f>
        <v>0</v>
      </c>
      <c r="R110" s="226"/>
      <c r="S110" s="226"/>
      <c r="T110" s="227"/>
      <c r="U110" s="226">
        <f>SUM(U111:U122)</f>
        <v>0.98</v>
      </c>
      <c r="AE110" t="s">
        <v>110</v>
      </c>
    </row>
    <row r="111" spans="1:60" ht="22.5" outlineLevel="1" x14ac:dyDescent="0.2">
      <c r="A111" s="213">
        <v>29</v>
      </c>
      <c r="B111" s="219" t="s">
        <v>242</v>
      </c>
      <c r="C111" s="266" t="s">
        <v>243</v>
      </c>
      <c r="D111" s="221" t="s">
        <v>147</v>
      </c>
      <c r="E111" s="229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22">
        <v>0</v>
      </c>
      <c r="O111" s="222">
        <f>ROUND(E111*N111,5)</f>
        <v>0</v>
      </c>
      <c r="P111" s="222">
        <v>0</v>
      </c>
      <c r="Q111" s="222">
        <f>ROUND(E111*P111,5)</f>
        <v>0</v>
      </c>
      <c r="R111" s="222"/>
      <c r="S111" s="222"/>
      <c r="T111" s="223">
        <v>5.5E-2</v>
      </c>
      <c r="U111" s="222">
        <f>ROUND(E111*T111,2)</f>
        <v>0.11</v>
      </c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 t="s">
        <v>114</v>
      </c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3"/>
      <c r="B112" s="219"/>
      <c r="C112" s="267" t="s">
        <v>244</v>
      </c>
      <c r="D112" s="224"/>
      <c r="E112" s="230">
        <v>2</v>
      </c>
      <c r="F112" s="234"/>
      <c r="G112" s="234"/>
      <c r="H112" s="234"/>
      <c r="I112" s="234"/>
      <c r="J112" s="234"/>
      <c r="K112" s="234"/>
      <c r="L112" s="234"/>
      <c r="M112" s="234"/>
      <c r="N112" s="222"/>
      <c r="O112" s="222"/>
      <c r="P112" s="222"/>
      <c r="Q112" s="222"/>
      <c r="R112" s="222"/>
      <c r="S112" s="222"/>
      <c r="T112" s="223"/>
      <c r="U112" s="22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116</v>
      </c>
      <c r="AF112" s="212">
        <v>0</v>
      </c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3">
        <v>30</v>
      </c>
      <c r="B113" s="219" t="s">
        <v>245</v>
      </c>
      <c r="C113" s="266" t="s">
        <v>246</v>
      </c>
      <c r="D113" s="221" t="s">
        <v>147</v>
      </c>
      <c r="E113" s="229">
        <v>2.02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22">
        <v>4.8000000000000001E-4</v>
      </c>
      <c r="O113" s="222">
        <f>ROUND(E113*N113,5)</f>
        <v>9.7000000000000005E-4</v>
      </c>
      <c r="P113" s="222">
        <v>0</v>
      </c>
      <c r="Q113" s="222">
        <f>ROUND(E113*P113,5)</f>
        <v>0</v>
      </c>
      <c r="R113" s="222"/>
      <c r="S113" s="222"/>
      <c r="T113" s="223">
        <v>0</v>
      </c>
      <c r="U113" s="222">
        <f>ROUND(E113*T113,2)</f>
        <v>0</v>
      </c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 t="s">
        <v>194</v>
      </c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3"/>
      <c r="B114" s="219"/>
      <c r="C114" s="267" t="s">
        <v>244</v>
      </c>
      <c r="D114" s="224"/>
      <c r="E114" s="230">
        <v>2</v>
      </c>
      <c r="F114" s="234"/>
      <c r="G114" s="234"/>
      <c r="H114" s="234"/>
      <c r="I114" s="234"/>
      <c r="J114" s="234"/>
      <c r="K114" s="234"/>
      <c r="L114" s="234"/>
      <c r="M114" s="234"/>
      <c r="N114" s="222"/>
      <c r="O114" s="222"/>
      <c r="P114" s="222"/>
      <c r="Q114" s="222"/>
      <c r="R114" s="222"/>
      <c r="S114" s="222"/>
      <c r="T114" s="223"/>
      <c r="U114" s="22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 t="s">
        <v>116</v>
      </c>
      <c r="AF114" s="212">
        <v>0</v>
      </c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3"/>
      <c r="B115" s="219"/>
      <c r="C115" s="269" t="s">
        <v>247</v>
      </c>
      <c r="D115" s="228"/>
      <c r="E115" s="232">
        <v>0.02</v>
      </c>
      <c r="F115" s="234"/>
      <c r="G115" s="234"/>
      <c r="H115" s="234"/>
      <c r="I115" s="234"/>
      <c r="J115" s="234"/>
      <c r="K115" s="234"/>
      <c r="L115" s="234"/>
      <c r="M115" s="234"/>
      <c r="N115" s="222"/>
      <c r="O115" s="222"/>
      <c r="P115" s="222"/>
      <c r="Q115" s="222"/>
      <c r="R115" s="222"/>
      <c r="S115" s="222"/>
      <c r="T115" s="223"/>
      <c r="U115" s="22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 t="s">
        <v>116</v>
      </c>
      <c r="AF115" s="212">
        <v>4</v>
      </c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3">
        <v>31</v>
      </c>
      <c r="B116" s="219" t="s">
        <v>248</v>
      </c>
      <c r="C116" s="266" t="s">
        <v>249</v>
      </c>
      <c r="D116" s="221" t="s">
        <v>250</v>
      </c>
      <c r="E116" s="229">
        <v>1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21</v>
      </c>
      <c r="M116" s="234">
        <f>G116*(1+L116/100)</f>
        <v>0</v>
      </c>
      <c r="N116" s="222">
        <v>0</v>
      </c>
      <c r="O116" s="222">
        <f>ROUND(E116*N116,5)</f>
        <v>0</v>
      </c>
      <c r="P116" s="222">
        <v>0</v>
      </c>
      <c r="Q116" s="222">
        <f>ROUND(E116*P116,5)</f>
        <v>0</v>
      </c>
      <c r="R116" s="222"/>
      <c r="S116" s="222"/>
      <c r="T116" s="223">
        <v>0</v>
      </c>
      <c r="U116" s="222">
        <f>ROUND(E116*T116,2)</f>
        <v>0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194</v>
      </c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3">
        <v>32</v>
      </c>
      <c r="B117" s="219" t="s">
        <v>251</v>
      </c>
      <c r="C117" s="266" t="s">
        <v>252</v>
      </c>
      <c r="D117" s="221" t="s">
        <v>138</v>
      </c>
      <c r="E117" s="229">
        <v>9.7200000000000006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22">
        <v>3.5E-4</v>
      </c>
      <c r="O117" s="222">
        <f>ROUND(E117*N117,5)</f>
        <v>3.3999999999999998E-3</v>
      </c>
      <c r="P117" s="222">
        <v>0</v>
      </c>
      <c r="Q117" s="222">
        <f>ROUND(E117*P117,5)</f>
        <v>0</v>
      </c>
      <c r="R117" s="222"/>
      <c r="S117" s="222"/>
      <c r="T117" s="223">
        <v>8.8999999999999996E-2</v>
      </c>
      <c r="U117" s="222">
        <f>ROUND(E117*T117,2)</f>
        <v>0.87</v>
      </c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 t="s">
        <v>114</v>
      </c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3"/>
      <c r="B118" s="219"/>
      <c r="C118" s="267" t="s">
        <v>253</v>
      </c>
      <c r="D118" s="224"/>
      <c r="E118" s="230">
        <v>9.7200000000000006</v>
      </c>
      <c r="F118" s="234"/>
      <c r="G118" s="234"/>
      <c r="H118" s="234"/>
      <c r="I118" s="234"/>
      <c r="J118" s="234"/>
      <c r="K118" s="234"/>
      <c r="L118" s="234"/>
      <c r="M118" s="234"/>
      <c r="N118" s="222"/>
      <c r="O118" s="222"/>
      <c r="P118" s="222"/>
      <c r="Q118" s="222"/>
      <c r="R118" s="222"/>
      <c r="S118" s="222"/>
      <c r="T118" s="223"/>
      <c r="U118" s="22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 t="s">
        <v>116</v>
      </c>
      <c r="AF118" s="212">
        <v>0</v>
      </c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3">
        <v>33</v>
      </c>
      <c r="B119" s="219" t="s">
        <v>254</v>
      </c>
      <c r="C119" s="266" t="s">
        <v>255</v>
      </c>
      <c r="D119" s="221" t="s">
        <v>138</v>
      </c>
      <c r="E119" s="229">
        <v>9.9144000000000005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22">
        <v>2.0000000000000001E-4</v>
      </c>
      <c r="O119" s="222">
        <f>ROUND(E119*N119,5)</f>
        <v>1.98E-3</v>
      </c>
      <c r="P119" s="222">
        <v>0</v>
      </c>
      <c r="Q119" s="222">
        <f>ROUND(E119*P119,5)</f>
        <v>0</v>
      </c>
      <c r="R119" s="222"/>
      <c r="S119" s="222"/>
      <c r="T119" s="223">
        <v>0</v>
      </c>
      <c r="U119" s="222">
        <f>ROUND(E119*T119,2)</f>
        <v>0</v>
      </c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 t="s">
        <v>194</v>
      </c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3"/>
      <c r="B120" s="219"/>
      <c r="C120" s="267" t="s">
        <v>253</v>
      </c>
      <c r="D120" s="224"/>
      <c r="E120" s="230">
        <v>9.7200000000000006</v>
      </c>
      <c r="F120" s="234"/>
      <c r="G120" s="234"/>
      <c r="H120" s="234"/>
      <c r="I120" s="234"/>
      <c r="J120" s="234"/>
      <c r="K120" s="234"/>
      <c r="L120" s="234"/>
      <c r="M120" s="234"/>
      <c r="N120" s="222"/>
      <c r="O120" s="222"/>
      <c r="P120" s="222"/>
      <c r="Q120" s="222"/>
      <c r="R120" s="222"/>
      <c r="S120" s="222"/>
      <c r="T120" s="223"/>
      <c r="U120" s="22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 t="s">
        <v>116</v>
      </c>
      <c r="AF120" s="212">
        <v>0</v>
      </c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3"/>
      <c r="B121" s="219"/>
      <c r="C121" s="269" t="s">
        <v>256</v>
      </c>
      <c r="D121" s="228"/>
      <c r="E121" s="232">
        <v>0.19439999999999999</v>
      </c>
      <c r="F121" s="234"/>
      <c r="G121" s="234"/>
      <c r="H121" s="234"/>
      <c r="I121" s="234"/>
      <c r="J121" s="234"/>
      <c r="K121" s="234"/>
      <c r="L121" s="234"/>
      <c r="M121" s="234"/>
      <c r="N121" s="222"/>
      <c r="O121" s="222"/>
      <c r="P121" s="222"/>
      <c r="Q121" s="222"/>
      <c r="R121" s="222"/>
      <c r="S121" s="222"/>
      <c r="T121" s="223"/>
      <c r="U121" s="22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 t="s">
        <v>116</v>
      </c>
      <c r="AF121" s="212">
        <v>4</v>
      </c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3"/>
      <c r="B122" s="219"/>
      <c r="C122" s="269" t="s">
        <v>257</v>
      </c>
      <c r="D122" s="228"/>
      <c r="E122" s="232"/>
      <c r="F122" s="234"/>
      <c r="G122" s="234"/>
      <c r="H122" s="234"/>
      <c r="I122" s="234"/>
      <c r="J122" s="234"/>
      <c r="K122" s="234"/>
      <c r="L122" s="234"/>
      <c r="M122" s="234"/>
      <c r="N122" s="222"/>
      <c r="O122" s="222"/>
      <c r="P122" s="222"/>
      <c r="Q122" s="222"/>
      <c r="R122" s="222"/>
      <c r="S122" s="222"/>
      <c r="T122" s="223"/>
      <c r="U122" s="22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116</v>
      </c>
      <c r="AF122" s="212">
        <v>4</v>
      </c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x14ac:dyDescent="0.2">
      <c r="A123" s="214" t="s">
        <v>109</v>
      </c>
      <c r="B123" s="220" t="s">
        <v>62</v>
      </c>
      <c r="C123" s="268" t="s">
        <v>63</v>
      </c>
      <c r="D123" s="225"/>
      <c r="E123" s="231"/>
      <c r="F123" s="235"/>
      <c r="G123" s="235">
        <f>SUMIF(AE124:AE136,"&lt;&gt;NOR",G124:G136)</f>
        <v>0</v>
      </c>
      <c r="H123" s="235"/>
      <c r="I123" s="235">
        <f>SUM(I124:I136)</f>
        <v>0</v>
      </c>
      <c r="J123" s="235"/>
      <c r="K123" s="235">
        <f>SUM(K124:K136)</f>
        <v>0</v>
      </c>
      <c r="L123" s="235"/>
      <c r="M123" s="235">
        <f>SUM(M124:M136)</f>
        <v>0</v>
      </c>
      <c r="N123" s="226"/>
      <c r="O123" s="226">
        <f>SUM(O124:O136)</f>
        <v>10.493949999999998</v>
      </c>
      <c r="P123" s="226"/>
      <c r="Q123" s="226">
        <f>SUM(Q124:Q136)</f>
        <v>0</v>
      </c>
      <c r="R123" s="226"/>
      <c r="S123" s="226"/>
      <c r="T123" s="227"/>
      <c r="U123" s="226">
        <f>SUM(U124:U136)</f>
        <v>6.879999999999999</v>
      </c>
      <c r="AE123" t="s">
        <v>110</v>
      </c>
    </row>
    <row r="124" spans="1:60" ht="22.5" outlineLevel="1" x14ac:dyDescent="0.2">
      <c r="A124" s="213">
        <v>34</v>
      </c>
      <c r="B124" s="219" t="s">
        <v>258</v>
      </c>
      <c r="C124" s="266" t="s">
        <v>259</v>
      </c>
      <c r="D124" s="221" t="s">
        <v>113</v>
      </c>
      <c r="E124" s="229">
        <v>0.66039999999999999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22">
        <v>1.8907700000000001</v>
      </c>
      <c r="O124" s="222">
        <f>ROUND(E124*N124,5)</f>
        <v>1.2486600000000001</v>
      </c>
      <c r="P124" s="222">
        <v>0</v>
      </c>
      <c r="Q124" s="222">
        <f>ROUND(E124*P124,5)</f>
        <v>0</v>
      </c>
      <c r="R124" s="222"/>
      <c r="S124" s="222"/>
      <c r="T124" s="223">
        <v>1.6950000000000001</v>
      </c>
      <c r="U124" s="222">
        <f>ROUND(E124*T124,2)</f>
        <v>1.1200000000000001</v>
      </c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 t="s">
        <v>114</v>
      </c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3"/>
      <c r="B125" s="219"/>
      <c r="C125" s="267" t="s">
        <v>118</v>
      </c>
      <c r="D125" s="224"/>
      <c r="E125" s="230">
        <v>0.12</v>
      </c>
      <c r="F125" s="234"/>
      <c r="G125" s="234"/>
      <c r="H125" s="234"/>
      <c r="I125" s="234"/>
      <c r="J125" s="234"/>
      <c r="K125" s="234"/>
      <c r="L125" s="234"/>
      <c r="M125" s="234"/>
      <c r="N125" s="222"/>
      <c r="O125" s="222"/>
      <c r="P125" s="222"/>
      <c r="Q125" s="222"/>
      <c r="R125" s="222"/>
      <c r="S125" s="222"/>
      <c r="T125" s="223"/>
      <c r="U125" s="22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 t="s">
        <v>116</v>
      </c>
      <c r="AF125" s="212">
        <v>0</v>
      </c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3"/>
      <c r="B126" s="219"/>
      <c r="C126" s="267" t="s">
        <v>260</v>
      </c>
      <c r="D126" s="224"/>
      <c r="E126" s="230">
        <v>8.7999999999999995E-2</v>
      </c>
      <c r="F126" s="234"/>
      <c r="G126" s="234"/>
      <c r="H126" s="234"/>
      <c r="I126" s="234"/>
      <c r="J126" s="234"/>
      <c r="K126" s="234"/>
      <c r="L126" s="234"/>
      <c r="M126" s="234"/>
      <c r="N126" s="222"/>
      <c r="O126" s="222"/>
      <c r="P126" s="222"/>
      <c r="Q126" s="222"/>
      <c r="R126" s="222"/>
      <c r="S126" s="222"/>
      <c r="T126" s="223"/>
      <c r="U126" s="22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 t="s">
        <v>116</v>
      </c>
      <c r="AF126" s="212">
        <v>0</v>
      </c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3"/>
      <c r="B127" s="219"/>
      <c r="C127" s="267" t="s">
        <v>261</v>
      </c>
      <c r="D127" s="224"/>
      <c r="E127" s="230">
        <v>0.22620000000000001</v>
      </c>
      <c r="F127" s="234"/>
      <c r="G127" s="234"/>
      <c r="H127" s="234"/>
      <c r="I127" s="234"/>
      <c r="J127" s="234"/>
      <c r="K127" s="234"/>
      <c r="L127" s="234"/>
      <c r="M127" s="234"/>
      <c r="N127" s="222"/>
      <c r="O127" s="222"/>
      <c r="P127" s="222"/>
      <c r="Q127" s="222"/>
      <c r="R127" s="222"/>
      <c r="S127" s="222"/>
      <c r="T127" s="223"/>
      <c r="U127" s="22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116</v>
      </c>
      <c r="AF127" s="212">
        <v>0</v>
      </c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3"/>
      <c r="B128" s="219"/>
      <c r="C128" s="267" t="s">
        <v>262</v>
      </c>
      <c r="D128" s="224"/>
      <c r="E128" s="230">
        <v>0.22620000000000001</v>
      </c>
      <c r="F128" s="234"/>
      <c r="G128" s="234"/>
      <c r="H128" s="234"/>
      <c r="I128" s="234"/>
      <c r="J128" s="234"/>
      <c r="K128" s="234"/>
      <c r="L128" s="234"/>
      <c r="M128" s="234"/>
      <c r="N128" s="222"/>
      <c r="O128" s="222"/>
      <c r="P128" s="222"/>
      <c r="Q128" s="222"/>
      <c r="R128" s="222"/>
      <c r="S128" s="222"/>
      <c r="T128" s="223"/>
      <c r="U128" s="22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 t="s">
        <v>116</v>
      </c>
      <c r="AF128" s="212">
        <v>0</v>
      </c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3">
        <v>35</v>
      </c>
      <c r="B129" s="219" t="s">
        <v>263</v>
      </c>
      <c r="C129" s="266" t="s">
        <v>264</v>
      </c>
      <c r="D129" s="221" t="s">
        <v>113</v>
      </c>
      <c r="E129" s="229">
        <v>1.8096000000000001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22">
        <v>1.8907700000000001</v>
      </c>
      <c r="O129" s="222">
        <f>ROUND(E129*N129,5)</f>
        <v>3.4215399999999998</v>
      </c>
      <c r="P129" s="222">
        <v>0</v>
      </c>
      <c r="Q129" s="222">
        <f>ROUND(E129*P129,5)</f>
        <v>0</v>
      </c>
      <c r="R129" s="222"/>
      <c r="S129" s="222"/>
      <c r="T129" s="223">
        <v>1.3169999999999999</v>
      </c>
      <c r="U129" s="222">
        <f>ROUND(E129*T129,2)</f>
        <v>2.38</v>
      </c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 t="s">
        <v>114</v>
      </c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3"/>
      <c r="B130" s="219"/>
      <c r="C130" s="267" t="s">
        <v>265</v>
      </c>
      <c r="D130" s="224"/>
      <c r="E130" s="230">
        <v>0.90480000000000005</v>
      </c>
      <c r="F130" s="234"/>
      <c r="G130" s="234"/>
      <c r="H130" s="234"/>
      <c r="I130" s="234"/>
      <c r="J130" s="234"/>
      <c r="K130" s="234"/>
      <c r="L130" s="234"/>
      <c r="M130" s="234"/>
      <c r="N130" s="222"/>
      <c r="O130" s="222"/>
      <c r="P130" s="222"/>
      <c r="Q130" s="222"/>
      <c r="R130" s="222"/>
      <c r="S130" s="222"/>
      <c r="T130" s="223"/>
      <c r="U130" s="22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 t="s">
        <v>116</v>
      </c>
      <c r="AF130" s="212">
        <v>0</v>
      </c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3"/>
      <c r="B131" s="219"/>
      <c r="C131" s="267" t="s">
        <v>266</v>
      </c>
      <c r="D131" s="224"/>
      <c r="E131" s="230">
        <v>0.90480000000000005</v>
      </c>
      <c r="F131" s="234"/>
      <c r="G131" s="234"/>
      <c r="H131" s="234"/>
      <c r="I131" s="234"/>
      <c r="J131" s="234"/>
      <c r="K131" s="234"/>
      <c r="L131" s="234"/>
      <c r="M131" s="234"/>
      <c r="N131" s="222"/>
      <c r="O131" s="222"/>
      <c r="P131" s="222"/>
      <c r="Q131" s="222"/>
      <c r="R131" s="222"/>
      <c r="S131" s="222"/>
      <c r="T131" s="223"/>
      <c r="U131" s="22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116</v>
      </c>
      <c r="AF131" s="212">
        <v>0</v>
      </c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3">
        <v>36</v>
      </c>
      <c r="B132" s="219" t="s">
        <v>267</v>
      </c>
      <c r="C132" s="266" t="s">
        <v>268</v>
      </c>
      <c r="D132" s="221" t="s">
        <v>113</v>
      </c>
      <c r="E132" s="229">
        <v>2.262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22">
        <v>2.5</v>
      </c>
      <c r="O132" s="222">
        <f>ROUND(E132*N132,5)</f>
        <v>5.6550000000000002</v>
      </c>
      <c r="P132" s="222">
        <v>0</v>
      </c>
      <c r="Q132" s="222">
        <f>ROUND(E132*P132,5)</f>
        <v>0</v>
      </c>
      <c r="R132" s="222"/>
      <c r="S132" s="222"/>
      <c r="T132" s="223">
        <v>1.4490000000000001</v>
      </c>
      <c r="U132" s="222">
        <f>ROUND(E132*T132,2)</f>
        <v>3.28</v>
      </c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 t="s">
        <v>114</v>
      </c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3"/>
      <c r="B133" s="219"/>
      <c r="C133" s="267" t="s">
        <v>269</v>
      </c>
      <c r="D133" s="224"/>
      <c r="E133" s="230">
        <v>1.131</v>
      </c>
      <c r="F133" s="234"/>
      <c r="G133" s="234"/>
      <c r="H133" s="234"/>
      <c r="I133" s="234"/>
      <c r="J133" s="234"/>
      <c r="K133" s="234"/>
      <c r="L133" s="234"/>
      <c r="M133" s="234"/>
      <c r="N133" s="222"/>
      <c r="O133" s="222"/>
      <c r="P133" s="222"/>
      <c r="Q133" s="222"/>
      <c r="R133" s="222"/>
      <c r="S133" s="222"/>
      <c r="T133" s="223"/>
      <c r="U133" s="22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 t="s">
        <v>116</v>
      </c>
      <c r="AF133" s="212">
        <v>0</v>
      </c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3"/>
      <c r="B134" s="219"/>
      <c r="C134" s="267" t="s">
        <v>270</v>
      </c>
      <c r="D134" s="224"/>
      <c r="E134" s="230">
        <v>1.131</v>
      </c>
      <c r="F134" s="234"/>
      <c r="G134" s="234"/>
      <c r="H134" s="234"/>
      <c r="I134" s="234"/>
      <c r="J134" s="234"/>
      <c r="K134" s="234"/>
      <c r="L134" s="234"/>
      <c r="M134" s="234"/>
      <c r="N134" s="222"/>
      <c r="O134" s="222"/>
      <c r="P134" s="222"/>
      <c r="Q134" s="222"/>
      <c r="R134" s="222"/>
      <c r="S134" s="222"/>
      <c r="T134" s="223"/>
      <c r="U134" s="22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 t="s">
        <v>116</v>
      </c>
      <c r="AF134" s="212">
        <v>0</v>
      </c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2.5" outlineLevel="1" x14ac:dyDescent="0.2">
      <c r="A135" s="213">
        <v>37</v>
      </c>
      <c r="B135" s="219" t="s">
        <v>271</v>
      </c>
      <c r="C135" s="266" t="s">
        <v>272</v>
      </c>
      <c r="D135" s="221" t="s">
        <v>113</v>
      </c>
      <c r="E135" s="229">
        <v>6.7500000000000004E-2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22">
        <v>2.5</v>
      </c>
      <c r="O135" s="222">
        <f>ROUND(E135*N135,5)</f>
        <v>0.16875000000000001</v>
      </c>
      <c r="P135" s="222">
        <v>0</v>
      </c>
      <c r="Q135" s="222">
        <f>ROUND(E135*P135,5)</f>
        <v>0</v>
      </c>
      <c r="R135" s="222"/>
      <c r="S135" s="222"/>
      <c r="T135" s="223">
        <v>1.4490000000000001</v>
      </c>
      <c r="U135" s="222">
        <f>ROUND(E135*T135,2)</f>
        <v>0.1</v>
      </c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 t="s">
        <v>114</v>
      </c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3"/>
      <c r="B136" s="219"/>
      <c r="C136" s="267" t="s">
        <v>273</v>
      </c>
      <c r="D136" s="224"/>
      <c r="E136" s="230">
        <v>6.7500000000000004E-2</v>
      </c>
      <c r="F136" s="234"/>
      <c r="G136" s="234"/>
      <c r="H136" s="234"/>
      <c r="I136" s="234"/>
      <c r="J136" s="234"/>
      <c r="K136" s="234"/>
      <c r="L136" s="234"/>
      <c r="M136" s="234"/>
      <c r="N136" s="222"/>
      <c r="O136" s="222"/>
      <c r="P136" s="222"/>
      <c r="Q136" s="222"/>
      <c r="R136" s="222"/>
      <c r="S136" s="222"/>
      <c r="T136" s="223"/>
      <c r="U136" s="22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 t="s">
        <v>116</v>
      </c>
      <c r="AF136" s="212">
        <v>0</v>
      </c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x14ac:dyDescent="0.2">
      <c r="A137" s="214" t="s">
        <v>109</v>
      </c>
      <c r="B137" s="220" t="s">
        <v>64</v>
      </c>
      <c r="C137" s="268" t="s">
        <v>65</v>
      </c>
      <c r="D137" s="225"/>
      <c r="E137" s="231"/>
      <c r="F137" s="235"/>
      <c r="G137" s="235">
        <f>SUMIF(AE138:AE149,"&lt;&gt;NOR",G138:G149)</f>
        <v>0</v>
      </c>
      <c r="H137" s="235"/>
      <c r="I137" s="235">
        <f>SUM(I138:I149)</f>
        <v>0</v>
      </c>
      <c r="J137" s="235"/>
      <c r="K137" s="235">
        <f>SUM(K138:K149)</f>
        <v>0</v>
      </c>
      <c r="L137" s="235"/>
      <c r="M137" s="235">
        <f>SUM(M138:M149)</f>
        <v>0</v>
      </c>
      <c r="N137" s="226"/>
      <c r="O137" s="226">
        <f>SUM(O138:O149)</f>
        <v>11.32901</v>
      </c>
      <c r="P137" s="226"/>
      <c r="Q137" s="226">
        <f>SUM(Q138:Q149)</f>
        <v>0</v>
      </c>
      <c r="R137" s="226"/>
      <c r="S137" s="226"/>
      <c r="T137" s="227"/>
      <c r="U137" s="226">
        <f>SUM(U138:U149)</f>
        <v>4.01</v>
      </c>
      <c r="AE137" t="s">
        <v>110</v>
      </c>
    </row>
    <row r="138" spans="1:60" ht="22.5" outlineLevel="1" x14ac:dyDescent="0.2">
      <c r="A138" s="213">
        <v>38</v>
      </c>
      <c r="B138" s="219" t="s">
        <v>274</v>
      </c>
      <c r="C138" s="266" t="s">
        <v>275</v>
      </c>
      <c r="D138" s="221" t="s">
        <v>179</v>
      </c>
      <c r="E138" s="229">
        <v>2.8380000000000001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22">
        <v>1.1000000000000001</v>
      </c>
      <c r="O138" s="222">
        <f>ROUND(E138*N138,5)</f>
        <v>3.1217999999999999</v>
      </c>
      <c r="P138" s="222">
        <v>0</v>
      </c>
      <c r="Q138" s="222">
        <f>ROUND(E138*P138,5)</f>
        <v>0</v>
      </c>
      <c r="R138" s="222"/>
      <c r="S138" s="222"/>
      <c r="T138" s="223">
        <v>0.16300000000000001</v>
      </c>
      <c r="U138" s="222">
        <f>ROUND(E138*T138,2)</f>
        <v>0.46</v>
      </c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 t="s">
        <v>114</v>
      </c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3"/>
      <c r="B139" s="219"/>
      <c r="C139" s="267" t="s">
        <v>276</v>
      </c>
      <c r="D139" s="224"/>
      <c r="E139" s="230">
        <v>2.8380000000000001</v>
      </c>
      <c r="F139" s="234"/>
      <c r="G139" s="234"/>
      <c r="H139" s="234"/>
      <c r="I139" s="234"/>
      <c r="J139" s="234"/>
      <c r="K139" s="234"/>
      <c r="L139" s="234"/>
      <c r="M139" s="234"/>
      <c r="N139" s="222"/>
      <c r="O139" s="222"/>
      <c r="P139" s="222"/>
      <c r="Q139" s="222"/>
      <c r="R139" s="222"/>
      <c r="S139" s="222"/>
      <c r="T139" s="223"/>
      <c r="U139" s="22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 t="s">
        <v>116</v>
      </c>
      <c r="AF139" s="212">
        <v>0</v>
      </c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3">
        <v>39</v>
      </c>
      <c r="B140" s="219" t="s">
        <v>277</v>
      </c>
      <c r="C140" s="266" t="s">
        <v>278</v>
      </c>
      <c r="D140" s="221" t="s">
        <v>138</v>
      </c>
      <c r="E140" s="229">
        <v>6.6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22">
        <v>0.49665999999999999</v>
      </c>
      <c r="O140" s="222">
        <f>ROUND(E140*N140,5)</f>
        <v>3.2779600000000002</v>
      </c>
      <c r="P140" s="222">
        <v>0</v>
      </c>
      <c r="Q140" s="222">
        <f>ROUND(E140*P140,5)</f>
        <v>0</v>
      </c>
      <c r="R140" s="222"/>
      <c r="S140" s="222"/>
      <c r="T140" s="223">
        <v>8.5300000000000001E-2</v>
      </c>
      <c r="U140" s="222">
        <f>ROUND(E140*T140,2)</f>
        <v>0.56000000000000005</v>
      </c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 t="s">
        <v>114</v>
      </c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3"/>
      <c r="B141" s="219"/>
      <c r="C141" s="267" t="s">
        <v>237</v>
      </c>
      <c r="D141" s="224"/>
      <c r="E141" s="230">
        <v>6.6</v>
      </c>
      <c r="F141" s="234"/>
      <c r="G141" s="234"/>
      <c r="H141" s="234"/>
      <c r="I141" s="234"/>
      <c r="J141" s="234"/>
      <c r="K141" s="234"/>
      <c r="L141" s="234"/>
      <c r="M141" s="234"/>
      <c r="N141" s="222"/>
      <c r="O141" s="222"/>
      <c r="P141" s="222"/>
      <c r="Q141" s="222"/>
      <c r="R141" s="222"/>
      <c r="S141" s="222"/>
      <c r="T141" s="223"/>
      <c r="U141" s="22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 t="s">
        <v>116</v>
      </c>
      <c r="AF141" s="212">
        <v>0</v>
      </c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1" x14ac:dyDescent="0.2">
      <c r="A142" s="213">
        <v>40</v>
      </c>
      <c r="B142" s="219" t="s">
        <v>279</v>
      </c>
      <c r="C142" s="266" t="s">
        <v>280</v>
      </c>
      <c r="D142" s="221" t="s">
        <v>179</v>
      </c>
      <c r="E142" s="229">
        <v>3.4539749999999998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22">
        <v>1</v>
      </c>
      <c r="O142" s="222">
        <f>ROUND(E142*N142,5)</f>
        <v>3.4539800000000001</v>
      </c>
      <c r="P142" s="222">
        <v>0</v>
      </c>
      <c r="Q142" s="222">
        <f>ROUND(E142*P142,5)</f>
        <v>0</v>
      </c>
      <c r="R142" s="222"/>
      <c r="S142" s="222"/>
      <c r="T142" s="223">
        <v>0.40600000000000003</v>
      </c>
      <c r="U142" s="222">
        <f>ROUND(E142*T142,2)</f>
        <v>1.4</v>
      </c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 t="s">
        <v>114</v>
      </c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3"/>
      <c r="B143" s="219"/>
      <c r="C143" s="267" t="s">
        <v>281</v>
      </c>
      <c r="D143" s="224"/>
      <c r="E143" s="230">
        <v>3.4539749999999998</v>
      </c>
      <c r="F143" s="234"/>
      <c r="G143" s="234"/>
      <c r="H143" s="234"/>
      <c r="I143" s="234"/>
      <c r="J143" s="234"/>
      <c r="K143" s="234"/>
      <c r="L143" s="234"/>
      <c r="M143" s="234"/>
      <c r="N143" s="222"/>
      <c r="O143" s="222"/>
      <c r="P143" s="222"/>
      <c r="Q143" s="222"/>
      <c r="R143" s="222"/>
      <c r="S143" s="222"/>
      <c r="T143" s="223"/>
      <c r="U143" s="22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 t="s">
        <v>116</v>
      </c>
      <c r="AF143" s="212">
        <v>0</v>
      </c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3">
        <v>41</v>
      </c>
      <c r="B144" s="219" t="s">
        <v>282</v>
      </c>
      <c r="C144" s="266" t="s">
        <v>283</v>
      </c>
      <c r="D144" s="221" t="s">
        <v>138</v>
      </c>
      <c r="E144" s="229">
        <v>13.86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22">
        <v>0.10255</v>
      </c>
      <c r="O144" s="222">
        <f>ROUND(E144*N144,5)</f>
        <v>1.42134</v>
      </c>
      <c r="P144" s="222">
        <v>0</v>
      </c>
      <c r="Q144" s="222">
        <f>ROUND(E144*P144,5)</f>
        <v>0</v>
      </c>
      <c r="R144" s="222"/>
      <c r="S144" s="222"/>
      <c r="T144" s="223">
        <v>0.111</v>
      </c>
      <c r="U144" s="222">
        <f>ROUND(E144*T144,2)</f>
        <v>1.54</v>
      </c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 t="s">
        <v>114</v>
      </c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3"/>
      <c r="B145" s="219"/>
      <c r="C145" s="267" t="s">
        <v>231</v>
      </c>
      <c r="D145" s="224"/>
      <c r="E145" s="230">
        <v>13.86</v>
      </c>
      <c r="F145" s="234"/>
      <c r="G145" s="234"/>
      <c r="H145" s="234"/>
      <c r="I145" s="234"/>
      <c r="J145" s="234"/>
      <c r="K145" s="234"/>
      <c r="L145" s="234"/>
      <c r="M145" s="234"/>
      <c r="N145" s="222"/>
      <c r="O145" s="222"/>
      <c r="P145" s="222"/>
      <c r="Q145" s="222"/>
      <c r="R145" s="222"/>
      <c r="S145" s="222"/>
      <c r="T145" s="223"/>
      <c r="U145" s="22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 t="s">
        <v>116</v>
      </c>
      <c r="AF145" s="212">
        <v>0</v>
      </c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3">
        <v>42</v>
      </c>
      <c r="B146" s="219" t="s">
        <v>284</v>
      </c>
      <c r="C146" s="266" t="s">
        <v>285</v>
      </c>
      <c r="D146" s="221" t="s">
        <v>138</v>
      </c>
      <c r="E146" s="229">
        <v>6.6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22">
        <v>7.0200000000000002E-3</v>
      </c>
      <c r="O146" s="222">
        <f>ROUND(E146*N146,5)</f>
        <v>4.6330000000000003E-2</v>
      </c>
      <c r="P146" s="222">
        <v>0</v>
      </c>
      <c r="Q146" s="222">
        <f>ROUND(E146*P146,5)</f>
        <v>0</v>
      </c>
      <c r="R146" s="222"/>
      <c r="S146" s="222"/>
      <c r="T146" s="223">
        <v>4.0000000000000001E-3</v>
      </c>
      <c r="U146" s="222">
        <f>ROUND(E146*T146,2)</f>
        <v>0.03</v>
      </c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 t="s">
        <v>114</v>
      </c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3"/>
      <c r="B147" s="219"/>
      <c r="C147" s="267" t="s">
        <v>237</v>
      </c>
      <c r="D147" s="224"/>
      <c r="E147" s="230">
        <v>6.6</v>
      </c>
      <c r="F147" s="234"/>
      <c r="G147" s="234"/>
      <c r="H147" s="234"/>
      <c r="I147" s="234"/>
      <c r="J147" s="234"/>
      <c r="K147" s="234"/>
      <c r="L147" s="234"/>
      <c r="M147" s="234"/>
      <c r="N147" s="222"/>
      <c r="O147" s="222"/>
      <c r="P147" s="222"/>
      <c r="Q147" s="222"/>
      <c r="R147" s="222"/>
      <c r="S147" s="222"/>
      <c r="T147" s="223"/>
      <c r="U147" s="22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 t="s">
        <v>116</v>
      </c>
      <c r="AF147" s="212">
        <v>0</v>
      </c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3">
        <v>43</v>
      </c>
      <c r="B148" s="219" t="s">
        <v>286</v>
      </c>
      <c r="C148" s="266" t="s">
        <v>287</v>
      </c>
      <c r="D148" s="221" t="s">
        <v>138</v>
      </c>
      <c r="E148" s="229">
        <v>10.71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22">
        <v>7.1000000000000002E-4</v>
      </c>
      <c r="O148" s="222">
        <f>ROUND(E148*N148,5)</f>
        <v>7.6E-3</v>
      </c>
      <c r="P148" s="222">
        <v>0</v>
      </c>
      <c r="Q148" s="222">
        <f>ROUND(E148*P148,5)</f>
        <v>0</v>
      </c>
      <c r="R148" s="222"/>
      <c r="S148" s="222"/>
      <c r="T148" s="223">
        <v>2E-3</v>
      </c>
      <c r="U148" s="222">
        <f>ROUND(E148*T148,2)</f>
        <v>0.02</v>
      </c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 t="s">
        <v>114</v>
      </c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3"/>
      <c r="B149" s="219"/>
      <c r="C149" s="267" t="s">
        <v>234</v>
      </c>
      <c r="D149" s="224"/>
      <c r="E149" s="230">
        <v>10.71</v>
      </c>
      <c r="F149" s="234"/>
      <c r="G149" s="234"/>
      <c r="H149" s="234"/>
      <c r="I149" s="234"/>
      <c r="J149" s="234"/>
      <c r="K149" s="234"/>
      <c r="L149" s="234"/>
      <c r="M149" s="234"/>
      <c r="N149" s="222"/>
      <c r="O149" s="222"/>
      <c r="P149" s="222"/>
      <c r="Q149" s="222"/>
      <c r="R149" s="222"/>
      <c r="S149" s="222"/>
      <c r="T149" s="223"/>
      <c r="U149" s="22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 t="s">
        <v>116</v>
      </c>
      <c r="AF149" s="212">
        <v>0</v>
      </c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x14ac:dyDescent="0.2">
      <c r="A150" s="214" t="s">
        <v>109</v>
      </c>
      <c r="B150" s="220" t="s">
        <v>66</v>
      </c>
      <c r="C150" s="268" t="s">
        <v>67</v>
      </c>
      <c r="D150" s="225"/>
      <c r="E150" s="231"/>
      <c r="F150" s="235"/>
      <c r="G150" s="235">
        <f>SUMIF(AE151:AE179,"&lt;&gt;NOR",G151:G179)</f>
        <v>0</v>
      </c>
      <c r="H150" s="235"/>
      <c r="I150" s="235">
        <f>SUM(I151:I179)</f>
        <v>0</v>
      </c>
      <c r="J150" s="235"/>
      <c r="K150" s="235">
        <f>SUM(K151:K179)</f>
        <v>0</v>
      </c>
      <c r="L150" s="235"/>
      <c r="M150" s="235">
        <f>SUM(M151:M179)</f>
        <v>0</v>
      </c>
      <c r="N150" s="226"/>
      <c r="O150" s="226">
        <f>SUM(O151:O179)</f>
        <v>4.8251600000000003</v>
      </c>
      <c r="P150" s="226"/>
      <c r="Q150" s="226">
        <f>SUM(Q151:Q179)</f>
        <v>0</v>
      </c>
      <c r="R150" s="226"/>
      <c r="S150" s="226"/>
      <c r="T150" s="227"/>
      <c r="U150" s="226">
        <f>SUM(U151:U179)</f>
        <v>285.91000000000003</v>
      </c>
      <c r="AE150" t="s">
        <v>110</v>
      </c>
    </row>
    <row r="151" spans="1:60" outlineLevel="1" x14ac:dyDescent="0.2">
      <c r="A151" s="213">
        <v>44</v>
      </c>
      <c r="B151" s="219" t="s">
        <v>288</v>
      </c>
      <c r="C151" s="266" t="s">
        <v>289</v>
      </c>
      <c r="D151" s="221" t="s">
        <v>147</v>
      </c>
      <c r="E151" s="229">
        <v>47.2</v>
      </c>
      <c r="F151" s="233"/>
      <c r="G151" s="234">
        <f>ROUND(E151*F151,2)</f>
        <v>0</v>
      </c>
      <c r="H151" s="233"/>
      <c r="I151" s="234">
        <f>ROUND(E151*H151,2)</f>
        <v>0</v>
      </c>
      <c r="J151" s="233"/>
      <c r="K151" s="234">
        <f>ROUND(E151*J151,2)</f>
        <v>0</v>
      </c>
      <c r="L151" s="234">
        <v>21</v>
      </c>
      <c r="M151" s="234">
        <f>G151*(1+L151/100)</f>
        <v>0</v>
      </c>
      <c r="N151" s="222">
        <v>0</v>
      </c>
      <c r="O151" s="222">
        <f>ROUND(E151*N151,5)</f>
        <v>0</v>
      </c>
      <c r="P151" s="222">
        <v>0</v>
      </c>
      <c r="Q151" s="222">
        <f>ROUND(E151*P151,5)</f>
        <v>0</v>
      </c>
      <c r="R151" s="222"/>
      <c r="S151" s="222"/>
      <c r="T151" s="223">
        <v>3.4000000000000002E-2</v>
      </c>
      <c r="U151" s="222">
        <f>ROUND(E151*T151,2)</f>
        <v>1.6</v>
      </c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 t="s">
        <v>114</v>
      </c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3"/>
      <c r="B152" s="219"/>
      <c r="C152" s="267" t="s">
        <v>290</v>
      </c>
      <c r="D152" s="224"/>
      <c r="E152" s="230">
        <v>13.5</v>
      </c>
      <c r="F152" s="234"/>
      <c r="G152" s="234"/>
      <c r="H152" s="234"/>
      <c r="I152" s="234"/>
      <c r="J152" s="234"/>
      <c r="K152" s="234"/>
      <c r="L152" s="234"/>
      <c r="M152" s="234"/>
      <c r="N152" s="222"/>
      <c r="O152" s="222"/>
      <c r="P152" s="222"/>
      <c r="Q152" s="222"/>
      <c r="R152" s="222"/>
      <c r="S152" s="222"/>
      <c r="T152" s="223"/>
      <c r="U152" s="22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 t="s">
        <v>116</v>
      </c>
      <c r="AF152" s="212">
        <v>0</v>
      </c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3"/>
      <c r="B153" s="219"/>
      <c r="C153" s="267" t="s">
        <v>291</v>
      </c>
      <c r="D153" s="224"/>
      <c r="E153" s="230">
        <v>33.700000000000003</v>
      </c>
      <c r="F153" s="234"/>
      <c r="G153" s="234"/>
      <c r="H153" s="234"/>
      <c r="I153" s="234"/>
      <c r="J153" s="234"/>
      <c r="K153" s="234"/>
      <c r="L153" s="234"/>
      <c r="M153" s="234"/>
      <c r="N153" s="222"/>
      <c r="O153" s="222"/>
      <c r="P153" s="222"/>
      <c r="Q153" s="222"/>
      <c r="R153" s="222"/>
      <c r="S153" s="222"/>
      <c r="T153" s="223"/>
      <c r="U153" s="22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 t="s">
        <v>116</v>
      </c>
      <c r="AF153" s="212">
        <v>0</v>
      </c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ht="22.5" outlineLevel="1" x14ac:dyDescent="0.2">
      <c r="A154" s="213">
        <v>45</v>
      </c>
      <c r="B154" s="219" t="s">
        <v>292</v>
      </c>
      <c r="C154" s="266" t="s">
        <v>293</v>
      </c>
      <c r="D154" s="221" t="s">
        <v>147</v>
      </c>
      <c r="E154" s="229">
        <v>47.908000000000001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22">
        <v>2.7E-4</v>
      </c>
      <c r="O154" s="222">
        <f>ROUND(E154*N154,5)</f>
        <v>1.294E-2</v>
      </c>
      <c r="P154" s="222">
        <v>0</v>
      </c>
      <c r="Q154" s="222">
        <f>ROUND(E154*P154,5)</f>
        <v>0</v>
      </c>
      <c r="R154" s="222"/>
      <c r="S154" s="222"/>
      <c r="T154" s="223">
        <v>0</v>
      </c>
      <c r="U154" s="222">
        <f>ROUND(E154*T154,2)</f>
        <v>0</v>
      </c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 t="s">
        <v>194</v>
      </c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3"/>
      <c r="B155" s="219"/>
      <c r="C155" s="267" t="s">
        <v>290</v>
      </c>
      <c r="D155" s="224"/>
      <c r="E155" s="230">
        <v>13.5</v>
      </c>
      <c r="F155" s="234"/>
      <c r="G155" s="234"/>
      <c r="H155" s="234"/>
      <c r="I155" s="234"/>
      <c r="J155" s="234"/>
      <c r="K155" s="234"/>
      <c r="L155" s="234"/>
      <c r="M155" s="234"/>
      <c r="N155" s="222"/>
      <c r="O155" s="222"/>
      <c r="P155" s="222"/>
      <c r="Q155" s="222"/>
      <c r="R155" s="222"/>
      <c r="S155" s="222"/>
      <c r="T155" s="223"/>
      <c r="U155" s="22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 t="s">
        <v>116</v>
      </c>
      <c r="AF155" s="212">
        <v>0</v>
      </c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3"/>
      <c r="B156" s="219"/>
      <c r="C156" s="267" t="s">
        <v>291</v>
      </c>
      <c r="D156" s="224"/>
      <c r="E156" s="230">
        <v>33.700000000000003</v>
      </c>
      <c r="F156" s="234"/>
      <c r="G156" s="234"/>
      <c r="H156" s="234"/>
      <c r="I156" s="234"/>
      <c r="J156" s="234"/>
      <c r="K156" s="234"/>
      <c r="L156" s="234"/>
      <c r="M156" s="234"/>
      <c r="N156" s="222"/>
      <c r="O156" s="222"/>
      <c r="P156" s="222"/>
      <c r="Q156" s="222"/>
      <c r="R156" s="222"/>
      <c r="S156" s="222"/>
      <c r="T156" s="223"/>
      <c r="U156" s="22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 t="s">
        <v>116</v>
      </c>
      <c r="AF156" s="212">
        <v>0</v>
      </c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3"/>
      <c r="B157" s="219"/>
      <c r="C157" s="269" t="s">
        <v>294</v>
      </c>
      <c r="D157" s="228"/>
      <c r="E157" s="232">
        <v>0.70799999999999996</v>
      </c>
      <c r="F157" s="234"/>
      <c r="G157" s="234"/>
      <c r="H157" s="234"/>
      <c r="I157" s="234"/>
      <c r="J157" s="234"/>
      <c r="K157" s="234"/>
      <c r="L157" s="234"/>
      <c r="M157" s="234"/>
      <c r="N157" s="222"/>
      <c r="O157" s="222"/>
      <c r="P157" s="222"/>
      <c r="Q157" s="222"/>
      <c r="R157" s="222"/>
      <c r="S157" s="222"/>
      <c r="T157" s="223"/>
      <c r="U157" s="22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 t="s">
        <v>116</v>
      </c>
      <c r="AF157" s="212">
        <v>4</v>
      </c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3">
        <v>46</v>
      </c>
      <c r="B158" s="219" t="s">
        <v>295</v>
      </c>
      <c r="C158" s="266" t="s">
        <v>296</v>
      </c>
      <c r="D158" s="221" t="s">
        <v>147</v>
      </c>
      <c r="E158" s="229">
        <v>2.6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22">
        <v>0</v>
      </c>
      <c r="O158" s="222">
        <f>ROUND(E158*N158,5)</f>
        <v>0</v>
      </c>
      <c r="P158" s="222">
        <v>0</v>
      </c>
      <c r="Q158" s="222">
        <f>ROUND(E158*P158,5)</f>
        <v>0</v>
      </c>
      <c r="R158" s="222"/>
      <c r="S158" s="222"/>
      <c r="T158" s="223">
        <v>6.6000000000000003E-2</v>
      </c>
      <c r="U158" s="222">
        <f>ROUND(E158*T158,2)</f>
        <v>0.17</v>
      </c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 t="s">
        <v>114</v>
      </c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3"/>
      <c r="B159" s="219"/>
      <c r="C159" s="267" t="s">
        <v>297</v>
      </c>
      <c r="D159" s="224"/>
      <c r="E159" s="230">
        <v>2.6</v>
      </c>
      <c r="F159" s="234"/>
      <c r="G159" s="234"/>
      <c r="H159" s="234"/>
      <c r="I159" s="234"/>
      <c r="J159" s="234"/>
      <c r="K159" s="234"/>
      <c r="L159" s="234"/>
      <c r="M159" s="234"/>
      <c r="N159" s="222"/>
      <c r="O159" s="222"/>
      <c r="P159" s="222"/>
      <c r="Q159" s="222"/>
      <c r="R159" s="222"/>
      <c r="S159" s="222"/>
      <c r="T159" s="223"/>
      <c r="U159" s="22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 t="s">
        <v>116</v>
      </c>
      <c r="AF159" s="212">
        <v>0</v>
      </c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 x14ac:dyDescent="0.2">
      <c r="A160" s="213">
        <v>47</v>
      </c>
      <c r="B160" s="219" t="s">
        <v>298</v>
      </c>
      <c r="C160" s="266" t="s">
        <v>299</v>
      </c>
      <c r="D160" s="221" t="s">
        <v>250</v>
      </c>
      <c r="E160" s="229">
        <v>2.6389999999999998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22">
        <v>3.15E-3</v>
      </c>
      <c r="O160" s="222">
        <f>ROUND(E160*N160,5)</f>
        <v>8.3099999999999997E-3</v>
      </c>
      <c r="P160" s="222">
        <v>0</v>
      </c>
      <c r="Q160" s="222">
        <f>ROUND(E160*P160,5)</f>
        <v>0</v>
      </c>
      <c r="R160" s="222"/>
      <c r="S160" s="222"/>
      <c r="T160" s="223">
        <v>0</v>
      </c>
      <c r="U160" s="222">
        <f>ROUND(E160*T160,2)</f>
        <v>0</v>
      </c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 t="s">
        <v>194</v>
      </c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3"/>
      <c r="B161" s="219"/>
      <c r="C161" s="267" t="s">
        <v>297</v>
      </c>
      <c r="D161" s="224"/>
      <c r="E161" s="230">
        <v>2.6</v>
      </c>
      <c r="F161" s="234"/>
      <c r="G161" s="234"/>
      <c r="H161" s="234"/>
      <c r="I161" s="234"/>
      <c r="J161" s="234"/>
      <c r="K161" s="234"/>
      <c r="L161" s="234"/>
      <c r="M161" s="234"/>
      <c r="N161" s="222"/>
      <c r="O161" s="222"/>
      <c r="P161" s="222"/>
      <c r="Q161" s="222"/>
      <c r="R161" s="222"/>
      <c r="S161" s="222"/>
      <c r="T161" s="223"/>
      <c r="U161" s="22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 t="s">
        <v>116</v>
      </c>
      <c r="AF161" s="212">
        <v>0</v>
      </c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3"/>
      <c r="B162" s="219"/>
      <c r="C162" s="269" t="s">
        <v>294</v>
      </c>
      <c r="D162" s="228"/>
      <c r="E162" s="232">
        <v>3.9E-2</v>
      </c>
      <c r="F162" s="234"/>
      <c r="G162" s="234"/>
      <c r="H162" s="234"/>
      <c r="I162" s="234"/>
      <c r="J162" s="234"/>
      <c r="K162" s="234"/>
      <c r="L162" s="234"/>
      <c r="M162" s="234"/>
      <c r="N162" s="222"/>
      <c r="O162" s="222"/>
      <c r="P162" s="222"/>
      <c r="Q162" s="222"/>
      <c r="R162" s="222"/>
      <c r="S162" s="222"/>
      <c r="T162" s="223"/>
      <c r="U162" s="22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 t="s">
        <v>116</v>
      </c>
      <c r="AF162" s="212">
        <v>4</v>
      </c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3">
        <v>48</v>
      </c>
      <c r="B163" s="219" t="s">
        <v>300</v>
      </c>
      <c r="C163" s="266" t="s">
        <v>301</v>
      </c>
      <c r="D163" s="221" t="s">
        <v>250</v>
      </c>
      <c r="E163" s="229">
        <v>1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22">
        <v>0</v>
      </c>
      <c r="O163" s="222">
        <f>ROUND(E163*N163,5)</f>
        <v>0</v>
      </c>
      <c r="P163" s="222">
        <v>0</v>
      </c>
      <c r="Q163" s="222">
        <f>ROUND(E163*P163,5)</f>
        <v>0</v>
      </c>
      <c r="R163" s="222"/>
      <c r="S163" s="222"/>
      <c r="T163" s="223">
        <v>3.82</v>
      </c>
      <c r="U163" s="222">
        <f>ROUND(E163*T163,2)</f>
        <v>3.82</v>
      </c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 t="s">
        <v>114</v>
      </c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2.5" outlineLevel="1" x14ac:dyDescent="0.2">
      <c r="A164" s="213">
        <v>49</v>
      </c>
      <c r="B164" s="219" t="s">
        <v>302</v>
      </c>
      <c r="C164" s="266" t="s">
        <v>303</v>
      </c>
      <c r="D164" s="221" t="s">
        <v>250</v>
      </c>
      <c r="E164" s="229">
        <v>1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22">
        <v>8.6999999999999994E-3</v>
      </c>
      <c r="O164" s="222">
        <f>ROUND(E164*N164,5)</f>
        <v>8.6999999999999994E-3</v>
      </c>
      <c r="P164" s="222">
        <v>0</v>
      </c>
      <c r="Q164" s="222">
        <f>ROUND(E164*P164,5)</f>
        <v>0</v>
      </c>
      <c r="R164" s="222"/>
      <c r="S164" s="222"/>
      <c r="T164" s="223">
        <v>0</v>
      </c>
      <c r="U164" s="222">
        <f>ROUND(E164*T164,2)</f>
        <v>0</v>
      </c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 t="s">
        <v>194</v>
      </c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ht="22.5" outlineLevel="1" x14ac:dyDescent="0.2">
      <c r="A165" s="213">
        <v>50</v>
      </c>
      <c r="B165" s="219" t="s">
        <v>304</v>
      </c>
      <c r="C165" s="266" t="s">
        <v>305</v>
      </c>
      <c r="D165" s="221" t="s">
        <v>250</v>
      </c>
      <c r="E165" s="229">
        <v>1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22">
        <v>4.4999999999999997E-3</v>
      </c>
      <c r="O165" s="222">
        <f>ROUND(E165*N165,5)</f>
        <v>4.4999999999999997E-3</v>
      </c>
      <c r="P165" s="222">
        <v>0</v>
      </c>
      <c r="Q165" s="222">
        <f>ROUND(E165*P165,5)</f>
        <v>0</v>
      </c>
      <c r="R165" s="222"/>
      <c r="S165" s="222"/>
      <c r="T165" s="223">
        <v>0</v>
      </c>
      <c r="U165" s="222">
        <f>ROUND(E165*T165,2)</f>
        <v>0</v>
      </c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 t="s">
        <v>194</v>
      </c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3">
        <v>51</v>
      </c>
      <c r="B166" s="219" t="s">
        <v>306</v>
      </c>
      <c r="C166" s="266" t="s">
        <v>307</v>
      </c>
      <c r="D166" s="221" t="s">
        <v>250</v>
      </c>
      <c r="E166" s="229">
        <v>1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22">
        <v>6.3829999999999998E-2</v>
      </c>
      <c r="O166" s="222">
        <f>ROUND(E166*N166,5)</f>
        <v>6.3829999999999998E-2</v>
      </c>
      <c r="P166" s="222">
        <v>0</v>
      </c>
      <c r="Q166" s="222">
        <f>ROUND(E166*P166,5)</f>
        <v>0</v>
      </c>
      <c r="R166" s="222"/>
      <c r="S166" s="222"/>
      <c r="T166" s="223">
        <v>0.77200000000000002</v>
      </c>
      <c r="U166" s="222">
        <f>ROUND(E166*T166,2)</f>
        <v>0.77</v>
      </c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 t="s">
        <v>114</v>
      </c>
      <c r="AF166" s="212"/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3">
        <v>52</v>
      </c>
      <c r="B167" s="219" t="s">
        <v>308</v>
      </c>
      <c r="C167" s="266" t="s">
        <v>309</v>
      </c>
      <c r="D167" s="221" t="s">
        <v>250</v>
      </c>
      <c r="E167" s="229">
        <v>1</v>
      </c>
      <c r="F167" s="233"/>
      <c r="G167" s="234">
        <f>ROUND(E167*F167,2)</f>
        <v>0</v>
      </c>
      <c r="H167" s="233"/>
      <c r="I167" s="234">
        <f>ROUND(E167*H167,2)</f>
        <v>0</v>
      </c>
      <c r="J167" s="233"/>
      <c r="K167" s="234">
        <f>ROUND(E167*J167,2)</f>
        <v>0</v>
      </c>
      <c r="L167" s="234">
        <v>21</v>
      </c>
      <c r="M167" s="234">
        <f>G167*(1+L167/100)</f>
        <v>0</v>
      </c>
      <c r="N167" s="222">
        <v>8.0000000000000002E-3</v>
      </c>
      <c r="O167" s="222">
        <f>ROUND(E167*N167,5)</f>
        <v>8.0000000000000002E-3</v>
      </c>
      <c r="P167" s="222">
        <v>0</v>
      </c>
      <c r="Q167" s="222">
        <f>ROUND(E167*P167,5)</f>
        <v>0</v>
      </c>
      <c r="R167" s="222"/>
      <c r="S167" s="222"/>
      <c r="T167" s="223">
        <v>0</v>
      </c>
      <c r="U167" s="222">
        <f>ROUND(E167*T167,2)</f>
        <v>0</v>
      </c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 t="s">
        <v>194</v>
      </c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3">
        <v>53</v>
      </c>
      <c r="B168" s="219" t="s">
        <v>310</v>
      </c>
      <c r="C168" s="266" t="s">
        <v>311</v>
      </c>
      <c r="D168" s="221" t="s">
        <v>250</v>
      </c>
      <c r="E168" s="229">
        <v>1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22">
        <v>0</v>
      </c>
      <c r="O168" s="222">
        <f>ROUND(E168*N168,5)</f>
        <v>0</v>
      </c>
      <c r="P168" s="222">
        <v>0</v>
      </c>
      <c r="Q168" s="222">
        <f>ROUND(E168*P168,5)</f>
        <v>0</v>
      </c>
      <c r="R168" s="222"/>
      <c r="S168" s="222"/>
      <c r="T168" s="223">
        <v>0</v>
      </c>
      <c r="U168" s="222">
        <f>ROUND(E168*T168,2)</f>
        <v>0</v>
      </c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 t="s">
        <v>194</v>
      </c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3">
        <v>54</v>
      </c>
      <c r="B169" s="219" t="s">
        <v>312</v>
      </c>
      <c r="C169" s="266" t="s">
        <v>313</v>
      </c>
      <c r="D169" s="221" t="s">
        <v>250</v>
      </c>
      <c r="E169" s="229">
        <v>2</v>
      </c>
      <c r="F169" s="233"/>
      <c r="G169" s="234">
        <f>ROUND(E169*F169,2)</f>
        <v>0</v>
      </c>
      <c r="H169" s="233"/>
      <c r="I169" s="234">
        <f>ROUND(E169*H169,2)</f>
        <v>0</v>
      </c>
      <c r="J169" s="233"/>
      <c r="K169" s="234">
        <f>ROUND(E169*J169,2)</f>
        <v>0</v>
      </c>
      <c r="L169" s="234">
        <v>21</v>
      </c>
      <c r="M169" s="234">
        <f>G169*(1+L169/100)</f>
        <v>0</v>
      </c>
      <c r="N169" s="222">
        <v>0</v>
      </c>
      <c r="O169" s="222">
        <f>ROUND(E169*N169,5)</f>
        <v>0</v>
      </c>
      <c r="P169" s="222">
        <v>0</v>
      </c>
      <c r="Q169" s="222">
        <f>ROUND(E169*P169,5)</f>
        <v>0</v>
      </c>
      <c r="R169" s="222"/>
      <c r="S169" s="222"/>
      <c r="T169" s="223">
        <v>1.752</v>
      </c>
      <c r="U169" s="222">
        <f>ROUND(E169*T169,2)</f>
        <v>3.5</v>
      </c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 t="s">
        <v>114</v>
      </c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1" x14ac:dyDescent="0.2">
      <c r="A170" s="213">
        <v>55</v>
      </c>
      <c r="B170" s="219" t="s">
        <v>314</v>
      </c>
      <c r="C170" s="266" t="s">
        <v>315</v>
      </c>
      <c r="D170" s="221" t="s">
        <v>250</v>
      </c>
      <c r="E170" s="229">
        <v>2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22">
        <v>1.8</v>
      </c>
      <c r="O170" s="222">
        <f>ROUND(E170*N170,5)</f>
        <v>3.6</v>
      </c>
      <c r="P170" s="222">
        <v>0</v>
      </c>
      <c r="Q170" s="222">
        <f>ROUND(E170*P170,5)</f>
        <v>0</v>
      </c>
      <c r="R170" s="222"/>
      <c r="S170" s="222"/>
      <c r="T170" s="223">
        <v>44.947000000000003</v>
      </c>
      <c r="U170" s="222">
        <f>ROUND(E170*T170,2)</f>
        <v>89.89</v>
      </c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 t="s">
        <v>194</v>
      </c>
      <c r="AF170" s="212"/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3">
        <v>56</v>
      </c>
      <c r="B171" s="219" t="s">
        <v>316</v>
      </c>
      <c r="C171" s="266" t="s">
        <v>317</v>
      </c>
      <c r="D171" s="221" t="s">
        <v>250</v>
      </c>
      <c r="E171" s="229">
        <v>4</v>
      </c>
      <c r="F171" s="233"/>
      <c r="G171" s="234">
        <f>ROUND(E171*F171,2)</f>
        <v>0</v>
      </c>
      <c r="H171" s="233"/>
      <c r="I171" s="234">
        <f>ROUND(E171*H171,2)</f>
        <v>0</v>
      </c>
      <c r="J171" s="233"/>
      <c r="K171" s="234">
        <f>ROUND(E171*J171,2)</f>
        <v>0</v>
      </c>
      <c r="L171" s="234">
        <v>21</v>
      </c>
      <c r="M171" s="234">
        <f>G171*(1+L171/100)</f>
        <v>0</v>
      </c>
      <c r="N171" s="222">
        <v>3.9030000000000002E-2</v>
      </c>
      <c r="O171" s="222">
        <f>ROUND(E171*N171,5)</f>
        <v>0.15612000000000001</v>
      </c>
      <c r="P171" s="222">
        <v>0</v>
      </c>
      <c r="Q171" s="222">
        <f>ROUND(E171*P171,5)</f>
        <v>0</v>
      </c>
      <c r="R171" s="222"/>
      <c r="S171" s="222"/>
      <c r="T171" s="223">
        <v>0.81699999999999995</v>
      </c>
      <c r="U171" s="222">
        <f>ROUND(E171*T171,2)</f>
        <v>3.27</v>
      </c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 t="s">
        <v>114</v>
      </c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2.5" outlineLevel="1" x14ac:dyDescent="0.2">
      <c r="A172" s="213">
        <v>57</v>
      </c>
      <c r="B172" s="219" t="s">
        <v>318</v>
      </c>
      <c r="C172" s="266" t="s">
        <v>319</v>
      </c>
      <c r="D172" s="221" t="s">
        <v>250</v>
      </c>
      <c r="E172" s="229">
        <v>2</v>
      </c>
      <c r="F172" s="233"/>
      <c r="G172" s="234">
        <f>ROUND(E172*F172,2)</f>
        <v>0</v>
      </c>
      <c r="H172" s="233"/>
      <c r="I172" s="234">
        <f>ROUND(E172*H172,2)</f>
        <v>0</v>
      </c>
      <c r="J172" s="233"/>
      <c r="K172" s="234">
        <f>ROUND(E172*J172,2)</f>
        <v>0</v>
      </c>
      <c r="L172" s="234">
        <v>21</v>
      </c>
      <c r="M172" s="234">
        <f>G172*(1+L172/100)</f>
        <v>0</v>
      </c>
      <c r="N172" s="222">
        <v>0.33</v>
      </c>
      <c r="O172" s="222">
        <f>ROUND(E172*N172,5)</f>
        <v>0.66</v>
      </c>
      <c r="P172" s="222">
        <v>0</v>
      </c>
      <c r="Q172" s="222">
        <f>ROUND(E172*P172,5)</f>
        <v>0</v>
      </c>
      <c r="R172" s="222"/>
      <c r="S172" s="222"/>
      <c r="T172" s="223">
        <v>44.947000000000003</v>
      </c>
      <c r="U172" s="222">
        <f>ROUND(E172*T172,2)</f>
        <v>89.89</v>
      </c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 t="s">
        <v>194</v>
      </c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3">
        <v>58</v>
      </c>
      <c r="B173" s="219" t="s">
        <v>320</v>
      </c>
      <c r="C173" s="266" t="s">
        <v>321</v>
      </c>
      <c r="D173" s="221" t="s">
        <v>250</v>
      </c>
      <c r="E173" s="229">
        <v>2</v>
      </c>
      <c r="F173" s="233"/>
      <c r="G173" s="234">
        <f>ROUND(E173*F173,2)</f>
        <v>0</v>
      </c>
      <c r="H173" s="233"/>
      <c r="I173" s="234">
        <f>ROUND(E173*H173,2)</f>
        <v>0</v>
      </c>
      <c r="J173" s="233"/>
      <c r="K173" s="234">
        <f>ROUND(E173*J173,2)</f>
        <v>0</v>
      </c>
      <c r="L173" s="234">
        <v>21</v>
      </c>
      <c r="M173" s="234">
        <f>G173*(1+L173/100)</f>
        <v>0</v>
      </c>
      <c r="N173" s="222">
        <v>0.15</v>
      </c>
      <c r="O173" s="222">
        <f>ROUND(E173*N173,5)</f>
        <v>0.3</v>
      </c>
      <c r="P173" s="222">
        <v>0</v>
      </c>
      <c r="Q173" s="222">
        <f>ROUND(E173*P173,5)</f>
        <v>0</v>
      </c>
      <c r="R173" s="222"/>
      <c r="S173" s="222"/>
      <c r="T173" s="223">
        <v>44.947000000000003</v>
      </c>
      <c r="U173" s="222">
        <f>ROUND(E173*T173,2)</f>
        <v>89.89</v>
      </c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 t="s">
        <v>194</v>
      </c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3">
        <v>59</v>
      </c>
      <c r="B174" s="219" t="s">
        <v>322</v>
      </c>
      <c r="C174" s="266" t="s">
        <v>323</v>
      </c>
      <c r="D174" s="221" t="s">
        <v>147</v>
      </c>
      <c r="E174" s="229">
        <v>55.2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22">
        <v>5.0000000000000002E-5</v>
      </c>
      <c r="O174" s="222">
        <f>ROUND(E174*N174,5)</f>
        <v>2.7599999999999999E-3</v>
      </c>
      <c r="P174" s="222">
        <v>0</v>
      </c>
      <c r="Q174" s="222">
        <f>ROUND(E174*P174,5)</f>
        <v>0</v>
      </c>
      <c r="R174" s="222"/>
      <c r="S174" s="222"/>
      <c r="T174" s="223">
        <v>3.4000000000000002E-2</v>
      </c>
      <c r="U174" s="222">
        <f>ROUND(E174*T174,2)</f>
        <v>1.88</v>
      </c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 t="s">
        <v>114</v>
      </c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3"/>
      <c r="B175" s="219"/>
      <c r="C175" s="267" t="s">
        <v>324</v>
      </c>
      <c r="D175" s="224"/>
      <c r="E175" s="230">
        <v>17.5</v>
      </c>
      <c r="F175" s="234"/>
      <c r="G175" s="234"/>
      <c r="H175" s="234"/>
      <c r="I175" s="234"/>
      <c r="J175" s="234"/>
      <c r="K175" s="234"/>
      <c r="L175" s="234"/>
      <c r="M175" s="234"/>
      <c r="N175" s="222"/>
      <c r="O175" s="222"/>
      <c r="P175" s="222"/>
      <c r="Q175" s="222"/>
      <c r="R175" s="222"/>
      <c r="S175" s="222"/>
      <c r="T175" s="223"/>
      <c r="U175" s="22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 t="s">
        <v>116</v>
      </c>
      <c r="AF175" s="212">
        <v>0</v>
      </c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3"/>
      <c r="B176" s="219"/>
      <c r="C176" s="267" t="s">
        <v>325</v>
      </c>
      <c r="D176" s="224"/>
      <c r="E176" s="230">
        <v>37.700000000000003</v>
      </c>
      <c r="F176" s="234"/>
      <c r="G176" s="234"/>
      <c r="H176" s="234"/>
      <c r="I176" s="234"/>
      <c r="J176" s="234"/>
      <c r="K176" s="234"/>
      <c r="L176" s="234"/>
      <c r="M176" s="234"/>
      <c r="N176" s="222"/>
      <c r="O176" s="222"/>
      <c r="P176" s="222"/>
      <c r="Q176" s="222"/>
      <c r="R176" s="222"/>
      <c r="S176" s="222"/>
      <c r="T176" s="223"/>
      <c r="U176" s="22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 t="s">
        <v>116</v>
      </c>
      <c r="AF176" s="212">
        <v>0</v>
      </c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3">
        <v>60</v>
      </c>
      <c r="B177" s="219" t="s">
        <v>326</v>
      </c>
      <c r="C177" s="266" t="s">
        <v>327</v>
      </c>
      <c r="D177" s="221" t="s">
        <v>147</v>
      </c>
      <c r="E177" s="229">
        <v>47.2</v>
      </c>
      <c r="F177" s="233"/>
      <c r="G177" s="234">
        <f>ROUND(E177*F177,2)</f>
        <v>0</v>
      </c>
      <c r="H177" s="233"/>
      <c r="I177" s="234">
        <f>ROUND(E177*H177,2)</f>
        <v>0</v>
      </c>
      <c r="J177" s="233"/>
      <c r="K177" s="234">
        <f>ROUND(E177*J177,2)</f>
        <v>0</v>
      </c>
      <c r="L177" s="234">
        <v>21</v>
      </c>
      <c r="M177" s="234">
        <f>G177*(1+L177/100)</f>
        <v>0</v>
      </c>
      <c r="N177" s="222">
        <v>0</v>
      </c>
      <c r="O177" s="222">
        <f>ROUND(E177*N177,5)</f>
        <v>0</v>
      </c>
      <c r="P177" s="222">
        <v>0</v>
      </c>
      <c r="Q177" s="222">
        <f>ROUND(E177*P177,5)</f>
        <v>0</v>
      </c>
      <c r="R177" s="222"/>
      <c r="S177" s="222"/>
      <c r="T177" s="223">
        <v>2.5999999999999999E-2</v>
      </c>
      <c r="U177" s="222">
        <f>ROUND(E177*T177,2)</f>
        <v>1.23</v>
      </c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 t="s">
        <v>114</v>
      </c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3"/>
      <c r="B178" s="219"/>
      <c r="C178" s="267" t="s">
        <v>290</v>
      </c>
      <c r="D178" s="224"/>
      <c r="E178" s="230">
        <v>13.5</v>
      </c>
      <c r="F178" s="234"/>
      <c r="G178" s="234"/>
      <c r="H178" s="234"/>
      <c r="I178" s="234"/>
      <c r="J178" s="234"/>
      <c r="K178" s="234"/>
      <c r="L178" s="234"/>
      <c r="M178" s="234"/>
      <c r="N178" s="222"/>
      <c r="O178" s="222"/>
      <c r="P178" s="222"/>
      <c r="Q178" s="222"/>
      <c r="R178" s="222"/>
      <c r="S178" s="222"/>
      <c r="T178" s="223"/>
      <c r="U178" s="222"/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 t="s">
        <v>116</v>
      </c>
      <c r="AF178" s="212">
        <v>0</v>
      </c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3"/>
      <c r="B179" s="219"/>
      <c r="C179" s="267" t="s">
        <v>291</v>
      </c>
      <c r="D179" s="224"/>
      <c r="E179" s="230">
        <v>33.700000000000003</v>
      </c>
      <c r="F179" s="234"/>
      <c r="G179" s="234"/>
      <c r="H179" s="234"/>
      <c r="I179" s="234"/>
      <c r="J179" s="234"/>
      <c r="K179" s="234"/>
      <c r="L179" s="234"/>
      <c r="M179" s="234"/>
      <c r="N179" s="222"/>
      <c r="O179" s="222"/>
      <c r="P179" s="222"/>
      <c r="Q179" s="222"/>
      <c r="R179" s="222"/>
      <c r="S179" s="222"/>
      <c r="T179" s="223"/>
      <c r="U179" s="222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 t="s">
        <v>116</v>
      </c>
      <c r="AF179" s="212">
        <v>0</v>
      </c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x14ac:dyDescent="0.2">
      <c r="A180" s="214" t="s">
        <v>109</v>
      </c>
      <c r="B180" s="220" t="s">
        <v>68</v>
      </c>
      <c r="C180" s="268" t="s">
        <v>69</v>
      </c>
      <c r="D180" s="225"/>
      <c r="E180" s="231"/>
      <c r="F180" s="235"/>
      <c r="G180" s="235">
        <f>SUMIF(AE181:AE185,"&lt;&gt;NOR",G181:G185)</f>
        <v>0</v>
      </c>
      <c r="H180" s="235"/>
      <c r="I180" s="235">
        <f>SUM(I181:I185)</f>
        <v>0</v>
      </c>
      <c r="J180" s="235"/>
      <c r="K180" s="235">
        <f>SUM(K181:K185)</f>
        <v>0</v>
      </c>
      <c r="L180" s="235"/>
      <c r="M180" s="235">
        <f>SUM(M181:M185)</f>
        <v>0</v>
      </c>
      <c r="N180" s="226"/>
      <c r="O180" s="226">
        <f>SUM(O181:O185)</f>
        <v>0.33560000000000001</v>
      </c>
      <c r="P180" s="226"/>
      <c r="Q180" s="226">
        <f>SUM(Q181:Q185)</f>
        <v>0</v>
      </c>
      <c r="R180" s="226"/>
      <c r="S180" s="226"/>
      <c r="T180" s="227"/>
      <c r="U180" s="226">
        <f>SUM(U181:U185)</f>
        <v>4.51</v>
      </c>
      <c r="AE180" t="s">
        <v>110</v>
      </c>
    </row>
    <row r="181" spans="1:60" outlineLevel="1" x14ac:dyDescent="0.2">
      <c r="A181" s="213">
        <v>61</v>
      </c>
      <c r="B181" s="219" t="s">
        <v>328</v>
      </c>
      <c r="C181" s="266" t="s">
        <v>329</v>
      </c>
      <c r="D181" s="221" t="s">
        <v>147</v>
      </c>
      <c r="E181" s="229">
        <v>14.3</v>
      </c>
      <c r="F181" s="233"/>
      <c r="G181" s="234">
        <f>ROUND(E181*F181,2)</f>
        <v>0</v>
      </c>
      <c r="H181" s="233"/>
      <c r="I181" s="234">
        <f>ROUND(E181*H181,2)</f>
        <v>0</v>
      </c>
      <c r="J181" s="233"/>
      <c r="K181" s="234">
        <f>ROUND(E181*J181,2)</f>
        <v>0</v>
      </c>
      <c r="L181" s="234">
        <v>21</v>
      </c>
      <c r="M181" s="234">
        <f>G181*(1+L181/100)</f>
        <v>0</v>
      </c>
      <c r="N181" s="222">
        <v>0</v>
      </c>
      <c r="O181" s="222">
        <f>ROUND(E181*N181,5)</f>
        <v>0</v>
      </c>
      <c r="P181" s="222">
        <v>0</v>
      </c>
      <c r="Q181" s="222">
        <f>ROUND(E181*P181,5)</f>
        <v>0</v>
      </c>
      <c r="R181" s="222"/>
      <c r="S181" s="222"/>
      <c r="T181" s="223">
        <v>7.3999999999999996E-2</v>
      </c>
      <c r="U181" s="222">
        <f>ROUND(E181*T181,2)</f>
        <v>1.06</v>
      </c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 t="s">
        <v>114</v>
      </c>
      <c r="AF181" s="212"/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13"/>
      <c r="B182" s="219"/>
      <c r="C182" s="267" t="s">
        <v>330</v>
      </c>
      <c r="D182" s="224"/>
      <c r="E182" s="230">
        <v>14.3</v>
      </c>
      <c r="F182" s="234"/>
      <c r="G182" s="234"/>
      <c r="H182" s="234"/>
      <c r="I182" s="234"/>
      <c r="J182" s="234"/>
      <c r="K182" s="234"/>
      <c r="L182" s="234"/>
      <c r="M182" s="234"/>
      <c r="N182" s="222"/>
      <c r="O182" s="222"/>
      <c r="P182" s="222"/>
      <c r="Q182" s="222"/>
      <c r="R182" s="222"/>
      <c r="S182" s="222"/>
      <c r="T182" s="223"/>
      <c r="U182" s="22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 t="s">
        <v>116</v>
      </c>
      <c r="AF182" s="212">
        <v>0</v>
      </c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ht="22.5" outlineLevel="1" x14ac:dyDescent="0.2">
      <c r="A183" s="213">
        <v>62</v>
      </c>
      <c r="B183" s="219" t="s">
        <v>331</v>
      </c>
      <c r="C183" s="266" t="s">
        <v>332</v>
      </c>
      <c r="D183" s="221" t="s">
        <v>147</v>
      </c>
      <c r="E183" s="229">
        <v>1</v>
      </c>
      <c r="F183" s="233"/>
      <c r="G183" s="234">
        <f>ROUND(E183*F183,2)</f>
        <v>0</v>
      </c>
      <c r="H183" s="233"/>
      <c r="I183" s="234">
        <f>ROUND(E183*H183,2)</f>
        <v>0</v>
      </c>
      <c r="J183" s="233"/>
      <c r="K183" s="234">
        <f>ROUND(E183*J183,2)</f>
        <v>0</v>
      </c>
      <c r="L183" s="234">
        <v>21</v>
      </c>
      <c r="M183" s="234">
        <f>G183*(1+L183/100)</f>
        <v>0</v>
      </c>
      <c r="N183" s="222">
        <v>0.26980999999999999</v>
      </c>
      <c r="O183" s="222">
        <f>ROUND(E183*N183,5)</f>
        <v>0.26980999999999999</v>
      </c>
      <c r="P183" s="222">
        <v>0</v>
      </c>
      <c r="Q183" s="222">
        <f>ROUND(E183*P183,5)</f>
        <v>0</v>
      </c>
      <c r="R183" s="222"/>
      <c r="S183" s="222"/>
      <c r="T183" s="223">
        <v>0.27200000000000002</v>
      </c>
      <c r="U183" s="222">
        <f>ROUND(E183*T183,2)</f>
        <v>0.27</v>
      </c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 t="s">
        <v>114</v>
      </c>
      <c r="AF183" s="212"/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3">
        <v>63</v>
      </c>
      <c r="B184" s="219" t="s">
        <v>333</v>
      </c>
      <c r="C184" s="266" t="s">
        <v>334</v>
      </c>
      <c r="D184" s="221" t="s">
        <v>147</v>
      </c>
      <c r="E184" s="229">
        <v>15.3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22">
        <v>4.3E-3</v>
      </c>
      <c r="O184" s="222">
        <f>ROUND(E184*N184,5)</f>
        <v>6.5790000000000001E-2</v>
      </c>
      <c r="P184" s="222">
        <v>0</v>
      </c>
      <c r="Q184" s="222">
        <f>ROUND(E184*P184,5)</f>
        <v>0</v>
      </c>
      <c r="R184" s="222"/>
      <c r="S184" s="222"/>
      <c r="T184" s="223">
        <v>0.20799999999999999</v>
      </c>
      <c r="U184" s="222">
        <f>ROUND(E184*T184,2)</f>
        <v>3.18</v>
      </c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 t="s">
        <v>114</v>
      </c>
      <c r="AF184" s="212"/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3"/>
      <c r="B185" s="219"/>
      <c r="C185" s="267" t="s">
        <v>335</v>
      </c>
      <c r="D185" s="224"/>
      <c r="E185" s="230">
        <v>15.3</v>
      </c>
      <c r="F185" s="234"/>
      <c r="G185" s="234"/>
      <c r="H185" s="234"/>
      <c r="I185" s="234"/>
      <c r="J185" s="234"/>
      <c r="K185" s="234"/>
      <c r="L185" s="234"/>
      <c r="M185" s="234"/>
      <c r="N185" s="222"/>
      <c r="O185" s="222"/>
      <c r="P185" s="222"/>
      <c r="Q185" s="222"/>
      <c r="R185" s="222"/>
      <c r="S185" s="222"/>
      <c r="T185" s="223"/>
      <c r="U185" s="222"/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 t="s">
        <v>116</v>
      </c>
      <c r="AF185" s="212">
        <v>0</v>
      </c>
      <c r="AG185" s="212"/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x14ac:dyDescent="0.2">
      <c r="A186" s="214" t="s">
        <v>109</v>
      </c>
      <c r="B186" s="220" t="s">
        <v>70</v>
      </c>
      <c r="C186" s="268" t="s">
        <v>71</v>
      </c>
      <c r="D186" s="225"/>
      <c r="E186" s="231"/>
      <c r="F186" s="235"/>
      <c r="G186" s="235">
        <f>SUMIF(AE187:AE192,"&lt;&gt;NOR",G187:G192)</f>
        <v>0</v>
      </c>
      <c r="H186" s="235"/>
      <c r="I186" s="235">
        <f>SUM(I187:I192)</f>
        <v>0</v>
      </c>
      <c r="J186" s="235"/>
      <c r="K186" s="235">
        <f>SUM(K187:K192)</f>
        <v>0</v>
      </c>
      <c r="L186" s="235"/>
      <c r="M186" s="235">
        <f>SUM(M187:M192)</f>
        <v>0</v>
      </c>
      <c r="N186" s="226"/>
      <c r="O186" s="226">
        <f>SUM(O187:O192)</f>
        <v>0</v>
      </c>
      <c r="P186" s="226"/>
      <c r="Q186" s="226">
        <f>SUM(Q187:Q192)</f>
        <v>0</v>
      </c>
      <c r="R186" s="226"/>
      <c r="S186" s="226"/>
      <c r="T186" s="227"/>
      <c r="U186" s="226">
        <f>SUM(U187:U192)</f>
        <v>5.69</v>
      </c>
      <c r="AE186" t="s">
        <v>110</v>
      </c>
    </row>
    <row r="187" spans="1:60" outlineLevel="1" x14ac:dyDescent="0.2">
      <c r="A187" s="213">
        <v>64</v>
      </c>
      <c r="B187" s="219" t="s">
        <v>336</v>
      </c>
      <c r="C187" s="266" t="s">
        <v>337</v>
      </c>
      <c r="D187" s="221" t="s">
        <v>179</v>
      </c>
      <c r="E187" s="229">
        <v>11.60458</v>
      </c>
      <c r="F187" s="233"/>
      <c r="G187" s="234">
        <f>ROUND(E187*F187,2)</f>
        <v>0</v>
      </c>
      <c r="H187" s="233"/>
      <c r="I187" s="234">
        <f>ROUND(E187*H187,2)</f>
        <v>0</v>
      </c>
      <c r="J187" s="233"/>
      <c r="K187" s="234">
        <f>ROUND(E187*J187,2)</f>
        <v>0</v>
      </c>
      <c r="L187" s="234">
        <v>21</v>
      </c>
      <c r="M187" s="234">
        <f>G187*(1+L187/100)</f>
        <v>0</v>
      </c>
      <c r="N187" s="222">
        <v>0</v>
      </c>
      <c r="O187" s="222">
        <f>ROUND(E187*N187,5)</f>
        <v>0</v>
      </c>
      <c r="P187" s="222">
        <v>0</v>
      </c>
      <c r="Q187" s="222">
        <f>ROUND(E187*P187,5)</f>
        <v>0</v>
      </c>
      <c r="R187" s="222"/>
      <c r="S187" s="222"/>
      <c r="T187" s="223">
        <v>0.49</v>
      </c>
      <c r="U187" s="222">
        <f>ROUND(E187*T187,2)</f>
        <v>5.69</v>
      </c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 t="s">
        <v>114</v>
      </c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3"/>
      <c r="B188" s="219"/>
      <c r="C188" s="267" t="s">
        <v>338</v>
      </c>
      <c r="D188" s="224"/>
      <c r="E188" s="230">
        <v>11.60458</v>
      </c>
      <c r="F188" s="234"/>
      <c r="G188" s="234"/>
      <c r="H188" s="234"/>
      <c r="I188" s="234"/>
      <c r="J188" s="234"/>
      <c r="K188" s="234"/>
      <c r="L188" s="234"/>
      <c r="M188" s="234"/>
      <c r="N188" s="222"/>
      <c r="O188" s="222"/>
      <c r="P188" s="222"/>
      <c r="Q188" s="222"/>
      <c r="R188" s="222"/>
      <c r="S188" s="222"/>
      <c r="T188" s="223"/>
      <c r="U188" s="222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 t="s">
        <v>116</v>
      </c>
      <c r="AF188" s="212">
        <v>0</v>
      </c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3">
        <v>65</v>
      </c>
      <c r="B189" s="219" t="s">
        <v>339</v>
      </c>
      <c r="C189" s="266" t="s">
        <v>340</v>
      </c>
      <c r="D189" s="221" t="s">
        <v>179</v>
      </c>
      <c r="E189" s="229">
        <v>11.60458</v>
      </c>
      <c r="F189" s="233"/>
      <c r="G189" s="234">
        <f>ROUND(E189*F189,2)</f>
        <v>0</v>
      </c>
      <c r="H189" s="233"/>
      <c r="I189" s="234">
        <f>ROUND(E189*H189,2)</f>
        <v>0</v>
      </c>
      <c r="J189" s="233"/>
      <c r="K189" s="234">
        <f>ROUND(E189*J189,2)</f>
        <v>0</v>
      </c>
      <c r="L189" s="234">
        <v>21</v>
      </c>
      <c r="M189" s="234">
        <f>G189*(1+L189/100)</f>
        <v>0</v>
      </c>
      <c r="N189" s="222">
        <v>0</v>
      </c>
      <c r="O189" s="222">
        <f>ROUND(E189*N189,5)</f>
        <v>0</v>
      </c>
      <c r="P189" s="222">
        <v>0</v>
      </c>
      <c r="Q189" s="222">
        <f>ROUND(E189*P189,5)</f>
        <v>0</v>
      </c>
      <c r="R189" s="222"/>
      <c r="S189" s="222"/>
      <c r="T189" s="223">
        <v>0</v>
      </c>
      <c r="U189" s="222">
        <f>ROUND(E189*T189,2)</f>
        <v>0</v>
      </c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 t="s">
        <v>114</v>
      </c>
      <c r="AF189" s="212"/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3"/>
      <c r="B190" s="219"/>
      <c r="C190" s="267" t="s">
        <v>338</v>
      </c>
      <c r="D190" s="224"/>
      <c r="E190" s="230">
        <v>11.60458</v>
      </c>
      <c r="F190" s="234"/>
      <c r="G190" s="234"/>
      <c r="H190" s="234"/>
      <c r="I190" s="234"/>
      <c r="J190" s="234"/>
      <c r="K190" s="234"/>
      <c r="L190" s="234"/>
      <c r="M190" s="234"/>
      <c r="N190" s="222"/>
      <c r="O190" s="222"/>
      <c r="P190" s="222"/>
      <c r="Q190" s="222"/>
      <c r="R190" s="222"/>
      <c r="S190" s="222"/>
      <c r="T190" s="223"/>
      <c r="U190" s="22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 t="s">
        <v>116</v>
      </c>
      <c r="AF190" s="212">
        <v>0</v>
      </c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22.5" outlineLevel="1" x14ac:dyDescent="0.2">
      <c r="A191" s="213">
        <v>66</v>
      </c>
      <c r="B191" s="219" t="s">
        <v>341</v>
      </c>
      <c r="C191" s="266" t="s">
        <v>342</v>
      </c>
      <c r="D191" s="221" t="s">
        <v>179</v>
      </c>
      <c r="E191" s="229">
        <v>11.60458</v>
      </c>
      <c r="F191" s="233"/>
      <c r="G191" s="234">
        <f>ROUND(E191*F191,2)</f>
        <v>0</v>
      </c>
      <c r="H191" s="233"/>
      <c r="I191" s="234">
        <f>ROUND(E191*H191,2)</f>
        <v>0</v>
      </c>
      <c r="J191" s="233"/>
      <c r="K191" s="234">
        <f>ROUND(E191*J191,2)</f>
        <v>0</v>
      </c>
      <c r="L191" s="234">
        <v>21</v>
      </c>
      <c r="M191" s="234">
        <f>G191*(1+L191/100)</f>
        <v>0</v>
      </c>
      <c r="N191" s="222">
        <v>0</v>
      </c>
      <c r="O191" s="222">
        <f>ROUND(E191*N191,5)</f>
        <v>0</v>
      </c>
      <c r="P191" s="222">
        <v>0</v>
      </c>
      <c r="Q191" s="222">
        <f>ROUND(E191*P191,5)</f>
        <v>0</v>
      </c>
      <c r="R191" s="222"/>
      <c r="S191" s="222"/>
      <c r="T191" s="223">
        <v>0</v>
      </c>
      <c r="U191" s="222">
        <f>ROUND(E191*T191,2)</f>
        <v>0</v>
      </c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 t="s">
        <v>114</v>
      </c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13"/>
      <c r="B192" s="219"/>
      <c r="C192" s="267" t="s">
        <v>338</v>
      </c>
      <c r="D192" s="224"/>
      <c r="E192" s="230">
        <v>11.60458</v>
      </c>
      <c r="F192" s="234"/>
      <c r="G192" s="234"/>
      <c r="H192" s="234"/>
      <c r="I192" s="234"/>
      <c r="J192" s="234"/>
      <c r="K192" s="234"/>
      <c r="L192" s="234"/>
      <c r="M192" s="234"/>
      <c r="N192" s="222"/>
      <c r="O192" s="222"/>
      <c r="P192" s="222"/>
      <c r="Q192" s="222"/>
      <c r="R192" s="222"/>
      <c r="S192" s="222"/>
      <c r="T192" s="223"/>
      <c r="U192" s="22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 t="s">
        <v>116</v>
      </c>
      <c r="AF192" s="212">
        <v>0</v>
      </c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x14ac:dyDescent="0.2">
      <c r="A193" s="214" t="s">
        <v>109</v>
      </c>
      <c r="B193" s="220" t="s">
        <v>72</v>
      </c>
      <c r="C193" s="268" t="s">
        <v>73</v>
      </c>
      <c r="D193" s="225"/>
      <c r="E193" s="231"/>
      <c r="F193" s="235"/>
      <c r="G193" s="235">
        <f>SUMIF(AE194:AE199,"&lt;&gt;NOR",G194:G199)</f>
        <v>0</v>
      </c>
      <c r="H193" s="235"/>
      <c r="I193" s="235">
        <f>SUM(I194:I199)</f>
        <v>0</v>
      </c>
      <c r="J193" s="235"/>
      <c r="K193" s="235">
        <f>SUM(K194:K199)</f>
        <v>0</v>
      </c>
      <c r="L193" s="235"/>
      <c r="M193" s="235">
        <f>SUM(M194:M199)</f>
        <v>0</v>
      </c>
      <c r="N193" s="226"/>
      <c r="O193" s="226">
        <f>SUM(O194:O199)</f>
        <v>0</v>
      </c>
      <c r="P193" s="226"/>
      <c r="Q193" s="226">
        <f>SUM(Q194:Q199)</f>
        <v>0</v>
      </c>
      <c r="R193" s="226"/>
      <c r="S193" s="226"/>
      <c r="T193" s="227"/>
      <c r="U193" s="226">
        <f>SUM(U194:U199)</f>
        <v>16.37</v>
      </c>
      <c r="AE193" t="s">
        <v>110</v>
      </c>
    </row>
    <row r="194" spans="1:60" outlineLevel="1" x14ac:dyDescent="0.2">
      <c r="A194" s="213">
        <v>67</v>
      </c>
      <c r="B194" s="219" t="s">
        <v>343</v>
      </c>
      <c r="C194" s="266" t="s">
        <v>344</v>
      </c>
      <c r="D194" s="221" t="s">
        <v>179</v>
      </c>
      <c r="E194" s="229">
        <v>75.729479999999995</v>
      </c>
      <c r="F194" s="233"/>
      <c r="G194" s="234">
        <f>ROUND(E194*F194,2)</f>
        <v>0</v>
      </c>
      <c r="H194" s="233"/>
      <c r="I194" s="234">
        <f>ROUND(E194*H194,2)</f>
        <v>0</v>
      </c>
      <c r="J194" s="233"/>
      <c r="K194" s="234">
        <f>ROUND(E194*J194,2)</f>
        <v>0</v>
      </c>
      <c r="L194" s="234">
        <v>21</v>
      </c>
      <c r="M194" s="234">
        <f>G194*(1+L194/100)</f>
        <v>0</v>
      </c>
      <c r="N194" s="222">
        <v>0</v>
      </c>
      <c r="O194" s="222">
        <f>ROUND(E194*N194,5)</f>
        <v>0</v>
      </c>
      <c r="P194" s="222">
        <v>0</v>
      </c>
      <c r="Q194" s="222">
        <f>ROUND(E194*P194,5)</f>
        <v>0</v>
      </c>
      <c r="R194" s="222"/>
      <c r="S194" s="222"/>
      <c r="T194" s="223">
        <v>0.21149999999999999</v>
      </c>
      <c r="U194" s="222">
        <f>ROUND(E194*T194,2)</f>
        <v>16.02</v>
      </c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 t="s">
        <v>114</v>
      </c>
      <c r="AF194" s="212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ht="22.5" outlineLevel="1" x14ac:dyDescent="0.2">
      <c r="A195" s="213"/>
      <c r="B195" s="219"/>
      <c r="C195" s="267" t="s">
        <v>345</v>
      </c>
      <c r="D195" s="224"/>
      <c r="E195" s="230">
        <v>75.729479999999995</v>
      </c>
      <c r="F195" s="234"/>
      <c r="G195" s="234"/>
      <c r="H195" s="234"/>
      <c r="I195" s="234"/>
      <c r="J195" s="234"/>
      <c r="K195" s="234"/>
      <c r="L195" s="234"/>
      <c r="M195" s="234"/>
      <c r="N195" s="222"/>
      <c r="O195" s="222"/>
      <c r="P195" s="222"/>
      <c r="Q195" s="222"/>
      <c r="R195" s="222"/>
      <c r="S195" s="222"/>
      <c r="T195" s="223"/>
      <c r="U195" s="22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 t="s">
        <v>116</v>
      </c>
      <c r="AF195" s="212">
        <v>0</v>
      </c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3">
        <v>68</v>
      </c>
      <c r="B196" s="219" t="s">
        <v>346</v>
      </c>
      <c r="C196" s="266" t="s">
        <v>347</v>
      </c>
      <c r="D196" s="221" t="s">
        <v>179</v>
      </c>
      <c r="E196" s="229">
        <v>11.66461</v>
      </c>
      <c r="F196" s="233"/>
      <c r="G196" s="234">
        <f>ROUND(E196*F196,2)</f>
        <v>0</v>
      </c>
      <c r="H196" s="233"/>
      <c r="I196" s="234">
        <f>ROUND(E196*H196,2)</f>
        <v>0</v>
      </c>
      <c r="J196" s="233"/>
      <c r="K196" s="234">
        <f>ROUND(E196*J196,2)</f>
        <v>0</v>
      </c>
      <c r="L196" s="234">
        <v>21</v>
      </c>
      <c r="M196" s="234">
        <f>G196*(1+L196/100)</f>
        <v>0</v>
      </c>
      <c r="N196" s="222">
        <v>0</v>
      </c>
      <c r="O196" s="222">
        <f>ROUND(E196*N196,5)</f>
        <v>0</v>
      </c>
      <c r="P196" s="222">
        <v>0</v>
      </c>
      <c r="Q196" s="222">
        <f>ROUND(E196*P196,5)</f>
        <v>0</v>
      </c>
      <c r="R196" s="222"/>
      <c r="S196" s="222"/>
      <c r="T196" s="223">
        <v>1.6E-2</v>
      </c>
      <c r="U196" s="222">
        <f>ROUND(E196*T196,2)</f>
        <v>0.19</v>
      </c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 t="s">
        <v>114</v>
      </c>
      <c r="AF196" s="212"/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3"/>
      <c r="B197" s="219"/>
      <c r="C197" s="267" t="s">
        <v>348</v>
      </c>
      <c r="D197" s="224"/>
      <c r="E197" s="230">
        <v>11.66461</v>
      </c>
      <c r="F197" s="234"/>
      <c r="G197" s="234"/>
      <c r="H197" s="234"/>
      <c r="I197" s="234"/>
      <c r="J197" s="234"/>
      <c r="K197" s="234"/>
      <c r="L197" s="234"/>
      <c r="M197" s="234"/>
      <c r="N197" s="222"/>
      <c r="O197" s="222"/>
      <c r="P197" s="222"/>
      <c r="Q197" s="222"/>
      <c r="R197" s="222"/>
      <c r="S197" s="222"/>
      <c r="T197" s="223"/>
      <c r="U197" s="222"/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 t="s">
        <v>116</v>
      </c>
      <c r="AF197" s="212">
        <v>0</v>
      </c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3">
        <v>69</v>
      </c>
      <c r="B198" s="219" t="s">
        <v>349</v>
      </c>
      <c r="C198" s="266" t="s">
        <v>350</v>
      </c>
      <c r="D198" s="221" t="s">
        <v>179</v>
      </c>
      <c r="E198" s="229">
        <v>0.12353</v>
      </c>
      <c r="F198" s="233"/>
      <c r="G198" s="234">
        <f>ROUND(E198*F198,2)</f>
        <v>0</v>
      </c>
      <c r="H198" s="233"/>
      <c r="I198" s="234">
        <f>ROUND(E198*H198,2)</f>
        <v>0</v>
      </c>
      <c r="J198" s="233"/>
      <c r="K198" s="234">
        <f>ROUND(E198*J198,2)</f>
        <v>0</v>
      </c>
      <c r="L198" s="234">
        <v>21</v>
      </c>
      <c r="M198" s="234">
        <f>G198*(1+L198/100)</f>
        <v>0</v>
      </c>
      <c r="N198" s="222">
        <v>0</v>
      </c>
      <c r="O198" s="222">
        <f>ROUND(E198*N198,5)</f>
        <v>0</v>
      </c>
      <c r="P198" s="222">
        <v>0</v>
      </c>
      <c r="Q198" s="222">
        <f>ROUND(E198*P198,5)</f>
        <v>0</v>
      </c>
      <c r="R198" s="222"/>
      <c r="S198" s="222"/>
      <c r="T198" s="223">
        <v>1.327</v>
      </c>
      <c r="U198" s="222">
        <f>ROUND(E198*T198,2)</f>
        <v>0.16</v>
      </c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 t="s">
        <v>114</v>
      </c>
      <c r="AF198" s="212"/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ht="22.5" outlineLevel="1" x14ac:dyDescent="0.2">
      <c r="A199" s="213"/>
      <c r="B199" s="219"/>
      <c r="C199" s="267" t="s">
        <v>351</v>
      </c>
      <c r="D199" s="224"/>
      <c r="E199" s="230">
        <v>0.12353</v>
      </c>
      <c r="F199" s="234"/>
      <c r="G199" s="234"/>
      <c r="H199" s="234"/>
      <c r="I199" s="234"/>
      <c r="J199" s="234"/>
      <c r="K199" s="234"/>
      <c r="L199" s="234"/>
      <c r="M199" s="234"/>
      <c r="N199" s="222"/>
      <c r="O199" s="222"/>
      <c r="P199" s="222"/>
      <c r="Q199" s="222"/>
      <c r="R199" s="222"/>
      <c r="S199" s="222"/>
      <c r="T199" s="223"/>
      <c r="U199" s="22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 t="s">
        <v>116</v>
      </c>
      <c r="AF199" s="212">
        <v>0</v>
      </c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x14ac:dyDescent="0.2">
      <c r="A200" s="214" t="s">
        <v>109</v>
      </c>
      <c r="B200" s="220" t="s">
        <v>74</v>
      </c>
      <c r="C200" s="268" t="s">
        <v>75</v>
      </c>
      <c r="D200" s="225"/>
      <c r="E200" s="231"/>
      <c r="F200" s="235"/>
      <c r="G200" s="235">
        <f>SUMIF(AE201:AE203,"&lt;&gt;NOR",G201:G203)</f>
        <v>0</v>
      </c>
      <c r="H200" s="235"/>
      <c r="I200" s="235">
        <f>SUM(I201:I203)</f>
        <v>0</v>
      </c>
      <c r="J200" s="235"/>
      <c r="K200" s="235">
        <f>SUM(K201:K203)</f>
        <v>0</v>
      </c>
      <c r="L200" s="235"/>
      <c r="M200" s="235">
        <f>SUM(M201:M203)</f>
        <v>0</v>
      </c>
      <c r="N200" s="226"/>
      <c r="O200" s="226">
        <f>SUM(O201:O203)</f>
        <v>9.4999999999999989E-4</v>
      </c>
      <c r="P200" s="226"/>
      <c r="Q200" s="226">
        <f>SUM(Q201:Q203)</f>
        <v>0</v>
      </c>
      <c r="R200" s="226"/>
      <c r="S200" s="226"/>
      <c r="T200" s="227"/>
      <c r="U200" s="226">
        <f>SUM(U201:U203)</f>
        <v>0.73</v>
      </c>
      <c r="AE200" t="s">
        <v>110</v>
      </c>
    </row>
    <row r="201" spans="1:60" outlineLevel="1" x14ac:dyDescent="0.2">
      <c r="A201" s="213">
        <v>70</v>
      </c>
      <c r="B201" s="219" t="s">
        <v>352</v>
      </c>
      <c r="C201" s="266" t="s">
        <v>353</v>
      </c>
      <c r="D201" s="221" t="s">
        <v>147</v>
      </c>
      <c r="E201" s="229">
        <v>1</v>
      </c>
      <c r="F201" s="233"/>
      <c r="G201" s="234">
        <f>ROUND(E201*F201,2)</f>
        <v>0</v>
      </c>
      <c r="H201" s="233"/>
      <c r="I201" s="234">
        <f>ROUND(E201*H201,2)</f>
        <v>0</v>
      </c>
      <c r="J201" s="233"/>
      <c r="K201" s="234">
        <f>ROUND(E201*J201,2)</f>
        <v>0</v>
      </c>
      <c r="L201" s="234">
        <v>21</v>
      </c>
      <c r="M201" s="234">
        <f>G201*(1+L201/100)</f>
        <v>0</v>
      </c>
      <c r="N201" s="222">
        <v>5.1999999999999995E-4</v>
      </c>
      <c r="O201" s="222">
        <f>ROUND(E201*N201,5)</f>
        <v>5.1999999999999995E-4</v>
      </c>
      <c r="P201" s="222">
        <v>0</v>
      </c>
      <c r="Q201" s="222">
        <f>ROUND(E201*P201,5)</f>
        <v>0</v>
      </c>
      <c r="R201" s="222"/>
      <c r="S201" s="222"/>
      <c r="T201" s="223">
        <v>0.52900000000000003</v>
      </c>
      <c r="U201" s="222">
        <f>ROUND(E201*T201,2)</f>
        <v>0.53</v>
      </c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 t="s">
        <v>114</v>
      </c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3">
        <v>71</v>
      </c>
      <c r="B202" s="219" t="s">
        <v>354</v>
      </c>
      <c r="C202" s="266" t="s">
        <v>355</v>
      </c>
      <c r="D202" s="221" t="s">
        <v>147</v>
      </c>
      <c r="E202" s="229">
        <v>0.25</v>
      </c>
      <c r="F202" s="233"/>
      <c r="G202" s="234">
        <f>ROUND(E202*F202,2)</f>
        <v>0</v>
      </c>
      <c r="H202" s="233"/>
      <c r="I202" s="234">
        <f>ROUND(E202*H202,2)</f>
        <v>0</v>
      </c>
      <c r="J202" s="233"/>
      <c r="K202" s="234">
        <f>ROUND(E202*J202,2)</f>
        <v>0</v>
      </c>
      <c r="L202" s="234">
        <v>21</v>
      </c>
      <c r="M202" s="234">
        <f>G202*(1+L202/100)</f>
        <v>0</v>
      </c>
      <c r="N202" s="222">
        <v>1.7099999999999999E-3</v>
      </c>
      <c r="O202" s="222">
        <f>ROUND(E202*N202,5)</f>
        <v>4.2999999999999999E-4</v>
      </c>
      <c r="P202" s="222">
        <v>0</v>
      </c>
      <c r="Q202" s="222">
        <f>ROUND(E202*P202,5)</f>
        <v>0</v>
      </c>
      <c r="R202" s="222"/>
      <c r="S202" s="222"/>
      <c r="T202" s="223">
        <v>0.79700000000000004</v>
      </c>
      <c r="U202" s="222">
        <f>ROUND(E202*T202,2)</f>
        <v>0.2</v>
      </c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 t="s">
        <v>114</v>
      </c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3"/>
      <c r="B203" s="219"/>
      <c r="C203" s="267" t="s">
        <v>356</v>
      </c>
      <c r="D203" s="224"/>
      <c r="E203" s="230">
        <v>0.25</v>
      </c>
      <c r="F203" s="234"/>
      <c r="G203" s="234"/>
      <c r="H203" s="234"/>
      <c r="I203" s="234"/>
      <c r="J203" s="234"/>
      <c r="K203" s="234"/>
      <c r="L203" s="234"/>
      <c r="M203" s="234"/>
      <c r="N203" s="222"/>
      <c r="O203" s="222"/>
      <c r="P203" s="222"/>
      <c r="Q203" s="222"/>
      <c r="R203" s="222"/>
      <c r="S203" s="222"/>
      <c r="T203" s="223"/>
      <c r="U203" s="22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 t="s">
        <v>116</v>
      </c>
      <c r="AF203" s="212">
        <v>0</v>
      </c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x14ac:dyDescent="0.2">
      <c r="A204" s="214" t="s">
        <v>109</v>
      </c>
      <c r="B204" s="220" t="s">
        <v>76</v>
      </c>
      <c r="C204" s="268" t="s">
        <v>77</v>
      </c>
      <c r="D204" s="225"/>
      <c r="E204" s="231"/>
      <c r="F204" s="235"/>
      <c r="G204" s="235">
        <f>SUMIF(AE205:AE229,"&lt;&gt;NOR",G205:G229)</f>
        <v>0</v>
      </c>
      <c r="H204" s="235"/>
      <c r="I204" s="235">
        <f>SUM(I205:I229)</f>
        <v>0</v>
      </c>
      <c r="J204" s="235"/>
      <c r="K204" s="235">
        <f>SUM(K205:K229)</f>
        <v>0</v>
      </c>
      <c r="L204" s="235"/>
      <c r="M204" s="235">
        <f>SUM(M205:M229)</f>
        <v>0</v>
      </c>
      <c r="N204" s="226"/>
      <c r="O204" s="226">
        <f>SUM(O205:O229)</f>
        <v>9.1999999999999998E-3</v>
      </c>
      <c r="P204" s="226"/>
      <c r="Q204" s="226">
        <f>SUM(Q205:Q229)</f>
        <v>0</v>
      </c>
      <c r="R204" s="226"/>
      <c r="S204" s="226"/>
      <c r="T204" s="227"/>
      <c r="U204" s="226">
        <f>SUM(U205:U229)</f>
        <v>0.51</v>
      </c>
      <c r="AE204" t="s">
        <v>110</v>
      </c>
    </row>
    <row r="205" spans="1:60" ht="22.5" outlineLevel="1" x14ac:dyDescent="0.2">
      <c r="A205" s="213">
        <v>72</v>
      </c>
      <c r="B205" s="219" t="s">
        <v>357</v>
      </c>
      <c r="C205" s="266" t="s">
        <v>358</v>
      </c>
      <c r="D205" s="221" t="s">
        <v>250</v>
      </c>
      <c r="E205" s="229">
        <v>1</v>
      </c>
      <c r="F205" s="233"/>
      <c r="G205" s="234">
        <f>ROUND(E205*F205,2)</f>
        <v>0</v>
      </c>
      <c r="H205" s="233"/>
      <c r="I205" s="234">
        <f>ROUND(E205*H205,2)</f>
        <v>0</v>
      </c>
      <c r="J205" s="233"/>
      <c r="K205" s="234">
        <f>ROUND(E205*J205,2)</f>
        <v>0</v>
      </c>
      <c r="L205" s="234">
        <v>21</v>
      </c>
      <c r="M205" s="234">
        <f>G205*(1+L205/100)</f>
        <v>0</v>
      </c>
      <c r="N205" s="222">
        <v>5.6999999999999998E-4</v>
      </c>
      <c r="O205" s="222">
        <f>ROUND(E205*N205,5)</f>
        <v>5.6999999999999998E-4</v>
      </c>
      <c r="P205" s="222">
        <v>0</v>
      </c>
      <c r="Q205" s="222">
        <f>ROUND(E205*P205,5)</f>
        <v>0</v>
      </c>
      <c r="R205" s="222"/>
      <c r="S205" s="222"/>
      <c r="T205" s="223">
        <v>0.22700000000000001</v>
      </c>
      <c r="U205" s="222">
        <f>ROUND(E205*T205,2)</f>
        <v>0.23</v>
      </c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 t="s">
        <v>114</v>
      </c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3"/>
      <c r="B206" s="219"/>
      <c r="C206" s="267" t="s">
        <v>359</v>
      </c>
      <c r="D206" s="224"/>
      <c r="E206" s="230">
        <v>1</v>
      </c>
      <c r="F206" s="234"/>
      <c r="G206" s="234"/>
      <c r="H206" s="234"/>
      <c r="I206" s="234"/>
      <c r="J206" s="234"/>
      <c r="K206" s="234"/>
      <c r="L206" s="234"/>
      <c r="M206" s="234"/>
      <c r="N206" s="222"/>
      <c r="O206" s="222"/>
      <c r="P206" s="222"/>
      <c r="Q206" s="222"/>
      <c r="R206" s="222"/>
      <c r="S206" s="222"/>
      <c r="T206" s="223"/>
      <c r="U206" s="22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 t="s">
        <v>116</v>
      </c>
      <c r="AF206" s="212">
        <v>0</v>
      </c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3">
        <v>73</v>
      </c>
      <c r="B207" s="219" t="s">
        <v>360</v>
      </c>
      <c r="C207" s="266" t="s">
        <v>361</v>
      </c>
      <c r="D207" s="221" t="s">
        <v>250</v>
      </c>
      <c r="E207" s="229">
        <v>1</v>
      </c>
      <c r="F207" s="233"/>
      <c r="G207" s="234">
        <f>ROUND(E207*F207,2)</f>
        <v>0</v>
      </c>
      <c r="H207" s="233"/>
      <c r="I207" s="234">
        <f>ROUND(E207*H207,2)</f>
        <v>0</v>
      </c>
      <c r="J207" s="233"/>
      <c r="K207" s="234">
        <f>ROUND(E207*J207,2)</f>
        <v>0</v>
      </c>
      <c r="L207" s="234">
        <v>21</v>
      </c>
      <c r="M207" s="234">
        <f>G207*(1+L207/100)</f>
        <v>0</v>
      </c>
      <c r="N207" s="222">
        <v>6.0999999999999997E-4</v>
      </c>
      <c r="O207" s="222">
        <f>ROUND(E207*N207,5)</f>
        <v>6.0999999999999997E-4</v>
      </c>
      <c r="P207" s="222">
        <v>0</v>
      </c>
      <c r="Q207" s="222">
        <f>ROUND(E207*P207,5)</f>
        <v>0</v>
      </c>
      <c r="R207" s="222"/>
      <c r="S207" s="222"/>
      <c r="T207" s="223">
        <v>0</v>
      </c>
      <c r="U207" s="222">
        <f>ROUND(E207*T207,2)</f>
        <v>0</v>
      </c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 t="s">
        <v>194</v>
      </c>
      <c r="AF207" s="212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3"/>
      <c r="B208" s="219"/>
      <c r="C208" s="267" t="s">
        <v>362</v>
      </c>
      <c r="D208" s="224"/>
      <c r="E208" s="230">
        <v>1</v>
      </c>
      <c r="F208" s="234"/>
      <c r="G208" s="234"/>
      <c r="H208" s="234"/>
      <c r="I208" s="234"/>
      <c r="J208" s="234"/>
      <c r="K208" s="234"/>
      <c r="L208" s="234"/>
      <c r="M208" s="234"/>
      <c r="N208" s="222"/>
      <c r="O208" s="222"/>
      <c r="P208" s="222"/>
      <c r="Q208" s="222"/>
      <c r="R208" s="222"/>
      <c r="S208" s="222"/>
      <c r="T208" s="223"/>
      <c r="U208" s="222"/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 t="s">
        <v>116</v>
      </c>
      <c r="AF208" s="212">
        <v>0</v>
      </c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22.5" outlineLevel="1" x14ac:dyDescent="0.2">
      <c r="A209" s="213">
        <v>74</v>
      </c>
      <c r="B209" s="219" t="s">
        <v>363</v>
      </c>
      <c r="C209" s="266" t="s">
        <v>364</v>
      </c>
      <c r="D209" s="221" t="s">
        <v>250</v>
      </c>
      <c r="E209" s="229">
        <v>1</v>
      </c>
      <c r="F209" s="233"/>
      <c r="G209" s="234">
        <f>ROUND(E209*F209,2)</f>
        <v>0</v>
      </c>
      <c r="H209" s="233"/>
      <c r="I209" s="234">
        <f>ROUND(E209*H209,2)</f>
        <v>0</v>
      </c>
      <c r="J209" s="233"/>
      <c r="K209" s="234">
        <f>ROUND(E209*J209,2)</f>
        <v>0</v>
      </c>
      <c r="L209" s="234">
        <v>21</v>
      </c>
      <c r="M209" s="234">
        <f>G209*(1+L209/100)</f>
        <v>0</v>
      </c>
      <c r="N209" s="222">
        <v>5.2999999999999998E-4</v>
      </c>
      <c r="O209" s="222">
        <f>ROUND(E209*N209,5)</f>
        <v>5.2999999999999998E-4</v>
      </c>
      <c r="P209" s="222">
        <v>0</v>
      </c>
      <c r="Q209" s="222">
        <f>ROUND(E209*P209,5)</f>
        <v>0</v>
      </c>
      <c r="R209" s="222"/>
      <c r="S209" s="222"/>
      <c r="T209" s="223">
        <v>0</v>
      </c>
      <c r="U209" s="222">
        <f>ROUND(E209*T209,2)</f>
        <v>0</v>
      </c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 t="s">
        <v>194</v>
      </c>
      <c r="AF209" s="212"/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3"/>
      <c r="B210" s="219"/>
      <c r="C210" s="267" t="s">
        <v>359</v>
      </c>
      <c r="D210" s="224"/>
      <c r="E210" s="230">
        <v>1</v>
      </c>
      <c r="F210" s="234"/>
      <c r="G210" s="234"/>
      <c r="H210" s="234"/>
      <c r="I210" s="234"/>
      <c r="J210" s="234"/>
      <c r="K210" s="234"/>
      <c r="L210" s="234"/>
      <c r="M210" s="234"/>
      <c r="N210" s="222"/>
      <c r="O210" s="222"/>
      <c r="P210" s="222"/>
      <c r="Q210" s="222"/>
      <c r="R210" s="222"/>
      <c r="S210" s="222"/>
      <c r="T210" s="223"/>
      <c r="U210" s="222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 t="s">
        <v>116</v>
      </c>
      <c r="AF210" s="212">
        <v>0</v>
      </c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3">
        <v>75</v>
      </c>
      <c r="B211" s="219" t="s">
        <v>365</v>
      </c>
      <c r="C211" s="266" t="s">
        <v>366</v>
      </c>
      <c r="D211" s="221" t="s">
        <v>250</v>
      </c>
      <c r="E211" s="229">
        <v>1</v>
      </c>
      <c r="F211" s="233"/>
      <c r="G211" s="234">
        <f>ROUND(E211*F211,2)</f>
        <v>0</v>
      </c>
      <c r="H211" s="233"/>
      <c r="I211" s="234">
        <f>ROUND(E211*H211,2)</f>
        <v>0</v>
      </c>
      <c r="J211" s="233"/>
      <c r="K211" s="234">
        <f>ROUND(E211*J211,2)</f>
        <v>0</v>
      </c>
      <c r="L211" s="234">
        <v>21</v>
      </c>
      <c r="M211" s="234">
        <f>G211*(1+L211/100)</f>
        <v>0</v>
      </c>
      <c r="N211" s="222">
        <v>9.3999999999999997E-4</v>
      </c>
      <c r="O211" s="222">
        <f>ROUND(E211*N211,5)</f>
        <v>9.3999999999999997E-4</v>
      </c>
      <c r="P211" s="222">
        <v>0</v>
      </c>
      <c r="Q211" s="222">
        <f>ROUND(E211*P211,5)</f>
        <v>0</v>
      </c>
      <c r="R211" s="222"/>
      <c r="S211" s="222"/>
      <c r="T211" s="223">
        <v>0</v>
      </c>
      <c r="U211" s="222">
        <f>ROUND(E211*T211,2)</f>
        <v>0</v>
      </c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 t="s">
        <v>194</v>
      </c>
      <c r="AF211" s="212"/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3"/>
      <c r="B212" s="219"/>
      <c r="C212" s="267" t="s">
        <v>359</v>
      </c>
      <c r="D212" s="224"/>
      <c r="E212" s="230">
        <v>1</v>
      </c>
      <c r="F212" s="234"/>
      <c r="G212" s="234"/>
      <c r="H212" s="234"/>
      <c r="I212" s="234"/>
      <c r="J212" s="234"/>
      <c r="K212" s="234"/>
      <c r="L212" s="234"/>
      <c r="M212" s="234"/>
      <c r="N212" s="222"/>
      <c r="O212" s="222"/>
      <c r="P212" s="222"/>
      <c r="Q212" s="222"/>
      <c r="R212" s="222"/>
      <c r="S212" s="222"/>
      <c r="T212" s="223"/>
      <c r="U212" s="222"/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 t="s">
        <v>116</v>
      </c>
      <c r="AF212" s="212">
        <v>0</v>
      </c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3">
        <v>76</v>
      </c>
      <c r="B213" s="219" t="s">
        <v>367</v>
      </c>
      <c r="C213" s="266" t="s">
        <v>368</v>
      </c>
      <c r="D213" s="221" t="s">
        <v>250</v>
      </c>
      <c r="E213" s="229">
        <v>2</v>
      </c>
      <c r="F213" s="233"/>
      <c r="G213" s="234">
        <f>ROUND(E213*F213,2)</f>
        <v>0</v>
      </c>
      <c r="H213" s="233"/>
      <c r="I213" s="234">
        <f>ROUND(E213*H213,2)</f>
        <v>0</v>
      </c>
      <c r="J213" s="233"/>
      <c r="K213" s="234">
        <f>ROUND(E213*J213,2)</f>
        <v>0</v>
      </c>
      <c r="L213" s="234">
        <v>21</v>
      </c>
      <c r="M213" s="234">
        <f>G213*(1+L213/100)</f>
        <v>0</v>
      </c>
      <c r="N213" s="222">
        <v>2.7999999999999998E-4</v>
      </c>
      <c r="O213" s="222">
        <f>ROUND(E213*N213,5)</f>
        <v>5.5999999999999995E-4</v>
      </c>
      <c r="P213" s="222">
        <v>0</v>
      </c>
      <c r="Q213" s="222">
        <f>ROUND(E213*P213,5)</f>
        <v>0</v>
      </c>
      <c r="R213" s="222"/>
      <c r="S213" s="222"/>
      <c r="T213" s="223">
        <v>0</v>
      </c>
      <c r="U213" s="222">
        <f>ROUND(E213*T213,2)</f>
        <v>0</v>
      </c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 t="s">
        <v>194</v>
      </c>
      <c r="AF213" s="212"/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3"/>
      <c r="B214" s="219"/>
      <c r="C214" s="267" t="s">
        <v>369</v>
      </c>
      <c r="D214" s="224"/>
      <c r="E214" s="230">
        <v>1</v>
      </c>
      <c r="F214" s="234"/>
      <c r="G214" s="234"/>
      <c r="H214" s="234"/>
      <c r="I214" s="234"/>
      <c r="J214" s="234"/>
      <c r="K214" s="234"/>
      <c r="L214" s="234"/>
      <c r="M214" s="234"/>
      <c r="N214" s="222"/>
      <c r="O214" s="222"/>
      <c r="P214" s="222"/>
      <c r="Q214" s="222"/>
      <c r="R214" s="222"/>
      <c r="S214" s="222"/>
      <c r="T214" s="223"/>
      <c r="U214" s="22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 t="s">
        <v>116</v>
      </c>
      <c r="AF214" s="212">
        <v>0</v>
      </c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3"/>
      <c r="B215" s="219"/>
      <c r="C215" s="267" t="s">
        <v>362</v>
      </c>
      <c r="D215" s="224"/>
      <c r="E215" s="230">
        <v>1</v>
      </c>
      <c r="F215" s="234"/>
      <c r="G215" s="234"/>
      <c r="H215" s="234"/>
      <c r="I215" s="234"/>
      <c r="J215" s="234"/>
      <c r="K215" s="234"/>
      <c r="L215" s="234"/>
      <c r="M215" s="234"/>
      <c r="N215" s="222"/>
      <c r="O215" s="222"/>
      <c r="P215" s="222"/>
      <c r="Q215" s="222"/>
      <c r="R215" s="222"/>
      <c r="S215" s="222"/>
      <c r="T215" s="223"/>
      <c r="U215" s="222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 t="s">
        <v>116</v>
      </c>
      <c r="AF215" s="212">
        <v>0</v>
      </c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13">
        <v>77</v>
      </c>
      <c r="B216" s="219" t="s">
        <v>370</v>
      </c>
      <c r="C216" s="266" t="s">
        <v>371</v>
      </c>
      <c r="D216" s="221" t="s">
        <v>250</v>
      </c>
      <c r="E216" s="229">
        <v>1</v>
      </c>
      <c r="F216" s="233"/>
      <c r="G216" s="234">
        <f>ROUND(E216*F216,2)</f>
        <v>0</v>
      </c>
      <c r="H216" s="233"/>
      <c r="I216" s="234">
        <f>ROUND(E216*H216,2)</f>
        <v>0</v>
      </c>
      <c r="J216" s="233"/>
      <c r="K216" s="234">
        <f>ROUND(E216*J216,2)</f>
        <v>0</v>
      </c>
      <c r="L216" s="234">
        <v>21</v>
      </c>
      <c r="M216" s="234">
        <f>G216*(1+L216/100)</f>
        <v>0</v>
      </c>
      <c r="N216" s="222">
        <v>2.4000000000000001E-4</v>
      </c>
      <c r="O216" s="222">
        <f>ROUND(E216*N216,5)</f>
        <v>2.4000000000000001E-4</v>
      </c>
      <c r="P216" s="222">
        <v>0</v>
      </c>
      <c r="Q216" s="222">
        <f>ROUND(E216*P216,5)</f>
        <v>0</v>
      </c>
      <c r="R216" s="222"/>
      <c r="S216" s="222"/>
      <c r="T216" s="223">
        <v>0</v>
      </c>
      <c r="U216" s="222">
        <f>ROUND(E216*T216,2)</f>
        <v>0</v>
      </c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 t="s">
        <v>194</v>
      </c>
      <c r="AF216" s="212"/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3"/>
      <c r="B217" s="219"/>
      <c r="C217" s="267" t="s">
        <v>362</v>
      </c>
      <c r="D217" s="224"/>
      <c r="E217" s="230">
        <v>1</v>
      </c>
      <c r="F217" s="234"/>
      <c r="G217" s="234"/>
      <c r="H217" s="234"/>
      <c r="I217" s="234"/>
      <c r="J217" s="234"/>
      <c r="K217" s="234"/>
      <c r="L217" s="234"/>
      <c r="M217" s="234"/>
      <c r="N217" s="222"/>
      <c r="O217" s="222"/>
      <c r="P217" s="222"/>
      <c r="Q217" s="222"/>
      <c r="R217" s="222"/>
      <c r="S217" s="222"/>
      <c r="T217" s="223"/>
      <c r="U217" s="222"/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 t="s">
        <v>116</v>
      </c>
      <c r="AF217" s="212">
        <v>0</v>
      </c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3">
        <v>78</v>
      </c>
      <c r="B218" s="219" t="s">
        <v>372</v>
      </c>
      <c r="C218" s="266" t="s">
        <v>373</v>
      </c>
      <c r="D218" s="221" t="s">
        <v>250</v>
      </c>
      <c r="E218" s="229">
        <v>1</v>
      </c>
      <c r="F218" s="233"/>
      <c r="G218" s="234">
        <f>ROUND(E218*F218,2)</f>
        <v>0</v>
      </c>
      <c r="H218" s="233"/>
      <c r="I218" s="234">
        <f>ROUND(E218*H218,2)</f>
        <v>0</v>
      </c>
      <c r="J218" s="233"/>
      <c r="K218" s="234">
        <f>ROUND(E218*J218,2)</f>
        <v>0</v>
      </c>
      <c r="L218" s="234">
        <v>21</v>
      </c>
      <c r="M218" s="234">
        <f>G218*(1+L218/100)</f>
        <v>0</v>
      </c>
      <c r="N218" s="222">
        <v>6.9999999999999994E-5</v>
      </c>
      <c r="O218" s="222">
        <f>ROUND(E218*N218,5)</f>
        <v>6.9999999999999994E-5</v>
      </c>
      <c r="P218" s="222">
        <v>0</v>
      </c>
      <c r="Q218" s="222">
        <f>ROUND(E218*P218,5)</f>
        <v>0</v>
      </c>
      <c r="R218" s="222"/>
      <c r="S218" s="222"/>
      <c r="T218" s="223">
        <v>0</v>
      </c>
      <c r="U218" s="222">
        <f>ROUND(E218*T218,2)</f>
        <v>0</v>
      </c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 t="s">
        <v>194</v>
      </c>
      <c r="AF218" s="212"/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13"/>
      <c r="B219" s="219"/>
      <c r="C219" s="267" t="s">
        <v>362</v>
      </c>
      <c r="D219" s="224"/>
      <c r="E219" s="230">
        <v>1</v>
      </c>
      <c r="F219" s="234"/>
      <c r="G219" s="234"/>
      <c r="H219" s="234"/>
      <c r="I219" s="234"/>
      <c r="J219" s="234"/>
      <c r="K219" s="234"/>
      <c r="L219" s="234"/>
      <c r="M219" s="234"/>
      <c r="N219" s="222"/>
      <c r="O219" s="222"/>
      <c r="P219" s="222"/>
      <c r="Q219" s="222"/>
      <c r="R219" s="222"/>
      <c r="S219" s="222"/>
      <c r="T219" s="223"/>
      <c r="U219" s="22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 t="s">
        <v>116</v>
      </c>
      <c r="AF219" s="212">
        <v>0</v>
      </c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ht="22.5" outlineLevel="1" x14ac:dyDescent="0.2">
      <c r="A220" s="213">
        <v>79</v>
      </c>
      <c r="B220" s="219" t="s">
        <v>374</v>
      </c>
      <c r="C220" s="266" t="s">
        <v>375</v>
      </c>
      <c r="D220" s="221" t="s">
        <v>250</v>
      </c>
      <c r="E220" s="229">
        <v>1</v>
      </c>
      <c r="F220" s="233"/>
      <c r="G220" s="234">
        <f>ROUND(E220*F220,2)</f>
        <v>0</v>
      </c>
      <c r="H220" s="233"/>
      <c r="I220" s="234">
        <f>ROUND(E220*H220,2)</f>
        <v>0</v>
      </c>
      <c r="J220" s="233"/>
      <c r="K220" s="234">
        <f>ROUND(E220*J220,2)</f>
        <v>0</v>
      </c>
      <c r="L220" s="234">
        <v>21</v>
      </c>
      <c r="M220" s="234">
        <f>G220*(1+L220/100)</f>
        <v>0</v>
      </c>
      <c r="N220" s="222">
        <v>5.0000000000000002E-5</v>
      </c>
      <c r="O220" s="222">
        <f>ROUND(E220*N220,5)</f>
        <v>5.0000000000000002E-5</v>
      </c>
      <c r="P220" s="222">
        <v>0</v>
      </c>
      <c r="Q220" s="222">
        <f>ROUND(E220*P220,5)</f>
        <v>0</v>
      </c>
      <c r="R220" s="222"/>
      <c r="S220" s="222"/>
      <c r="T220" s="223">
        <v>0</v>
      </c>
      <c r="U220" s="222">
        <f>ROUND(E220*T220,2)</f>
        <v>0</v>
      </c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 t="s">
        <v>194</v>
      </c>
      <c r="AF220" s="212"/>
      <c r="AG220" s="212"/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3"/>
      <c r="B221" s="219"/>
      <c r="C221" s="267" t="s">
        <v>362</v>
      </c>
      <c r="D221" s="224"/>
      <c r="E221" s="230">
        <v>1</v>
      </c>
      <c r="F221" s="234"/>
      <c r="G221" s="234"/>
      <c r="H221" s="234"/>
      <c r="I221" s="234"/>
      <c r="J221" s="234"/>
      <c r="K221" s="234"/>
      <c r="L221" s="234"/>
      <c r="M221" s="234"/>
      <c r="N221" s="222"/>
      <c r="O221" s="222"/>
      <c r="P221" s="222"/>
      <c r="Q221" s="222"/>
      <c r="R221" s="222"/>
      <c r="S221" s="222"/>
      <c r="T221" s="223"/>
      <c r="U221" s="22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 t="s">
        <v>116</v>
      </c>
      <c r="AF221" s="212">
        <v>0</v>
      </c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ht="22.5" outlineLevel="1" x14ac:dyDescent="0.2">
      <c r="A222" s="213">
        <v>80</v>
      </c>
      <c r="B222" s="219" t="s">
        <v>376</v>
      </c>
      <c r="C222" s="266" t="s">
        <v>377</v>
      </c>
      <c r="D222" s="221" t="s">
        <v>250</v>
      </c>
      <c r="E222" s="229">
        <v>1</v>
      </c>
      <c r="F222" s="233"/>
      <c r="G222" s="234">
        <f>ROUND(E222*F222,2)</f>
        <v>0</v>
      </c>
      <c r="H222" s="233"/>
      <c r="I222" s="234">
        <f>ROUND(E222*H222,2)</f>
        <v>0</v>
      </c>
      <c r="J222" s="233"/>
      <c r="K222" s="234">
        <f>ROUND(E222*J222,2)</f>
        <v>0</v>
      </c>
      <c r="L222" s="234">
        <v>21</v>
      </c>
      <c r="M222" s="234">
        <f>G222*(1+L222/100)</f>
        <v>0</v>
      </c>
      <c r="N222" s="222">
        <v>2E-3</v>
      </c>
      <c r="O222" s="222">
        <f>ROUND(E222*N222,5)</f>
        <v>2E-3</v>
      </c>
      <c r="P222" s="222">
        <v>0</v>
      </c>
      <c r="Q222" s="222">
        <f>ROUND(E222*P222,5)</f>
        <v>0</v>
      </c>
      <c r="R222" s="222"/>
      <c r="S222" s="222"/>
      <c r="T222" s="223">
        <v>0</v>
      </c>
      <c r="U222" s="222">
        <f>ROUND(E222*T222,2)</f>
        <v>0</v>
      </c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 t="s">
        <v>194</v>
      </c>
      <c r="AF222" s="212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3"/>
      <c r="B223" s="219"/>
      <c r="C223" s="267" t="s">
        <v>362</v>
      </c>
      <c r="D223" s="224"/>
      <c r="E223" s="230">
        <v>1</v>
      </c>
      <c r="F223" s="234"/>
      <c r="G223" s="234"/>
      <c r="H223" s="234"/>
      <c r="I223" s="234"/>
      <c r="J223" s="234"/>
      <c r="K223" s="234"/>
      <c r="L223" s="234"/>
      <c r="M223" s="234"/>
      <c r="N223" s="222"/>
      <c r="O223" s="222"/>
      <c r="P223" s="222"/>
      <c r="Q223" s="222"/>
      <c r="R223" s="222"/>
      <c r="S223" s="222"/>
      <c r="T223" s="223"/>
      <c r="U223" s="222"/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 t="s">
        <v>116</v>
      </c>
      <c r="AF223" s="212">
        <v>0</v>
      </c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ht="22.5" outlineLevel="1" x14ac:dyDescent="0.2">
      <c r="A224" s="213">
        <v>81</v>
      </c>
      <c r="B224" s="219" t="s">
        <v>378</v>
      </c>
      <c r="C224" s="266" t="s">
        <v>379</v>
      </c>
      <c r="D224" s="221" t="s">
        <v>250</v>
      </c>
      <c r="E224" s="229">
        <v>1</v>
      </c>
      <c r="F224" s="233"/>
      <c r="G224" s="234">
        <f>ROUND(E224*F224,2)</f>
        <v>0</v>
      </c>
      <c r="H224" s="233"/>
      <c r="I224" s="234">
        <f>ROUND(E224*H224,2)</f>
        <v>0</v>
      </c>
      <c r="J224" s="233"/>
      <c r="K224" s="234">
        <f>ROUND(E224*J224,2)</f>
        <v>0</v>
      </c>
      <c r="L224" s="234">
        <v>21</v>
      </c>
      <c r="M224" s="234">
        <f>G224*(1+L224/100)</f>
        <v>0</v>
      </c>
      <c r="N224" s="222">
        <v>2.5999999999999999E-3</v>
      </c>
      <c r="O224" s="222">
        <f>ROUND(E224*N224,5)</f>
        <v>2.5999999999999999E-3</v>
      </c>
      <c r="P224" s="222">
        <v>0</v>
      </c>
      <c r="Q224" s="222">
        <f>ROUND(E224*P224,5)</f>
        <v>0</v>
      </c>
      <c r="R224" s="222"/>
      <c r="S224" s="222"/>
      <c r="T224" s="223">
        <v>0</v>
      </c>
      <c r="U224" s="222">
        <f>ROUND(E224*T224,2)</f>
        <v>0</v>
      </c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 t="s">
        <v>194</v>
      </c>
      <c r="AF224" s="212"/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3"/>
      <c r="B225" s="219"/>
      <c r="C225" s="267" t="s">
        <v>359</v>
      </c>
      <c r="D225" s="224"/>
      <c r="E225" s="230">
        <v>1</v>
      </c>
      <c r="F225" s="234"/>
      <c r="G225" s="234"/>
      <c r="H225" s="234"/>
      <c r="I225" s="234"/>
      <c r="J225" s="234"/>
      <c r="K225" s="234"/>
      <c r="L225" s="234"/>
      <c r="M225" s="234"/>
      <c r="N225" s="222"/>
      <c r="O225" s="222"/>
      <c r="P225" s="222"/>
      <c r="Q225" s="222"/>
      <c r="R225" s="222"/>
      <c r="S225" s="222"/>
      <c r="T225" s="223"/>
      <c r="U225" s="222"/>
      <c r="V225" s="212"/>
      <c r="W225" s="212"/>
      <c r="X225" s="212"/>
      <c r="Y225" s="212"/>
      <c r="Z225" s="212"/>
      <c r="AA225" s="212"/>
      <c r="AB225" s="212"/>
      <c r="AC225" s="212"/>
      <c r="AD225" s="212"/>
      <c r="AE225" s="212" t="s">
        <v>116</v>
      </c>
      <c r="AF225" s="212">
        <v>0</v>
      </c>
      <c r="AG225" s="212"/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3">
        <v>82</v>
      </c>
      <c r="B226" s="219" t="s">
        <v>380</v>
      </c>
      <c r="C226" s="266" t="s">
        <v>381</v>
      </c>
      <c r="D226" s="221" t="s">
        <v>250</v>
      </c>
      <c r="E226" s="229">
        <v>1</v>
      </c>
      <c r="F226" s="233"/>
      <c r="G226" s="234">
        <f>ROUND(E226*F226,2)</f>
        <v>0</v>
      </c>
      <c r="H226" s="233"/>
      <c r="I226" s="234">
        <f>ROUND(E226*H226,2)</f>
        <v>0</v>
      </c>
      <c r="J226" s="233"/>
      <c r="K226" s="234">
        <f>ROUND(E226*J226,2)</f>
        <v>0</v>
      </c>
      <c r="L226" s="234">
        <v>21</v>
      </c>
      <c r="M226" s="234">
        <f>G226*(1+L226/100)</f>
        <v>0</v>
      </c>
      <c r="N226" s="222">
        <v>5.0000000000000001E-4</v>
      </c>
      <c r="O226" s="222">
        <f>ROUND(E226*N226,5)</f>
        <v>5.0000000000000001E-4</v>
      </c>
      <c r="P226" s="222">
        <v>0</v>
      </c>
      <c r="Q226" s="222">
        <f>ROUND(E226*P226,5)</f>
        <v>0</v>
      </c>
      <c r="R226" s="222"/>
      <c r="S226" s="222"/>
      <c r="T226" s="223">
        <v>0</v>
      </c>
      <c r="U226" s="222">
        <f>ROUND(E226*T226,2)</f>
        <v>0</v>
      </c>
      <c r="V226" s="212"/>
      <c r="W226" s="212"/>
      <c r="X226" s="212"/>
      <c r="Y226" s="212"/>
      <c r="Z226" s="212"/>
      <c r="AA226" s="212"/>
      <c r="AB226" s="212"/>
      <c r="AC226" s="212"/>
      <c r="AD226" s="212"/>
      <c r="AE226" s="212" t="s">
        <v>194</v>
      </c>
      <c r="AF226" s="212"/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13"/>
      <c r="B227" s="219"/>
      <c r="C227" s="267" t="s">
        <v>362</v>
      </c>
      <c r="D227" s="224"/>
      <c r="E227" s="230">
        <v>1</v>
      </c>
      <c r="F227" s="234"/>
      <c r="G227" s="234"/>
      <c r="H227" s="234"/>
      <c r="I227" s="234"/>
      <c r="J227" s="234"/>
      <c r="K227" s="234"/>
      <c r="L227" s="234"/>
      <c r="M227" s="234"/>
      <c r="N227" s="222"/>
      <c r="O227" s="222"/>
      <c r="P227" s="222"/>
      <c r="Q227" s="222"/>
      <c r="R227" s="222"/>
      <c r="S227" s="222"/>
      <c r="T227" s="223"/>
      <c r="U227" s="222"/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 t="s">
        <v>116</v>
      </c>
      <c r="AF227" s="212">
        <v>0</v>
      </c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3">
        <v>83</v>
      </c>
      <c r="B228" s="219" t="s">
        <v>382</v>
      </c>
      <c r="C228" s="266" t="s">
        <v>383</v>
      </c>
      <c r="D228" s="221" t="s">
        <v>147</v>
      </c>
      <c r="E228" s="229">
        <v>1</v>
      </c>
      <c r="F228" s="233"/>
      <c r="G228" s="234">
        <f>ROUND(E228*F228,2)</f>
        <v>0</v>
      </c>
      <c r="H228" s="233"/>
      <c r="I228" s="234">
        <f>ROUND(E228*H228,2)</f>
        <v>0</v>
      </c>
      <c r="J228" s="233"/>
      <c r="K228" s="234">
        <f>ROUND(E228*J228,2)</f>
        <v>0</v>
      </c>
      <c r="L228" s="234">
        <v>21</v>
      </c>
      <c r="M228" s="234">
        <f>G228*(1+L228/100)</f>
        <v>0</v>
      </c>
      <c r="N228" s="222">
        <v>5.2999999999999998E-4</v>
      </c>
      <c r="O228" s="222">
        <f>ROUND(E228*N228,5)</f>
        <v>5.2999999999999998E-4</v>
      </c>
      <c r="P228" s="222">
        <v>0</v>
      </c>
      <c r="Q228" s="222">
        <f>ROUND(E228*P228,5)</f>
        <v>0</v>
      </c>
      <c r="R228" s="222"/>
      <c r="S228" s="222"/>
      <c r="T228" s="223">
        <v>0.27889999999999998</v>
      </c>
      <c r="U228" s="222">
        <f>ROUND(E228*T228,2)</f>
        <v>0.28000000000000003</v>
      </c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 t="s">
        <v>114</v>
      </c>
      <c r="AF228" s="212"/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13"/>
      <c r="B229" s="219"/>
      <c r="C229" s="267" t="s">
        <v>362</v>
      </c>
      <c r="D229" s="224"/>
      <c r="E229" s="230">
        <v>1</v>
      </c>
      <c r="F229" s="234"/>
      <c r="G229" s="234"/>
      <c r="H229" s="234"/>
      <c r="I229" s="234"/>
      <c r="J229" s="234"/>
      <c r="K229" s="234"/>
      <c r="L229" s="234"/>
      <c r="M229" s="234"/>
      <c r="N229" s="222"/>
      <c r="O229" s="222"/>
      <c r="P229" s="222"/>
      <c r="Q229" s="222"/>
      <c r="R229" s="222"/>
      <c r="S229" s="222"/>
      <c r="T229" s="223"/>
      <c r="U229" s="22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 t="s">
        <v>116</v>
      </c>
      <c r="AF229" s="212">
        <v>0</v>
      </c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x14ac:dyDescent="0.2">
      <c r="A230" s="214" t="s">
        <v>109</v>
      </c>
      <c r="B230" s="220" t="s">
        <v>78</v>
      </c>
      <c r="C230" s="268" t="s">
        <v>79</v>
      </c>
      <c r="D230" s="225"/>
      <c r="E230" s="231"/>
      <c r="F230" s="235"/>
      <c r="G230" s="235">
        <f>SUMIF(AE231:AE232,"&lt;&gt;NOR",G231:G232)</f>
        <v>0</v>
      </c>
      <c r="H230" s="235"/>
      <c r="I230" s="235">
        <f>SUM(I231:I232)</f>
        <v>0</v>
      </c>
      <c r="J230" s="235"/>
      <c r="K230" s="235">
        <f>SUM(K231:K232)</f>
        <v>0</v>
      </c>
      <c r="L230" s="235"/>
      <c r="M230" s="235">
        <f>SUM(M231:M232)</f>
        <v>0</v>
      </c>
      <c r="N230" s="226"/>
      <c r="O230" s="226">
        <f>SUM(O231:O232)</f>
        <v>1.9000000000000001E-4</v>
      </c>
      <c r="P230" s="226"/>
      <c r="Q230" s="226">
        <f>SUM(Q231:Q232)</f>
        <v>0</v>
      </c>
      <c r="R230" s="226"/>
      <c r="S230" s="226"/>
      <c r="T230" s="227"/>
      <c r="U230" s="226">
        <f>SUM(U231:U232)</f>
        <v>0.08</v>
      </c>
      <c r="AE230" t="s">
        <v>110</v>
      </c>
    </row>
    <row r="231" spans="1:60" ht="22.5" outlineLevel="1" x14ac:dyDescent="0.2">
      <c r="A231" s="213">
        <v>84</v>
      </c>
      <c r="B231" s="219" t="s">
        <v>384</v>
      </c>
      <c r="C231" s="266" t="s">
        <v>385</v>
      </c>
      <c r="D231" s="221" t="s">
        <v>250</v>
      </c>
      <c r="E231" s="229">
        <v>1</v>
      </c>
      <c r="F231" s="233"/>
      <c r="G231" s="234">
        <f>ROUND(E231*F231,2)</f>
        <v>0</v>
      </c>
      <c r="H231" s="233"/>
      <c r="I231" s="234">
        <f>ROUND(E231*H231,2)</f>
        <v>0</v>
      </c>
      <c r="J231" s="233"/>
      <c r="K231" s="234">
        <f>ROUND(E231*J231,2)</f>
        <v>0</v>
      </c>
      <c r="L231" s="234">
        <v>21</v>
      </c>
      <c r="M231" s="234">
        <f>G231*(1+L231/100)</f>
        <v>0</v>
      </c>
      <c r="N231" s="222">
        <v>1.9000000000000001E-4</v>
      </c>
      <c r="O231" s="222">
        <f>ROUND(E231*N231,5)</f>
        <v>1.9000000000000001E-4</v>
      </c>
      <c r="P231" s="222">
        <v>0</v>
      </c>
      <c r="Q231" s="222">
        <f>ROUND(E231*P231,5)</f>
        <v>0</v>
      </c>
      <c r="R231" s="222"/>
      <c r="S231" s="222"/>
      <c r="T231" s="223">
        <v>8.3000000000000004E-2</v>
      </c>
      <c r="U231" s="222">
        <f>ROUND(E231*T231,2)</f>
        <v>0.08</v>
      </c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 t="s">
        <v>114</v>
      </c>
      <c r="AF231" s="212"/>
      <c r="AG231" s="212"/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13"/>
      <c r="B232" s="219"/>
      <c r="C232" s="267" t="s">
        <v>362</v>
      </c>
      <c r="D232" s="224"/>
      <c r="E232" s="230">
        <v>1</v>
      </c>
      <c r="F232" s="234"/>
      <c r="G232" s="234"/>
      <c r="H232" s="234"/>
      <c r="I232" s="234"/>
      <c r="J232" s="234"/>
      <c r="K232" s="234"/>
      <c r="L232" s="234"/>
      <c r="M232" s="234"/>
      <c r="N232" s="222"/>
      <c r="O232" s="222"/>
      <c r="P232" s="222"/>
      <c r="Q232" s="222"/>
      <c r="R232" s="222"/>
      <c r="S232" s="222"/>
      <c r="T232" s="223"/>
      <c r="U232" s="222"/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 t="s">
        <v>116</v>
      </c>
      <c r="AF232" s="212">
        <v>0</v>
      </c>
      <c r="AG232" s="212"/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x14ac:dyDescent="0.2">
      <c r="A233" s="214" t="s">
        <v>109</v>
      </c>
      <c r="B233" s="220" t="s">
        <v>80</v>
      </c>
      <c r="C233" s="268" t="s">
        <v>81</v>
      </c>
      <c r="D233" s="225"/>
      <c r="E233" s="231"/>
      <c r="F233" s="235"/>
      <c r="G233" s="235">
        <f>SUMIF(AE234:AE254,"&lt;&gt;NOR",G234:G254)</f>
        <v>0</v>
      </c>
      <c r="H233" s="235"/>
      <c r="I233" s="235">
        <f>SUM(I234:I254)</f>
        <v>0</v>
      </c>
      <c r="J233" s="235"/>
      <c r="K233" s="235">
        <f>SUM(K234:K254)</f>
        <v>0</v>
      </c>
      <c r="L233" s="235"/>
      <c r="M233" s="235">
        <f>SUM(M234:M254)</f>
        <v>0</v>
      </c>
      <c r="N233" s="226"/>
      <c r="O233" s="226">
        <f>SUM(O234:O254)</f>
        <v>0.11318999999999999</v>
      </c>
      <c r="P233" s="226"/>
      <c r="Q233" s="226">
        <f>SUM(Q234:Q254)</f>
        <v>0</v>
      </c>
      <c r="R233" s="226"/>
      <c r="S233" s="226"/>
      <c r="T233" s="227"/>
      <c r="U233" s="226">
        <f>SUM(U234:U254)</f>
        <v>20.39</v>
      </c>
      <c r="AE233" t="s">
        <v>110</v>
      </c>
    </row>
    <row r="234" spans="1:60" outlineLevel="1" x14ac:dyDescent="0.2">
      <c r="A234" s="213">
        <v>85</v>
      </c>
      <c r="B234" s="219" t="s">
        <v>386</v>
      </c>
      <c r="C234" s="266" t="s">
        <v>387</v>
      </c>
      <c r="D234" s="221" t="s">
        <v>147</v>
      </c>
      <c r="E234" s="229">
        <v>2.5</v>
      </c>
      <c r="F234" s="233"/>
      <c r="G234" s="234">
        <f>ROUND(E234*F234,2)</f>
        <v>0</v>
      </c>
      <c r="H234" s="233"/>
      <c r="I234" s="234">
        <f>ROUND(E234*H234,2)</f>
        <v>0</v>
      </c>
      <c r="J234" s="233"/>
      <c r="K234" s="234">
        <f>ROUND(E234*J234,2)</f>
        <v>0</v>
      </c>
      <c r="L234" s="234">
        <v>21</v>
      </c>
      <c r="M234" s="234">
        <f>G234*(1+L234/100)</f>
        <v>0</v>
      </c>
      <c r="N234" s="222">
        <v>0</v>
      </c>
      <c r="O234" s="222">
        <f>ROUND(E234*N234,5)</f>
        <v>0</v>
      </c>
      <c r="P234" s="222">
        <v>0</v>
      </c>
      <c r="Q234" s="222">
        <f>ROUND(E234*P234,5)</f>
        <v>0</v>
      </c>
      <c r="R234" s="222"/>
      <c r="S234" s="222"/>
      <c r="T234" s="223">
        <v>0.105</v>
      </c>
      <c r="U234" s="222">
        <f>ROUND(E234*T234,2)</f>
        <v>0.26</v>
      </c>
      <c r="V234" s="212"/>
      <c r="W234" s="212"/>
      <c r="X234" s="212"/>
      <c r="Y234" s="212"/>
      <c r="Z234" s="212"/>
      <c r="AA234" s="212"/>
      <c r="AB234" s="212"/>
      <c r="AC234" s="212"/>
      <c r="AD234" s="212"/>
      <c r="AE234" s="212" t="s">
        <v>114</v>
      </c>
      <c r="AF234" s="212"/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3"/>
      <c r="B235" s="219"/>
      <c r="C235" s="267" t="s">
        <v>388</v>
      </c>
      <c r="D235" s="224"/>
      <c r="E235" s="230">
        <v>2.5</v>
      </c>
      <c r="F235" s="234"/>
      <c r="G235" s="234"/>
      <c r="H235" s="234"/>
      <c r="I235" s="234"/>
      <c r="J235" s="234"/>
      <c r="K235" s="234"/>
      <c r="L235" s="234"/>
      <c r="M235" s="234"/>
      <c r="N235" s="222"/>
      <c r="O235" s="222"/>
      <c r="P235" s="222"/>
      <c r="Q235" s="222"/>
      <c r="R235" s="222"/>
      <c r="S235" s="222"/>
      <c r="T235" s="223"/>
      <c r="U235" s="222"/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 t="s">
        <v>116</v>
      </c>
      <c r="AF235" s="212">
        <v>0</v>
      </c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3">
        <v>86</v>
      </c>
      <c r="B236" s="219" t="s">
        <v>389</v>
      </c>
      <c r="C236" s="266" t="s">
        <v>390</v>
      </c>
      <c r="D236" s="221" t="s">
        <v>147</v>
      </c>
      <c r="E236" s="229">
        <v>2.5</v>
      </c>
      <c r="F236" s="233"/>
      <c r="G236" s="234">
        <f>ROUND(E236*F236,2)</f>
        <v>0</v>
      </c>
      <c r="H236" s="233"/>
      <c r="I236" s="234">
        <f>ROUND(E236*H236,2)</f>
        <v>0</v>
      </c>
      <c r="J236" s="233"/>
      <c r="K236" s="234">
        <f>ROUND(E236*J236,2)</f>
        <v>0</v>
      </c>
      <c r="L236" s="234">
        <v>21</v>
      </c>
      <c r="M236" s="234">
        <f>G236*(1+L236/100)</f>
        <v>0</v>
      </c>
      <c r="N236" s="222">
        <v>2.7119999999999998E-2</v>
      </c>
      <c r="O236" s="222">
        <f>ROUND(E236*N236,5)</f>
        <v>6.7799999999999999E-2</v>
      </c>
      <c r="P236" s="222">
        <v>0</v>
      </c>
      <c r="Q236" s="222">
        <f>ROUND(E236*P236,5)</f>
        <v>0</v>
      </c>
      <c r="R236" s="222"/>
      <c r="S236" s="222"/>
      <c r="T236" s="223">
        <v>0.41499999999999998</v>
      </c>
      <c r="U236" s="222">
        <f>ROUND(E236*T236,2)</f>
        <v>1.04</v>
      </c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 t="s">
        <v>114</v>
      </c>
      <c r="AF236" s="212"/>
      <c r="AG236" s="212"/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13"/>
      <c r="B237" s="219"/>
      <c r="C237" s="267" t="s">
        <v>388</v>
      </c>
      <c r="D237" s="224"/>
      <c r="E237" s="230">
        <v>2.5</v>
      </c>
      <c r="F237" s="234"/>
      <c r="G237" s="234"/>
      <c r="H237" s="234"/>
      <c r="I237" s="234"/>
      <c r="J237" s="234"/>
      <c r="K237" s="234"/>
      <c r="L237" s="234"/>
      <c r="M237" s="234"/>
      <c r="N237" s="222"/>
      <c r="O237" s="222"/>
      <c r="P237" s="222"/>
      <c r="Q237" s="222"/>
      <c r="R237" s="222"/>
      <c r="S237" s="222"/>
      <c r="T237" s="223"/>
      <c r="U237" s="222"/>
      <c r="V237" s="212"/>
      <c r="W237" s="212"/>
      <c r="X237" s="212"/>
      <c r="Y237" s="212"/>
      <c r="Z237" s="212"/>
      <c r="AA237" s="212"/>
      <c r="AB237" s="212"/>
      <c r="AC237" s="212"/>
      <c r="AD237" s="212"/>
      <c r="AE237" s="212" t="s">
        <v>116</v>
      </c>
      <c r="AF237" s="212">
        <v>0</v>
      </c>
      <c r="AG237" s="212"/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3">
        <v>87</v>
      </c>
      <c r="B238" s="219" t="s">
        <v>391</v>
      </c>
      <c r="C238" s="266" t="s">
        <v>392</v>
      </c>
      <c r="D238" s="221" t="s">
        <v>250</v>
      </c>
      <c r="E238" s="229">
        <v>2</v>
      </c>
      <c r="F238" s="233"/>
      <c r="G238" s="234">
        <f>ROUND(E238*F238,2)</f>
        <v>0</v>
      </c>
      <c r="H238" s="233"/>
      <c r="I238" s="234">
        <f>ROUND(E238*H238,2)</f>
        <v>0</v>
      </c>
      <c r="J238" s="233"/>
      <c r="K238" s="234">
        <f>ROUND(E238*J238,2)</f>
        <v>0</v>
      </c>
      <c r="L238" s="234">
        <v>21</v>
      </c>
      <c r="M238" s="234">
        <f>G238*(1+L238/100)</f>
        <v>0</v>
      </c>
      <c r="N238" s="222">
        <v>0</v>
      </c>
      <c r="O238" s="222">
        <f>ROUND(E238*N238,5)</f>
        <v>0</v>
      </c>
      <c r="P238" s="222">
        <v>0</v>
      </c>
      <c r="Q238" s="222">
        <f>ROUND(E238*P238,5)</f>
        <v>0</v>
      </c>
      <c r="R238" s="222"/>
      <c r="S238" s="222"/>
      <c r="T238" s="223">
        <v>0.12</v>
      </c>
      <c r="U238" s="222">
        <f>ROUND(E238*T238,2)</f>
        <v>0.24</v>
      </c>
      <c r="V238" s="212"/>
      <c r="W238" s="212"/>
      <c r="X238" s="212"/>
      <c r="Y238" s="212"/>
      <c r="Z238" s="212"/>
      <c r="AA238" s="212"/>
      <c r="AB238" s="212"/>
      <c r="AC238" s="212"/>
      <c r="AD238" s="212"/>
      <c r="AE238" s="212" t="s">
        <v>114</v>
      </c>
      <c r="AF238" s="212"/>
      <c r="AG238" s="212"/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3"/>
      <c r="B239" s="219"/>
      <c r="C239" s="267" t="s">
        <v>393</v>
      </c>
      <c r="D239" s="224"/>
      <c r="E239" s="230">
        <v>2</v>
      </c>
      <c r="F239" s="234"/>
      <c r="G239" s="234"/>
      <c r="H239" s="234"/>
      <c r="I239" s="234"/>
      <c r="J239" s="234"/>
      <c r="K239" s="234"/>
      <c r="L239" s="234"/>
      <c r="M239" s="234"/>
      <c r="N239" s="222"/>
      <c r="O239" s="222"/>
      <c r="P239" s="222"/>
      <c r="Q239" s="222"/>
      <c r="R239" s="222"/>
      <c r="S239" s="222"/>
      <c r="T239" s="223"/>
      <c r="U239" s="222"/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 t="s">
        <v>116</v>
      </c>
      <c r="AF239" s="212">
        <v>0</v>
      </c>
      <c r="AG239" s="212"/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2.5" outlineLevel="1" x14ac:dyDescent="0.2">
      <c r="A240" s="213">
        <v>88</v>
      </c>
      <c r="B240" s="219" t="s">
        <v>394</v>
      </c>
      <c r="C240" s="266" t="s">
        <v>395</v>
      </c>
      <c r="D240" s="221" t="s">
        <v>147</v>
      </c>
      <c r="E240" s="229">
        <v>2.5375000000000001</v>
      </c>
      <c r="F240" s="233"/>
      <c r="G240" s="234">
        <f>ROUND(E240*F240,2)</f>
        <v>0</v>
      </c>
      <c r="H240" s="233"/>
      <c r="I240" s="234">
        <f>ROUND(E240*H240,2)</f>
        <v>0</v>
      </c>
      <c r="J240" s="233"/>
      <c r="K240" s="234">
        <f>ROUND(E240*J240,2)</f>
        <v>0</v>
      </c>
      <c r="L240" s="234">
        <v>21</v>
      </c>
      <c r="M240" s="234">
        <f>G240*(1+L240/100)</f>
        <v>0</v>
      </c>
      <c r="N240" s="222">
        <v>7.2000000000000005E-4</v>
      </c>
      <c r="O240" s="222">
        <f>ROUND(E240*N240,5)</f>
        <v>1.83E-3</v>
      </c>
      <c r="P240" s="222">
        <v>0</v>
      </c>
      <c r="Q240" s="222">
        <f>ROUND(E240*P240,5)</f>
        <v>0</v>
      </c>
      <c r="R240" s="222"/>
      <c r="S240" s="222"/>
      <c r="T240" s="223">
        <v>0</v>
      </c>
      <c r="U240" s="222">
        <f>ROUND(E240*T240,2)</f>
        <v>0</v>
      </c>
      <c r="V240" s="212"/>
      <c r="W240" s="212"/>
      <c r="X240" s="212"/>
      <c r="Y240" s="212"/>
      <c r="Z240" s="212"/>
      <c r="AA240" s="212"/>
      <c r="AB240" s="212"/>
      <c r="AC240" s="212"/>
      <c r="AD240" s="212"/>
      <c r="AE240" s="212" t="s">
        <v>194</v>
      </c>
      <c r="AF240" s="212"/>
      <c r="AG240" s="212"/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13"/>
      <c r="B241" s="219"/>
      <c r="C241" s="267" t="s">
        <v>388</v>
      </c>
      <c r="D241" s="224"/>
      <c r="E241" s="230">
        <v>2.5</v>
      </c>
      <c r="F241" s="234"/>
      <c r="G241" s="234"/>
      <c r="H241" s="234"/>
      <c r="I241" s="234"/>
      <c r="J241" s="234"/>
      <c r="K241" s="234"/>
      <c r="L241" s="234"/>
      <c r="M241" s="234"/>
      <c r="N241" s="222"/>
      <c r="O241" s="222"/>
      <c r="P241" s="222"/>
      <c r="Q241" s="222"/>
      <c r="R241" s="222"/>
      <c r="S241" s="222"/>
      <c r="T241" s="223"/>
      <c r="U241" s="222"/>
      <c r="V241" s="212"/>
      <c r="W241" s="212"/>
      <c r="X241" s="212"/>
      <c r="Y241" s="212"/>
      <c r="Z241" s="212"/>
      <c r="AA241" s="212"/>
      <c r="AB241" s="212"/>
      <c r="AC241" s="212"/>
      <c r="AD241" s="212"/>
      <c r="AE241" s="212" t="s">
        <v>116</v>
      </c>
      <c r="AF241" s="212">
        <v>0</v>
      </c>
      <c r="AG241" s="212"/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3"/>
      <c r="B242" s="219"/>
      <c r="C242" s="269" t="s">
        <v>294</v>
      </c>
      <c r="D242" s="228"/>
      <c r="E242" s="232">
        <v>3.7499999999999999E-2</v>
      </c>
      <c r="F242" s="234"/>
      <c r="G242" s="234"/>
      <c r="H242" s="234"/>
      <c r="I242" s="234"/>
      <c r="J242" s="234"/>
      <c r="K242" s="234"/>
      <c r="L242" s="234"/>
      <c r="M242" s="234"/>
      <c r="N242" s="222"/>
      <c r="O242" s="222"/>
      <c r="P242" s="222"/>
      <c r="Q242" s="222"/>
      <c r="R242" s="222"/>
      <c r="S242" s="222"/>
      <c r="T242" s="223"/>
      <c r="U242" s="222"/>
      <c r="V242" s="212"/>
      <c r="W242" s="212"/>
      <c r="X242" s="212"/>
      <c r="Y242" s="212"/>
      <c r="Z242" s="212"/>
      <c r="AA242" s="212"/>
      <c r="AB242" s="212"/>
      <c r="AC242" s="212"/>
      <c r="AD242" s="212"/>
      <c r="AE242" s="212" t="s">
        <v>116</v>
      </c>
      <c r="AF242" s="212">
        <v>4</v>
      </c>
      <c r="AG242" s="212"/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13">
        <v>89</v>
      </c>
      <c r="B243" s="219" t="s">
        <v>396</v>
      </c>
      <c r="C243" s="266" t="s">
        <v>397</v>
      </c>
      <c r="D243" s="221" t="s">
        <v>250</v>
      </c>
      <c r="E243" s="229">
        <v>5</v>
      </c>
      <c r="F243" s="233"/>
      <c r="G243" s="234">
        <f>ROUND(E243*F243,2)</f>
        <v>0</v>
      </c>
      <c r="H243" s="233"/>
      <c r="I243" s="234">
        <f>ROUND(E243*H243,2)</f>
        <v>0</v>
      </c>
      <c r="J243" s="233"/>
      <c r="K243" s="234">
        <f>ROUND(E243*J243,2)</f>
        <v>0</v>
      </c>
      <c r="L243" s="234">
        <v>21</v>
      </c>
      <c r="M243" s="234">
        <f>G243*(1+L243/100)</f>
        <v>0</v>
      </c>
      <c r="N243" s="222">
        <v>3.0000000000000001E-5</v>
      </c>
      <c r="O243" s="222">
        <f>ROUND(E243*N243,5)</f>
        <v>1.4999999999999999E-4</v>
      </c>
      <c r="P243" s="222">
        <v>0</v>
      </c>
      <c r="Q243" s="222">
        <f>ROUND(E243*P243,5)</f>
        <v>0</v>
      </c>
      <c r="R243" s="222"/>
      <c r="S243" s="222"/>
      <c r="T243" s="223">
        <v>0.27579999999999999</v>
      </c>
      <c r="U243" s="222">
        <f>ROUND(E243*T243,2)</f>
        <v>1.38</v>
      </c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 t="s">
        <v>114</v>
      </c>
      <c r="AF243" s="212"/>
      <c r="AG243" s="212"/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13">
        <v>90</v>
      </c>
      <c r="B244" s="219" t="s">
        <v>398</v>
      </c>
      <c r="C244" s="266" t="s">
        <v>399</v>
      </c>
      <c r="D244" s="221" t="s">
        <v>250</v>
      </c>
      <c r="E244" s="229">
        <v>7</v>
      </c>
      <c r="F244" s="233"/>
      <c r="G244" s="234">
        <f>ROUND(E244*F244,2)</f>
        <v>0</v>
      </c>
      <c r="H244" s="233"/>
      <c r="I244" s="234">
        <f>ROUND(E244*H244,2)</f>
        <v>0</v>
      </c>
      <c r="J244" s="233"/>
      <c r="K244" s="234">
        <f>ROUND(E244*J244,2)</f>
        <v>0</v>
      </c>
      <c r="L244" s="234">
        <v>21</v>
      </c>
      <c r="M244" s="234">
        <f>G244*(1+L244/100)</f>
        <v>0</v>
      </c>
      <c r="N244" s="222">
        <v>3.0000000000000001E-5</v>
      </c>
      <c r="O244" s="222">
        <f>ROUND(E244*N244,5)</f>
        <v>2.1000000000000001E-4</v>
      </c>
      <c r="P244" s="222">
        <v>0</v>
      </c>
      <c r="Q244" s="222">
        <f>ROUND(E244*P244,5)</f>
        <v>0</v>
      </c>
      <c r="R244" s="222"/>
      <c r="S244" s="222"/>
      <c r="T244" s="223">
        <v>0.32619999999999999</v>
      </c>
      <c r="U244" s="222">
        <f>ROUND(E244*T244,2)</f>
        <v>2.2799999999999998</v>
      </c>
      <c r="V244" s="212"/>
      <c r="W244" s="212"/>
      <c r="X244" s="212"/>
      <c r="Y244" s="212"/>
      <c r="Z244" s="212"/>
      <c r="AA244" s="212"/>
      <c r="AB244" s="212"/>
      <c r="AC244" s="212"/>
      <c r="AD244" s="212"/>
      <c r="AE244" s="212" t="s">
        <v>114</v>
      </c>
      <c r="AF244" s="212"/>
      <c r="AG244" s="212"/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3">
        <v>91</v>
      </c>
      <c r="B245" s="219" t="s">
        <v>400</v>
      </c>
      <c r="C245" s="266" t="s">
        <v>401</v>
      </c>
      <c r="D245" s="221" t="s">
        <v>402</v>
      </c>
      <c r="E245" s="229">
        <v>2</v>
      </c>
      <c r="F245" s="233"/>
      <c r="G245" s="234">
        <f>ROUND(E245*F245,2)</f>
        <v>0</v>
      </c>
      <c r="H245" s="233"/>
      <c r="I245" s="234">
        <f>ROUND(E245*H245,2)</f>
        <v>0</v>
      </c>
      <c r="J245" s="233"/>
      <c r="K245" s="234">
        <f>ROUND(E245*J245,2)</f>
        <v>0</v>
      </c>
      <c r="L245" s="234">
        <v>21</v>
      </c>
      <c r="M245" s="234">
        <f>G245*(1+L245/100)</f>
        <v>0</v>
      </c>
      <c r="N245" s="222">
        <v>0</v>
      </c>
      <c r="O245" s="222">
        <f>ROUND(E245*N245,5)</f>
        <v>0</v>
      </c>
      <c r="P245" s="222">
        <v>0</v>
      </c>
      <c r="Q245" s="222">
        <f>ROUND(E245*P245,5)</f>
        <v>0</v>
      </c>
      <c r="R245" s="222"/>
      <c r="S245" s="222"/>
      <c r="T245" s="223">
        <v>5.99</v>
      </c>
      <c r="U245" s="222">
        <f>ROUND(E245*T245,2)</f>
        <v>11.98</v>
      </c>
      <c r="V245" s="212"/>
      <c r="W245" s="212"/>
      <c r="X245" s="212"/>
      <c r="Y245" s="212"/>
      <c r="Z245" s="212"/>
      <c r="AA245" s="212"/>
      <c r="AB245" s="212"/>
      <c r="AC245" s="212"/>
      <c r="AD245" s="212"/>
      <c r="AE245" s="212" t="s">
        <v>114</v>
      </c>
      <c r="AF245" s="212"/>
      <c r="AG245" s="212"/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3"/>
      <c r="B246" s="219"/>
      <c r="C246" s="267" t="s">
        <v>403</v>
      </c>
      <c r="D246" s="224"/>
      <c r="E246" s="230">
        <v>1</v>
      </c>
      <c r="F246" s="234"/>
      <c r="G246" s="234"/>
      <c r="H246" s="234"/>
      <c r="I246" s="234"/>
      <c r="J246" s="234"/>
      <c r="K246" s="234"/>
      <c r="L246" s="234"/>
      <c r="M246" s="234"/>
      <c r="N246" s="222"/>
      <c r="O246" s="222"/>
      <c r="P246" s="222"/>
      <c r="Q246" s="222"/>
      <c r="R246" s="222"/>
      <c r="S246" s="222"/>
      <c r="T246" s="223"/>
      <c r="U246" s="222"/>
      <c r="V246" s="212"/>
      <c r="W246" s="212"/>
      <c r="X246" s="212"/>
      <c r="Y246" s="212"/>
      <c r="Z246" s="212"/>
      <c r="AA246" s="212"/>
      <c r="AB246" s="212"/>
      <c r="AC246" s="212"/>
      <c r="AD246" s="212"/>
      <c r="AE246" s="212" t="s">
        <v>116</v>
      </c>
      <c r="AF246" s="212">
        <v>0</v>
      </c>
      <c r="AG246" s="212"/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13"/>
      <c r="B247" s="219"/>
      <c r="C247" s="267" t="s">
        <v>404</v>
      </c>
      <c r="D247" s="224"/>
      <c r="E247" s="230">
        <v>1</v>
      </c>
      <c r="F247" s="234"/>
      <c r="G247" s="234"/>
      <c r="H247" s="234"/>
      <c r="I247" s="234"/>
      <c r="J247" s="234"/>
      <c r="K247" s="234"/>
      <c r="L247" s="234"/>
      <c r="M247" s="234"/>
      <c r="N247" s="222"/>
      <c r="O247" s="222"/>
      <c r="P247" s="222"/>
      <c r="Q247" s="222"/>
      <c r="R247" s="222"/>
      <c r="S247" s="222"/>
      <c r="T247" s="223"/>
      <c r="U247" s="222"/>
      <c r="V247" s="212"/>
      <c r="W247" s="212"/>
      <c r="X247" s="212"/>
      <c r="Y247" s="212"/>
      <c r="Z247" s="212"/>
      <c r="AA247" s="212"/>
      <c r="AB247" s="212"/>
      <c r="AC247" s="212"/>
      <c r="AD247" s="212"/>
      <c r="AE247" s="212" t="s">
        <v>116</v>
      </c>
      <c r="AF247" s="212">
        <v>0</v>
      </c>
      <c r="AG247" s="212"/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3">
        <v>92</v>
      </c>
      <c r="B248" s="219" t="s">
        <v>405</v>
      </c>
      <c r="C248" s="266" t="s">
        <v>406</v>
      </c>
      <c r="D248" s="221" t="s">
        <v>147</v>
      </c>
      <c r="E248" s="229">
        <v>48.2</v>
      </c>
      <c r="F248" s="233"/>
      <c r="G248" s="234">
        <f>ROUND(E248*F248,2)</f>
        <v>0</v>
      </c>
      <c r="H248" s="233"/>
      <c r="I248" s="234">
        <f>ROUND(E248*H248,2)</f>
        <v>0</v>
      </c>
      <c r="J248" s="233"/>
      <c r="K248" s="234">
        <f>ROUND(E248*J248,2)</f>
        <v>0</v>
      </c>
      <c r="L248" s="234">
        <v>21</v>
      </c>
      <c r="M248" s="234">
        <f>G248*(1+L248/100)</f>
        <v>0</v>
      </c>
      <c r="N248" s="222">
        <v>0</v>
      </c>
      <c r="O248" s="222">
        <f>ROUND(E248*N248,5)</f>
        <v>0</v>
      </c>
      <c r="P248" s="222">
        <v>0</v>
      </c>
      <c r="Q248" s="222">
        <f>ROUND(E248*P248,5)</f>
        <v>0</v>
      </c>
      <c r="R248" s="222"/>
      <c r="S248" s="222"/>
      <c r="T248" s="223">
        <v>1.9E-2</v>
      </c>
      <c r="U248" s="222">
        <f>ROUND(E248*T248,2)</f>
        <v>0.92</v>
      </c>
      <c r="V248" s="212"/>
      <c r="W248" s="212"/>
      <c r="X248" s="212"/>
      <c r="Y248" s="212"/>
      <c r="Z248" s="212"/>
      <c r="AA248" s="212"/>
      <c r="AB248" s="212"/>
      <c r="AC248" s="212"/>
      <c r="AD248" s="212"/>
      <c r="AE248" s="212" t="s">
        <v>114</v>
      </c>
      <c r="AF248" s="212"/>
      <c r="AG248" s="212"/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13"/>
      <c r="B249" s="219"/>
      <c r="C249" s="267" t="s">
        <v>290</v>
      </c>
      <c r="D249" s="224"/>
      <c r="E249" s="230">
        <v>13.5</v>
      </c>
      <c r="F249" s="234"/>
      <c r="G249" s="234"/>
      <c r="H249" s="234"/>
      <c r="I249" s="234"/>
      <c r="J249" s="234"/>
      <c r="K249" s="234"/>
      <c r="L249" s="234"/>
      <c r="M249" s="234"/>
      <c r="N249" s="222"/>
      <c r="O249" s="222"/>
      <c r="P249" s="222"/>
      <c r="Q249" s="222"/>
      <c r="R249" s="222"/>
      <c r="S249" s="222"/>
      <c r="T249" s="223"/>
      <c r="U249" s="222"/>
      <c r="V249" s="212"/>
      <c r="W249" s="212"/>
      <c r="X249" s="212"/>
      <c r="Y249" s="212"/>
      <c r="Z249" s="212"/>
      <c r="AA249" s="212"/>
      <c r="AB249" s="212"/>
      <c r="AC249" s="212"/>
      <c r="AD249" s="212"/>
      <c r="AE249" s="212" t="s">
        <v>116</v>
      </c>
      <c r="AF249" s="212">
        <v>0</v>
      </c>
      <c r="AG249" s="212"/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13"/>
      <c r="B250" s="219"/>
      <c r="C250" s="267" t="s">
        <v>291</v>
      </c>
      <c r="D250" s="224"/>
      <c r="E250" s="230">
        <v>33.700000000000003</v>
      </c>
      <c r="F250" s="234"/>
      <c r="G250" s="234"/>
      <c r="H250" s="234"/>
      <c r="I250" s="234"/>
      <c r="J250" s="234"/>
      <c r="K250" s="234"/>
      <c r="L250" s="234"/>
      <c r="M250" s="234"/>
      <c r="N250" s="222"/>
      <c r="O250" s="222"/>
      <c r="P250" s="222"/>
      <c r="Q250" s="222"/>
      <c r="R250" s="222"/>
      <c r="S250" s="222"/>
      <c r="T250" s="223"/>
      <c r="U250" s="222"/>
      <c r="V250" s="212"/>
      <c r="W250" s="212"/>
      <c r="X250" s="212"/>
      <c r="Y250" s="212"/>
      <c r="Z250" s="212"/>
      <c r="AA250" s="212"/>
      <c r="AB250" s="212"/>
      <c r="AC250" s="212"/>
      <c r="AD250" s="212"/>
      <c r="AE250" s="212" t="s">
        <v>116</v>
      </c>
      <c r="AF250" s="212">
        <v>0</v>
      </c>
      <c r="AG250" s="212"/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13"/>
      <c r="B251" s="219"/>
      <c r="C251" s="267" t="s">
        <v>362</v>
      </c>
      <c r="D251" s="224"/>
      <c r="E251" s="230">
        <v>1</v>
      </c>
      <c r="F251" s="234"/>
      <c r="G251" s="234"/>
      <c r="H251" s="234"/>
      <c r="I251" s="234"/>
      <c r="J251" s="234"/>
      <c r="K251" s="234"/>
      <c r="L251" s="234"/>
      <c r="M251" s="234"/>
      <c r="N251" s="222"/>
      <c r="O251" s="222"/>
      <c r="P251" s="222"/>
      <c r="Q251" s="222"/>
      <c r="R251" s="222"/>
      <c r="S251" s="222"/>
      <c r="T251" s="223"/>
      <c r="U251" s="222"/>
      <c r="V251" s="212"/>
      <c r="W251" s="212"/>
      <c r="X251" s="212"/>
      <c r="Y251" s="212"/>
      <c r="Z251" s="212"/>
      <c r="AA251" s="212"/>
      <c r="AB251" s="212"/>
      <c r="AC251" s="212"/>
      <c r="AD251" s="212"/>
      <c r="AE251" s="212" t="s">
        <v>116</v>
      </c>
      <c r="AF251" s="212">
        <v>0</v>
      </c>
      <c r="AG251" s="212"/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3">
        <v>93</v>
      </c>
      <c r="B252" s="219" t="s">
        <v>407</v>
      </c>
      <c r="C252" s="266" t="s">
        <v>408</v>
      </c>
      <c r="D252" s="221" t="s">
        <v>409</v>
      </c>
      <c r="E252" s="229">
        <v>40</v>
      </c>
      <c r="F252" s="233"/>
      <c r="G252" s="234">
        <f>ROUND(E252*F252,2)</f>
        <v>0</v>
      </c>
      <c r="H252" s="233"/>
      <c r="I252" s="234">
        <f>ROUND(E252*H252,2)</f>
        <v>0</v>
      </c>
      <c r="J252" s="233"/>
      <c r="K252" s="234">
        <f>ROUND(E252*J252,2)</f>
        <v>0</v>
      </c>
      <c r="L252" s="234">
        <v>21</v>
      </c>
      <c r="M252" s="234">
        <f>G252*(1+L252/100)</f>
        <v>0</v>
      </c>
      <c r="N252" s="222">
        <v>8.0000000000000007E-5</v>
      </c>
      <c r="O252" s="222">
        <f>ROUND(E252*N252,5)</f>
        <v>3.2000000000000002E-3</v>
      </c>
      <c r="P252" s="222">
        <v>0</v>
      </c>
      <c r="Q252" s="222">
        <f>ROUND(E252*P252,5)</f>
        <v>0</v>
      </c>
      <c r="R252" s="222"/>
      <c r="S252" s="222"/>
      <c r="T252" s="223">
        <v>5.7299999999999997E-2</v>
      </c>
      <c r="U252" s="222">
        <f>ROUND(E252*T252,2)</f>
        <v>2.29</v>
      </c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 t="s">
        <v>114</v>
      </c>
      <c r="AF252" s="212"/>
      <c r="AG252" s="212"/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3"/>
      <c r="B253" s="219"/>
      <c r="C253" s="267" t="s">
        <v>410</v>
      </c>
      <c r="D253" s="224"/>
      <c r="E253" s="230">
        <v>40</v>
      </c>
      <c r="F253" s="234"/>
      <c r="G253" s="234"/>
      <c r="H253" s="234"/>
      <c r="I253" s="234"/>
      <c r="J253" s="234"/>
      <c r="K253" s="234"/>
      <c r="L253" s="234"/>
      <c r="M253" s="234"/>
      <c r="N253" s="222"/>
      <c r="O253" s="222"/>
      <c r="P253" s="222"/>
      <c r="Q253" s="222"/>
      <c r="R253" s="222"/>
      <c r="S253" s="222"/>
      <c r="T253" s="223"/>
      <c r="U253" s="222"/>
      <c r="V253" s="212"/>
      <c r="W253" s="212"/>
      <c r="X253" s="212"/>
      <c r="Y253" s="212"/>
      <c r="Z253" s="212"/>
      <c r="AA253" s="212"/>
      <c r="AB253" s="212"/>
      <c r="AC253" s="212"/>
      <c r="AD253" s="212"/>
      <c r="AE253" s="212" t="s">
        <v>116</v>
      </c>
      <c r="AF253" s="212">
        <v>0</v>
      </c>
      <c r="AG253" s="212"/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22.5" outlineLevel="1" x14ac:dyDescent="0.2">
      <c r="A254" s="213">
        <v>94</v>
      </c>
      <c r="B254" s="219" t="s">
        <v>411</v>
      </c>
      <c r="C254" s="266" t="s">
        <v>412</v>
      </c>
      <c r="D254" s="221" t="s">
        <v>250</v>
      </c>
      <c r="E254" s="229">
        <v>1</v>
      </c>
      <c r="F254" s="233"/>
      <c r="G254" s="234">
        <f>ROUND(E254*F254,2)</f>
        <v>0</v>
      </c>
      <c r="H254" s="233"/>
      <c r="I254" s="234">
        <f>ROUND(E254*H254,2)</f>
        <v>0</v>
      </c>
      <c r="J254" s="233"/>
      <c r="K254" s="234">
        <f>ROUND(E254*J254,2)</f>
        <v>0</v>
      </c>
      <c r="L254" s="234">
        <v>21</v>
      </c>
      <c r="M254" s="234">
        <f>G254*(1+L254/100)</f>
        <v>0</v>
      </c>
      <c r="N254" s="222">
        <v>0.04</v>
      </c>
      <c r="O254" s="222">
        <f>ROUND(E254*N254,5)</f>
        <v>0.04</v>
      </c>
      <c r="P254" s="222">
        <v>0</v>
      </c>
      <c r="Q254" s="222">
        <f>ROUND(E254*P254,5)</f>
        <v>0</v>
      </c>
      <c r="R254" s="222"/>
      <c r="S254" s="222"/>
      <c r="T254" s="223">
        <v>0</v>
      </c>
      <c r="U254" s="222">
        <f>ROUND(E254*T254,2)</f>
        <v>0</v>
      </c>
      <c r="V254" s="212"/>
      <c r="W254" s="212"/>
      <c r="X254" s="212"/>
      <c r="Y254" s="212"/>
      <c r="Z254" s="212"/>
      <c r="AA254" s="212"/>
      <c r="AB254" s="212"/>
      <c r="AC254" s="212"/>
      <c r="AD254" s="212"/>
      <c r="AE254" s="212" t="s">
        <v>194</v>
      </c>
      <c r="AF254" s="212"/>
      <c r="AG254" s="212"/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x14ac:dyDescent="0.2">
      <c r="A255" s="214" t="s">
        <v>109</v>
      </c>
      <c r="B255" s="220" t="s">
        <v>82</v>
      </c>
      <c r="C255" s="268" t="s">
        <v>26</v>
      </c>
      <c r="D255" s="225"/>
      <c r="E255" s="231"/>
      <c r="F255" s="235"/>
      <c r="G255" s="235">
        <f>SUMIF(AE256:AE262,"&lt;&gt;NOR",G256:G262)</f>
        <v>0</v>
      </c>
      <c r="H255" s="235"/>
      <c r="I255" s="235">
        <f>SUM(I256:I262)</f>
        <v>0</v>
      </c>
      <c r="J255" s="235"/>
      <c r="K255" s="235">
        <f>SUM(K256:K262)</f>
        <v>0</v>
      </c>
      <c r="L255" s="235"/>
      <c r="M255" s="235">
        <f>SUM(M256:M262)</f>
        <v>0</v>
      </c>
      <c r="N255" s="226"/>
      <c r="O255" s="226">
        <f>SUM(O256:O262)</f>
        <v>0</v>
      </c>
      <c r="P255" s="226"/>
      <c r="Q255" s="226">
        <f>SUM(Q256:Q262)</f>
        <v>0</v>
      </c>
      <c r="R255" s="226"/>
      <c r="S255" s="226"/>
      <c r="T255" s="227"/>
      <c r="U255" s="226">
        <f>SUM(U256:U262)</f>
        <v>0</v>
      </c>
      <c r="AE255" t="s">
        <v>110</v>
      </c>
    </row>
    <row r="256" spans="1:60" outlineLevel="1" x14ac:dyDescent="0.2">
      <c r="A256" s="213">
        <v>95</v>
      </c>
      <c r="B256" s="219" t="s">
        <v>413</v>
      </c>
      <c r="C256" s="266" t="s">
        <v>414</v>
      </c>
      <c r="D256" s="221" t="s">
        <v>415</v>
      </c>
      <c r="E256" s="229">
        <v>1</v>
      </c>
      <c r="F256" s="233"/>
      <c r="G256" s="234">
        <f>ROUND(E256*F256,2)</f>
        <v>0</v>
      </c>
      <c r="H256" s="233"/>
      <c r="I256" s="234">
        <f>ROUND(E256*H256,2)</f>
        <v>0</v>
      </c>
      <c r="J256" s="233"/>
      <c r="K256" s="234">
        <f>ROUND(E256*J256,2)</f>
        <v>0</v>
      </c>
      <c r="L256" s="234">
        <v>21</v>
      </c>
      <c r="M256" s="234">
        <f>G256*(1+L256/100)</f>
        <v>0</v>
      </c>
      <c r="N256" s="222">
        <v>0</v>
      </c>
      <c r="O256" s="222">
        <f>ROUND(E256*N256,5)</f>
        <v>0</v>
      </c>
      <c r="P256" s="222">
        <v>0</v>
      </c>
      <c r="Q256" s="222">
        <f>ROUND(E256*P256,5)</f>
        <v>0</v>
      </c>
      <c r="R256" s="222"/>
      <c r="S256" s="222"/>
      <c r="T256" s="223">
        <v>0</v>
      </c>
      <c r="U256" s="222">
        <f>ROUND(E256*T256,2)</f>
        <v>0</v>
      </c>
      <c r="V256" s="212"/>
      <c r="W256" s="212"/>
      <c r="X256" s="212"/>
      <c r="Y256" s="212"/>
      <c r="Z256" s="212"/>
      <c r="AA256" s="212"/>
      <c r="AB256" s="212"/>
      <c r="AC256" s="212"/>
      <c r="AD256" s="212"/>
      <c r="AE256" s="212" t="s">
        <v>114</v>
      </c>
      <c r="AF256" s="212"/>
      <c r="AG256" s="212"/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13">
        <v>96</v>
      </c>
      <c r="B257" s="219" t="s">
        <v>416</v>
      </c>
      <c r="C257" s="266" t="s">
        <v>417</v>
      </c>
      <c r="D257" s="221" t="s">
        <v>415</v>
      </c>
      <c r="E257" s="229">
        <v>1</v>
      </c>
      <c r="F257" s="233"/>
      <c r="G257" s="234">
        <f>ROUND(E257*F257,2)</f>
        <v>0</v>
      </c>
      <c r="H257" s="233"/>
      <c r="I257" s="234">
        <f>ROUND(E257*H257,2)</f>
        <v>0</v>
      </c>
      <c r="J257" s="233"/>
      <c r="K257" s="234">
        <f>ROUND(E257*J257,2)</f>
        <v>0</v>
      </c>
      <c r="L257" s="234">
        <v>21</v>
      </c>
      <c r="M257" s="234">
        <f>G257*(1+L257/100)</f>
        <v>0</v>
      </c>
      <c r="N257" s="222">
        <v>0</v>
      </c>
      <c r="O257" s="222">
        <f>ROUND(E257*N257,5)</f>
        <v>0</v>
      </c>
      <c r="P257" s="222">
        <v>0</v>
      </c>
      <c r="Q257" s="222">
        <f>ROUND(E257*P257,5)</f>
        <v>0</v>
      </c>
      <c r="R257" s="222"/>
      <c r="S257" s="222"/>
      <c r="T257" s="223">
        <v>0</v>
      </c>
      <c r="U257" s="222">
        <f>ROUND(E257*T257,2)</f>
        <v>0</v>
      </c>
      <c r="V257" s="212"/>
      <c r="W257" s="212"/>
      <c r="X257" s="212"/>
      <c r="Y257" s="212"/>
      <c r="Z257" s="212"/>
      <c r="AA257" s="212"/>
      <c r="AB257" s="212"/>
      <c r="AC257" s="212"/>
      <c r="AD257" s="212"/>
      <c r="AE257" s="212" t="s">
        <v>114</v>
      </c>
      <c r="AF257" s="212"/>
      <c r="AG257" s="212"/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13">
        <v>97</v>
      </c>
      <c r="B258" s="219" t="s">
        <v>418</v>
      </c>
      <c r="C258" s="266" t="s">
        <v>419</v>
      </c>
      <c r="D258" s="221" t="s">
        <v>415</v>
      </c>
      <c r="E258" s="229">
        <v>1</v>
      </c>
      <c r="F258" s="233"/>
      <c r="G258" s="234">
        <f>ROUND(E258*F258,2)</f>
        <v>0</v>
      </c>
      <c r="H258" s="233"/>
      <c r="I258" s="234">
        <f>ROUND(E258*H258,2)</f>
        <v>0</v>
      </c>
      <c r="J258" s="233"/>
      <c r="K258" s="234">
        <f>ROUND(E258*J258,2)</f>
        <v>0</v>
      </c>
      <c r="L258" s="234">
        <v>21</v>
      </c>
      <c r="M258" s="234">
        <f>G258*(1+L258/100)</f>
        <v>0</v>
      </c>
      <c r="N258" s="222">
        <v>0</v>
      </c>
      <c r="O258" s="222">
        <f>ROUND(E258*N258,5)</f>
        <v>0</v>
      </c>
      <c r="P258" s="222">
        <v>0</v>
      </c>
      <c r="Q258" s="222">
        <f>ROUND(E258*P258,5)</f>
        <v>0</v>
      </c>
      <c r="R258" s="222"/>
      <c r="S258" s="222"/>
      <c r="T258" s="223">
        <v>0</v>
      </c>
      <c r="U258" s="222">
        <f>ROUND(E258*T258,2)</f>
        <v>0</v>
      </c>
      <c r="V258" s="212"/>
      <c r="W258" s="212"/>
      <c r="X258" s="212"/>
      <c r="Y258" s="212"/>
      <c r="Z258" s="212"/>
      <c r="AA258" s="212"/>
      <c r="AB258" s="212"/>
      <c r="AC258" s="212"/>
      <c r="AD258" s="212"/>
      <c r="AE258" s="212" t="s">
        <v>114</v>
      </c>
      <c r="AF258" s="212"/>
      <c r="AG258" s="212"/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3">
        <v>98</v>
      </c>
      <c r="B259" s="219" t="s">
        <v>420</v>
      </c>
      <c r="C259" s="266" t="s">
        <v>421</v>
      </c>
      <c r="D259" s="221" t="s">
        <v>415</v>
      </c>
      <c r="E259" s="229">
        <v>1</v>
      </c>
      <c r="F259" s="233"/>
      <c r="G259" s="234">
        <f>ROUND(E259*F259,2)</f>
        <v>0</v>
      </c>
      <c r="H259" s="233"/>
      <c r="I259" s="234">
        <f>ROUND(E259*H259,2)</f>
        <v>0</v>
      </c>
      <c r="J259" s="233"/>
      <c r="K259" s="234">
        <f>ROUND(E259*J259,2)</f>
        <v>0</v>
      </c>
      <c r="L259" s="234">
        <v>21</v>
      </c>
      <c r="M259" s="234">
        <f>G259*(1+L259/100)</f>
        <v>0</v>
      </c>
      <c r="N259" s="222">
        <v>0</v>
      </c>
      <c r="O259" s="222">
        <f>ROUND(E259*N259,5)</f>
        <v>0</v>
      </c>
      <c r="P259" s="222">
        <v>0</v>
      </c>
      <c r="Q259" s="222">
        <f>ROUND(E259*P259,5)</f>
        <v>0</v>
      </c>
      <c r="R259" s="222"/>
      <c r="S259" s="222"/>
      <c r="T259" s="223">
        <v>0</v>
      </c>
      <c r="U259" s="222">
        <f>ROUND(E259*T259,2)</f>
        <v>0</v>
      </c>
      <c r="V259" s="212"/>
      <c r="W259" s="212"/>
      <c r="X259" s="212"/>
      <c r="Y259" s="212"/>
      <c r="Z259" s="212"/>
      <c r="AA259" s="212"/>
      <c r="AB259" s="212"/>
      <c r="AC259" s="212"/>
      <c r="AD259" s="212"/>
      <c r="AE259" s="212" t="s">
        <v>114</v>
      </c>
      <c r="AF259" s="212"/>
      <c r="AG259" s="212"/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13">
        <v>99</v>
      </c>
      <c r="B260" s="219" t="s">
        <v>422</v>
      </c>
      <c r="C260" s="266" t="s">
        <v>423</v>
      </c>
      <c r="D260" s="221" t="s">
        <v>415</v>
      </c>
      <c r="E260" s="229">
        <v>1</v>
      </c>
      <c r="F260" s="233"/>
      <c r="G260" s="234">
        <f>ROUND(E260*F260,2)</f>
        <v>0</v>
      </c>
      <c r="H260" s="233"/>
      <c r="I260" s="234">
        <f>ROUND(E260*H260,2)</f>
        <v>0</v>
      </c>
      <c r="J260" s="233"/>
      <c r="K260" s="234">
        <f>ROUND(E260*J260,2)</f>
        <v>0</v>
      </c>
      <c r="L260" s="234">
        <v>21</v>
      </c>
      <c r="M260" s="234">
        <f>G260*(1+L260/100)</f>
        <v>0</v>
      </c>
      <c r="N260" s="222">
        <v>0</v>
      </c>
      <c r="O260" s="222">
        <f>ROUND(E260*N260,5)</f>
        <v>0</v>
      </c>
      <c r="P260" s="222">
        <v>0</v>
      </c>
      <c r="Q260" s="222">
        <f>ROUND(E260*P260,5)</f>
        <v>0</v>
      </c>
      <c r="R260" s="222"/>
      <c r="S260" s="222"/>
      <c r="T260" s="223">
        <v>0</v>
      </c>
      <c r="U260" s="222">
        <f>ROUND(E260*T260,2)</f>
        <v>0</v>
      </c>
      <c r="V260" s="212"/>
      <c r="W260" s="212"/>
      <c r="X260" s="212"/>
      <c r="Y260" s="212"/>
      <c r="Z260" s="212"/>
      <c r="AA260" s="212"/>
      <c r="AB260" s="212"/>
      <c r="AC260" s="212"/>
      <c r="AD260" s="212"/>
      <c r="AE260" s="212" t="s">
        <v>114</v>
      </c>
      <c r="AF260" s="212"/>
      <c r="AG260" s="212"/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13">
        <v>100</v>
      </c>
      <c r="B261" s="219" t="s">
        <v>424</v>
      </c>
      <c r="C261" s="266" t="s">
        <v>425</v>
      </c>
      <c r="D261" s="221" t="s">
        <v>415</v>
      </c>
      <c r="E261" s="229">
        <v>1</v>
      </c>
      <c r="F261" s="233"/>
      <c r="G261" s="234">
        <f>ROUND(E261*F261,2)</f>
        <v>0</v>
      </c>
      <c r="H261" s="233"/>
      <c r="I261" s="234">
        <f>ROUND(E261*H261,2)</f>
        <v>0</v>
      </c>
      <c r="J261" s="233"/>
      <c r="K261" s="234">
        <f>ROUND(E261*J261,2)</f>
        <v>0</v>
      </c>
      <c r="L261" s="234">
        <v>21</v>
      </c>
      <c r="M261" s="234">
        <f>G261*(1+L261/100)</f>
        <v>0</v>
      </c>
      <c r="N261" s="222">
        <v>0</v>
      </c>
      <c r="O261" s="222">
        <f>ROUND(E261*N261,5)</f>
        <v>0</v>
      </c>
      <c r="P261" s="222">
        <v>0</v>
      </c>
      <c r="Q261" s="222">
        <f>ROUND(E261*P261,5)</f>
        <v>0</v>
      </c>
      <c r="R261" s="222"/>
      <c r="S261" s="222"/>
      <c r="T261" s="223">
        <v>0</v>
      </c>
      <c r="U261" s="222">
        <f>ROUND(E261*T261,2)</f>
        <v>0</v>
      </c>
      <c r="V261" s="212"/>
      <c r="W261" s="212"/>
      <c r="X261" s="212"/>
      <c r="Y261" s="212"/>
      <c r="Z261" s="212"/>
      <c r="AA261" s="212"/>
      <c r="AB261" s="212"/>
      <c r="AC261" s="212"/>
      <c r="AD261" s="212"/>
      <c r="AE261" s="212" t="s">
        <v>114</v>
      </c>
      <c r="AF261" s="212"/>
      <c r="AG261" s="212"/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44">
        <v>101</v>
      </c>
      <c r="B262" s="245" t="s">
        <v>426</v>
      </c>
      <c r="C262" s="270" t="s">
        <v>427</v>
      </c>
      <c r="D262" s="246" t="s">
        <v>415</v>
      </c>
      <c r="E262" s="247">
        <v>1</v>
      </c>
      <c r="F262" s="248"/>
      <c r="G262" s="249">
        <f>ROUND(E262*F262,2)</f>
        <v>0</v>
      </c>
      <c r="H262" s="248"/>
      <c r="I262" s="249">
        <f>ROUND(E262*H262,2)</f>
        <v>0</v>
      </c>
      <c r="J262" s="248"/>
      <c r="K262" s="249">
        <f>ROUND(E262*J262,2)</f>
        <v>0</v>
      </c>
      <c r="L262" s="249">
        <v>21</v>
      </c>
      <c r="M262" s="249">
        <f>G262*(1+L262/100)</f>
        <v>0</v>
      </c>
      <c r="N262" s="250">
        <v>0</v>
      </c>
      <c r="O262" s="250">
        <f>ROUND(E262*N262,5)</f>
        <v>0</v>
      </c>
      <c r="P262" s="250">
        <v>0</v>
      </c>
      <c r="Q262" s="250">
        <f>ROUND(E262*P262,5)</f>
        <v>0</v>
      </c>
      <c r="R262" s="250"/>
      <c r="S262" s="250"/>
      <c r="T262" s="251">
        <v>0</v>
      </c>
      <c r="U262" s="250">
        <f>ROUND(E262*T262,2)</f>
        <v>0</v>
      </c>
      <c r="V262" s="212"/>
      <c r="W262" s="212"/>
      <c r="X262" s="212"/>
      <c r="Y262" s="212"/>
      <c r="Z262" s="212"/>
      <c r="AA262" s="212"/>
      <c r="AB262" s="212"/>
      <c r="AC262" s="212"/>
      <c r="AD262" s="212"/>
      <c r="AE262" s="212" t="s">
        <v>114</v>
      </c>
      <c r="AF262" s="212"/>
      <c r="AG262" s="212"/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x14ac:dyDescent="0.2">
      <c r="A263" s="6"/>
      <c r="B263" s="7" t="s">
        <v>257</v>
      </c>
      <c r="C263" s="271" t="s">
        <v>257</v>
      </c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AC263">
        <v>15</v>
      </c>
      <c r="AD263">
        <v>21</v>
      </c>
    </row>
    <row r="264" spans="1:60" x14ac:dyDescent="0.2">
      <c r="A264" s="252"/>
      <c r="B264" s="253">
        <v>26</v>
      </c>
      <c r="C264" s="272" t="s">
        <v>257</v>
      </c>
      <c r="D264" s="254"/>
      <c r="E264" s="254"/>
      <c r="F264" s="254"/>
      <c r="G264" s="265">
        <f>G8+G110+G123+G137+G150+G180+G186+G193+G200+G204+G230+G233+G255</f>
        <v>0</v>
      </c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AC264">
        <f>SUMIF(L7:L262,AC263,G7:G262)</f>
        <v>0</v>
      </c>
      <c r="AD264">
        <f>SUMIF(L7:L262,AD263,G7:G262)</f>
        <v>0</v>
      </c>
      <c r="AE264" t="s">
        <v>428</v>
      </c>
    </row>
    <row r="265" spans="1:60" x14ac:dyDescent="0.2">
      <c r="A265" s="6"/>
      <c r="B265" s="7" t="s">
        <v>257</v>
      </c>
      <c r="C265" s="271" t="s">
        <v>257</v>
      </c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60" x14ac:dyDescent="0.2">
      <c r="A266" s="6"/>
      <c r="B266" s="7" t="s">
        <v>257</v>
      </c>
      <c r="C266" s="271" t="s">
        <v>257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60" x14ac:dyDescent="0.2">
      <c r="A267" s="255">
        <v>33</v>
      </c>
      <c r="B267" s="255"/>
      <c r="C267" s="27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60" x14ac:dyDescent="0.2">
      <c r="A268" s="256"/>
      <c r="B268" s="257"/>
      <c r="C268" s="274"/>
      <c r="D268" s="257"/>
      <c r="E268" s="257"/>
      <c r="F268" s="257"/>
      <c r="G268" s="258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AE268" t="s">
        <v>429</v>
      </c>
    </row>
    <row r="269" spans="1:60" x14ac:dyDescent="0.2">
      <c r="A269" s="259"/>
      <c r="B269" s="260"/>
      <c r="C269" s="275"/>
      <c r="D269" s="260"/>
      <c r="E269" s="260"/>
      <c r="F269" s="260"/>
      <c r="G269" s="261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60" x14ac:dyDescent="0.2">
      <c r="A270" s="259"/>
      <c r="B270" s="260"/>
      <c r="C270" s="275"/>
      <c r="D270" s="260"/>
      <c r="E270" s="260"/>
      <c r="F270" s="260"/>
      <c r="G270" s="261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60" x14ac:dyDescent="0.2">
      <c r="A271" s="259"/>
      <c r="B271" s="260"/>
      <c r="C271" s="275"/>
      <c r="D271" s="260"/>
      <c r="E271" s="260"/>
      <c r="F271" s="260"/>
      <c r="G271" s="261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60" x14ac:dyDescent="0.2">
      <c r="A272" s="262"/>
      <c r="B272" s="263"/>
      <c r="C272" s="276"/>
      <c r="D272" s="263"/>
      <c r="E272" s="263"/>
      <c r="F272" s="263"/>
      <c r="G272" s="264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31" x14ac:dyDescent="0.2">
      <c r="A273" s="6"/>
      <c r="B273" s="7" t="s">
        <v>257</v>
      </c>
      <c r="C273" s="271" t="s">
        <v>257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31" x14ac:dyDescent="0.2">
      <c r="C274" s="277"/>
      <c r="AE274" t="s">
        <v>430</v>
      </c>
    </row>
  </sheetData>
  <mergeCells count="6">
    <mergeCell ref="A1:G1"/>
    <mergeCell ref="C2:G2"/>
    <mergeCell ref="C3:G3"/>
    <mergeCell ref="C4:G4"/>
    <mergeCell ref="A267:C267"/>
    <mergeCell ref="A268:G272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Koudelková Zdeňka</dc:creator>
  <cp:lastModifiedBy>Koudelková Zdeňka</cp:lastModifiedBy>
  <cp:lastPrinted>2014-02-28T09:52:57Z</cp:lastPrinted>
  <dcterms:created xsi:type="dcterms:W3CDTF">2009-04-08T07:15:50Z</dcterms:created>
  <dcterms:modified xsi:type="dcterms:W3CDTF">2022-02-17T08:24:48Z</dcterms:modified>
</cp:coreProperties>
</file>