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Gastro vybavení" sheetId="3" r:id="rId3"/>
    <sheet name="03 - Elektroinstalace" sheetId="4" r:id="rId4"/>
    <sheet name="04 - Vodovod" sheetId="5" r:id="rId5"/>
    <sheet name="05 - Splašková kanalizace" sheetId="6" r:id="rId6"/>
    <sheet name="06 - Plyn" sheetId="7" r:id="rId7"/>
    <sheet name="07 - Vytápění" sheetId="8" r:id="rId8"/>
    <sheet name="08 - Vzduchotechnika" sheetId="9" r:id="rId9"/>
    <sheet name="09 - VRN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Stavební část'!$C$91:$K$564</definedName>
    <definedName name="_xlnm.Print_Area" localSheetId="1">'01 - Stavební část'!$C$4:$J$39,'01 - Stavební část'!$C$45:$J$73,'01 - Stavební část'!$C$79:$K$564</definedName>
    <definedName name="_xlnm.Print_Titles" localSheetId="1">'01 - Stavební část'!$91:$91</definedName>
    <definedName name="_xlnm._FilterDatabase" localSheetId="2" hidden="1">'02 - Gastro vybavení'!$C$86:$K$213</definedName>
    <definedName name="_xlnm.Print_Area" localSheetId="2">'02 - Gastro vybavení'!$C$4:$J$39,'02 - Gastro vybavení'!$C$45:$J$68,'02 - Gastro vybavení'!$C$74:$K$213</definedName>
    <definedName name="_xlnm.Print_Titles" localSheetId="2">'02 - Gastro vybavení'!$86:$86</definedName>
    <definedName name="_xlnm._FilterDatabase" localSheetId="3" hidden="1">'03 - Elektroinstalace'!$C$88:$K$246</definedName>
    <definedName name="_xlnm.Print_Area" localSheetId="3">'03 - Elektroinstalace'!$C$4:$J$39,'03 - Elektroinstalace'!$C$45:$J$70,'03 - Elektroinstalace'!$C$76:$K$246</definedName>
    <definedName name="_xlnm.Print_Titles" localSheetId="3">'03 - Elektroinstalace'!$88:$88</definedName>
    <definedName name="_xlnm._FilterDatabase" localSheetId="4" hidden="1">'04 - Vodovod'!$C$81:$K$110</definedName>
    <definedName name="_xlnm.Print_Area" localSheetId="4">'04 - Vodovod'!$C$4:$J$39,'04 - Vodovod'!$C$45:$J$63,'04 - Vodovod'!$C$69:$K$110</definedName>
    <definedName name="_xlnm.Print_Titles" localSheetId="4">'04 - Vodovod'!$81:$81</definedName>
    <definedName name="_xlnm._FilterDatabase" localSheetId="5" hidden="1">'05 - Splašková kanalizace'!$C$80:$K$107</definedName>
    <definedName name="_xlnm.Print_Area" localSheetId="5">'05 - Splašková kanalizace'!$C$4:$J$39,'05 - Splašková kanalizace'!$C$45:$J$62,'05 - Splašková kanalizace'!$C$68:$K$107</definedName>
    <definedName name="_xlnm.Print_Titles" localSheetId="5">'05 - Splašková kanalizace'!$80:$80</definedName>
    <definedName name="_xlnm._FilterDatabase" localSheetId="6" hidden="1">'06 - Plyn'!$C$81:$K$101</definedName>
    <definedName name="_xlnm.Print_Area" localSheetId="6">'06 - Plyn'!$C$4:$J$39,'06 - Plyn'!$C$45:$J$63,'06 - Plyn'!$C$69:$K$101</definedName>
    <definedName name="_xlnm.Print_Titles" localSheetId="6">'06 - Plyn'!$81:$81</definedName>
    <definedName name="_xlnm._FilterDatabase" localSheetId="7" hidden="1">'07 - Vytápění'!$C$81:$K$104</definedName>
    <definedName name="_xlnm.Print_Area" localSheetId="7">'07 - Vytápění'!$C$4:$J$39,'07 - Vytápění'!$C$45:$J$63,'07 - Vytápění'!$C$69:$K$104</definedName>
    <definedName name="_xlnm.Print_Titles" localSheetId="7">'07 - Vytápění'!$81:$81</definedName>
    <definedName name="_xlnm._FilterDatabase" localSheetId="8" hidden="1">'08 - Vzduchotechnika'!$C$80:$K$104</definedName>
    <definedName name="_xlnm.Print_Area" localSheetId="8">'08 - Vzduchotechnika'!$C$4:$J$39,'08 - Vzduchotechnika'!$C$45:$J$62,'08 - Vzduchotechnika'!$C$68:$K$104</definedName>
    <definedName name="_xlnm.Print_Titles" localSheetId="8">'08 - Vzduchotechnika'!$80:$80</definedName>
    <definedName name="_xlnm._FilterDatabase" localSheetId="9" hidden="1">'09 - VRN'!$C$84:$K$101</definedName>
    <definedName name="_xlnm.Print_Area" localSheetId="9">'09 - VRN'!$C$4:$J$39,'09 - VRN'!$C$45:$J$66,'09 - VRN'!$C$72:$K$101</definedName>
    <definedName name="_xlnm.Print_Titles" localSheetId="9">'09 - VRN'!$84:$84</definedName>
    <definedName name="_xlnm.Print_Area" localSheetId="10">'Seznam figur'!$C$4:$G$51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3"/>
  <c i="10" r="J35"/>
  <c i="1" r="AX63"/>
  <c i="10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T86"/>
  <c r="T85"/>
  <c r="R88"/>
  <c r="R87"/>
  <c r="R86"/>
  <c r="R85"/>
  <c r="P88"/>
  <c r="P87"/>
  <c r="P86"/>
  <c r="P85"/>
  <c i="1" r="AU63"/>
  <c i="10"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75"/>
  <c i="9" r="J37"/>
  <c r="J36"/>
  <c i="1" r="AY62"/>
  <c i="9" r="J35"/>
  <c i="1" r="AX62"/>
  <c i="9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8" r="J37"/>
  <c r="J36"/>
  <c i="1" r="AY61"/>
  <c i="8" r="J35"/>
  <c i="1" r="AX61"/>
  <c i="8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T89"/>
  <c r="R90"/>
  <c r="R89"/>
  <c r="P90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7" r="J37"/>
  <c r="J36"/>
  <c i="1" r="AY60"/>
  <c i="7" r="J35"/>
  <c i="1" r="AX60"/>
  <c i="7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T83"/>
  <c r="R84"/>
  <c r="R83"/>
  <c r="P84"/>
  <c r="P83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6" r="J37"/>
  <c r="J36"/>
  <c i="1" r="AY59"/>
  <c i="6" r="J35"/>
  <c i="1" r="AX59"/>
  <c i="6"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5" r="J37"/>
  <c r="J36"/>
  <c i="1" r="AY58"/>
  <c i="5" r="J35"/>
  <c i="1" r="AX58"/>
  <c i="5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4" r="J37"/>
  <c r="J36"/>
  <c i="1" r="AY57"/>
  <c i="4" r="J35"/>
  <c i="1" r="AX57"/>
  <c i="4"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3"/>
  <c r="E81"/>
  <c r="F52"/>
  <c r="E50"/>
  <c r="J24"/>
  <c r="E24"/>
  <c r="J55"/>
  <c r="J23"/>
  <c r="J21"/>
  <c r="E21"/>
  <c r="J54"/>
  <c r="J20"/>
  <c r="J18"/>
  <c r="E18"/>
  <c r="F86"/>
  <c r="J17"/>
  <c r="J15"/>
  <c r="E15"/>
  <c r="F54"/>
  <c r="J14"/>
  <c r="J12"/>
  <c r="J83"/>
  <c r="E7"/>
  <c r="E79"/>
  <c i="3" r="J37"/>
  <c r="J36"/>
  <c i="1" r="AY56"/>
  <c i="3" r="J35"/>
  <c i="1" r="AX56"/>
  <c i="3"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F83"/>
  <c r="F81"/>
  <c r="E79"/>
  <c r="J54"/>
  <c r="F54"/>
  <c r="F52"/>
  <c r="E50"/>
  <c r="J24"/>
  <c r="E24"/>
  <c r="J55"/>
  <c r="J23"/>
  <c r="J18"/>
  <c r="E18"/>
  <c r="F84"/>
  <c r="J17"/>
  <c r="J12"/>
  <c r="J81"/>
  <c r="E7"/>
  <c r="E77"/>
  <c i="2" r="J37"/>
  <c r="J36"/>
  <c i="1" r="AY55"/>
  <c i="2" r="J35"/>
  <c i="1" r="AX55"/>
  <c i="2" r="BI563"/>
  <c r="BH563"/>
  <c r="BG563"/>
  <c r="BF563"/>
  <c r="T563"/>
  <c r="R563"/>
  <c r="P563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1"/>
  <c r="BH551"/>
  <c r="BG551"/>
  <c r="BF551"/>
  <c r="T551"/>
  <c r="R551"/>
  <c r="P551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32"/>
  <c r="BH532"/>
  <c r="BG532"/>
  <c r="BF532"/>
  <c r="T532"/>
  <c r="R532"/>
  <c r="P532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03"/>
  <c r="BH503"/>
  <c r="BG503"/>
  <c r="BF503"/>
  <c r="T503"/>
  <c r="R503"/>
  <c r="P503"/>
  <c r="BI501"/>
  <c r="BH501"/>
  <c r="BG501"/>
  <c r="BF501"/>
  <c r="T501"/>
  <c r="R501"/>
  <c r="P501"/>
  <c r="BI489"/>
  <c r="BH489"/>
  <c r="BG489"/>
  <c r="BF489"/>
  <c r="T489"/>
  <c r="R489"/>
  <c r="P489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47"/>
  <c r="BH447"/>
  <c r="BG447"/>
  <c r="BF447"/>
  <c r="T447"/>
  <c r="R447"/>
  <c r="P44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16"/>
  <c r="BH416"/>
  <c r="BG416"/>
  <c r="BF416"/>
  <c r="T416"/>
  <c r="R416"/>
  <c r="P416"/>
  <c r="BI405"/>
  <c r="BH405"/>
  <c r="BG405"/>
  <c r="BF405"/>
  <c r="T405"/>
  <c r="R405"/>
  <c r="P405"/>
  <c r="BI393"/>
  <c r="BH393"/>
  <c r="BG393"/>
  <c r="BF393"/>
  <c r="T393"/>
  <c r="R393"/>
  <c r="P393"/>
  <c r="BI390"/>
  <c r="BH390"/>
  <c r="BG390"/>
  <c r="BF390"/>
  <c r="T390"/>
  <c r="R390"/>
  <c r="P390"/>
  <c r="BI378"/>
  <c r="BH378"/>
  <c r="BG378"/>
  <c r="BF378"/>
  <c r="T378"/>
  <c r="R378"/>
  <c r="P378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2"/>
  <c r="BH282"/>
  <c r="BG282"/>
  <c r="BF282"/>
  <c r="T282"/>
  <c r="R282"/>
  <c r="P282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1"/>
  <c r="BH261"/>
  <c r="BG261"/>
  <c r="BF261"/>
  <c r="T261"/>
  <c r="R261"/>
  <c r="P261"/>
  <c r="BI250"/>
  <c r="BH250"/>
  <c r="BG250"/>
  <c r="BF250"/>
  <c r="T250"/>
  <c r="R250"/>
  <c r="P250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00"/>
  <c r="BH100"/>
  <c r="BG100"/>
  <c r="BF100"/>
  <c r="T100"/>
  <c r="R100"/>
  <c r="P100"/>
  <c r="BI95"/>
  <c r="BH95"/>
  <c r="BG95"/>
  <c r="BF95"/>
  <c r="T95"/>
  <c r="R95"/>
  <c r="P95"/>
  <c r="J88"/>
  <c r="F88"/>
  <c r="F86"/>
  <c r="E84"/>
  <c r="J54"/>
  <c r="F54"/>
  <c r="F52"/>
  <c r="E50"/>
  <c r="J24"/>
  <c r="E24"/>
  <c r="J89"/>
  <c r="J23"/>
  <c r="J18"/>
  <c r="E18"/>
  <c r="F55"/>
  <c r="J17"/>
  <c r="J12"/>
  <c r="J86"/>
  <c r="E7"/>
  <c r="E82"/>
  <c i="1" r="L50"/>
  <c r="AM50"/>
  <c r="AM49"/>
  <c r="L49"/>
  <c r="AM47"/>
  <c r="L47"/>
  <c r="L45"/>
  <c r="L44"/>
  <c i="2" r="J555"/>
  <c r="BK517"/>
  <c r="BK405"/>
  <c r="BK295"/>
  <c r="BK138"/>
  <c r="J460"/>
  <c r="BK327"/>
  <c r="BK246"/>
  <c r="J119"/>
  <c r="BK340"/>
  <c r="BK289"/>
  <c r="BK193"/>
  <c r="J95"/>
  <c r="J324"/>
  <c i="3" r="BK212"/>
  <c r="BK162"/>
  <c r="BK110"/>
  <c r="BK168"/>
  <c r="J114"/>
  <c r="BK194"/>
  <c r="J140"/>
  <c r="BK198"/>
  <c r="BK108"/>
  <c i="4" r="J203"/>
  <c r="J129"/>
  <c r="BK234"/>
  <c r="BK187"/>
  <c r="BK129"/>
  <c r="J93"/>
  <c r="BK212"/>
  <c r="J182"/>
  <c r="BK147"/>
  <c r="BK119"/>
  <c r="J116"/>
  <c r="J108"/>
  <c r="J230"/>
  <c r="BK193"/>
  <c r="J170"/>
  <c r="BK149"/>
  <c i="5" r="BK108"/>
  <c r="BK94"/>
  <c r="BK101"/>
  <c r="J94"/>
  <c i="6" r="J89"/>
  <c r="J91"/>
  <c r="BK102"/>
  <c i="7" r="J98"/>
  <c r="J99"/>
  <c r="BK84"/>
  <c i="8" r="BK88"/>
  <c r="J100"/>
  <c r="J87"/>
  <c i="9" r="J103"/>
  <c r="J85"/>
  <c r="J87"/>
  <c i="2" r="BK561"/>
  <c r="J521"/>
  <c r="J447"/>
  <c r="BK333"/>
  <c r="BK214"/>
  <c r="BK519"/>
  <c r="J405"/>
  <c r="J295"/>
  <c r="BK164"/>
  <c r="J350"/>
  <c r="J307"/>
  <c r="BK197"/>
  <c r="J372"/>
  <c r="J319"/>
  <c i="3" r="BK166"/>
  <c r="J134"/>
  <c r="J178"/>
  <c r="BK146"/>
  <c r="BK196"/>
  <c r="J127"/>
  <c r="BK156"/>
  <c i="4" r="J246"/>
  <c r="BK215"/>
  <c r="J190"/>
  <c r="J99"/>
  <c r="J201"/>
  <c r="BK174"/>
  <c r="BK111"/>
  <c r="BK235"/>
  <c i="2" r="J561"/>
  <c r="BK501"/>
  <c r="BK361"/>
  <c r="J240"/>
  <c r="J126"/>
  <c r="J463"/>
  <c r="BK276"/>
  <c r="BK173"/>
  <c r="BK95"/>
  <c r="BK335"/>
  <c r="J246"/>
  <c r="J138"/>
  <c r="J323"/>
  <c r="J158"/>
  <c i="3" r="J198"/>
  <c r="BK130"/>
  <c r="J108"/>
  <c r="BK158"/>
  <c r="J120"/>
  <c r="BK178"/>
  <c i="4" r="J244"/>
  <c r="J213"/>
  <c r="J189"/>
  <c r="BK97"/>
  <c r="J212"/>
  <c r="BK177"/>
  <c r="BK118"/>
  <c r="J234"/>
  <c r="BK205"/>
  <c r="BK172"/>
  <c r="J149"/>
  <c r="BK127"/>
  <c r="BK228"/>
  <c r="BK204"/>
  <c r="J184"/>
  <c r="BK162"/>
  <c r="BK145"/>
  <c r="BK91"/>
  <c i="5" r="J101"/>
  <c r="J92"/>
  <c r="BK102"/>
  <c r="BK85"/>
  <c i="6" r="BK90"/>
  <c r="J97"/>
  <c r="J101"/>
  <c r="J98"/>
  <c i="7" r="J97"/>
  <c r="BK98"/>
  <c i="8" r="J98"/>
  <c r="BK102"/>
  <c r="BK101"/>
  <c r="J92"/>
  <c i="9" r="BK91"/>
  <c r="BK88"/>
  <c r="BK94"/>
  <c r="J88"/>
  <c i="10" r="BK94"/>
  <c i="2" r="BK524"/>
  <c r="J430"/>
  <c r="J311"/>
  <c r="J197"/>
  <c r="J524"/>
  <c r="BK447"/>
  <c r="BK298"/>
  <c r="BK171"/>
  <c r="BK323"/>
  <c r="BK261"/>
  <c r="J164"/>
  <c r="J364"/>
  <c r="BK309"/>
  <c r="BK121"/>
  <c i="3" r="BK152"/>
  <c r="BK97"/>
  <c r="BK176"/>
  <c r="J112"/>
  <c r="BK132"/>
  <c r="J182"/>
  <c r="BK93"/>
  <c i="4" r="BK214"/>
  <c r="J192"/>
  <c r="J162"/>
  <c r="J157"/>
  <c r="J150"/>
  <c r="J140"/>
  <c r="J117"/>
  <c r="BK219"/>
  <c r="J185"/>
  <c r="J142"/>
  <c r="BK105"/>
  <c r="BK217"/>
  <c r="J198"/>
  <c r="J161"/>
  <c r="J145"/>
  <c r="J97"/>
  <c r="J215"/>
  <c r="BK190"/>
  <c r="J168"/>
  <c r="BK150"/>
  <c r="J103"/>
  <c i="5" r="BK100"/>
  <c r="J106"/>
  <c r="BK88"/>
  <c r="J84"/>
  <c i="6" r="BK91"/>
  <c r="BK98"/>
  <c r="BK96"/>
  <c r="BK89"/>
  <c i="7" r="BK92"/>
  <c r="J94"/>
  <c r="J93"/>
  <c i="8" r="J96"/>
  <c r="BK104"/>
  <c r="J88"/>
  <c i="9" r="BK84"/>
  <c r="BK96"/>
  <c r="BK90"/>
  <c i="10" r="BK88"/>
  <c i="2" r="J532"/>
  <c r="BK460"/>
  <c r="BK372"/>
  <c r="J203"/>
  <c r="BK532"/>
  <c r="BK430"/>
  <c r="J267"/>
  <c r="J134"/>
  <c r="J367"/>
  <c r="BK267"/>
  <c r="J142"/>
  <c r="BK350"/>
  <c r="J233"/>
  <c i="3" r="J150"/>
  <c r="J91"/>
  <c r="J154"/>
  <c r="BK106"/>
  <c r="BK125"/>
  <c r="J184"/>
  <c i="4" r="BK245"/>
  <c r="BK206"/>
  <c r="BK191"/>
  <c r="BK109"/>
  <c r="BK182"/>
  <c r="BK123"/>
  <c r="BK208"/>
  <c r="BK161"/>
  <c r="BK136"/>
  <c r="BK114"/>
  <c r="J106"/>
  <c r="BK216"/>
  <c r="BK165"/>
  <c r="BK121"/>
  <c i="5" r="J102"/>
  <c r="J85"/>
  <c r="J96"/>
  <c r="J86"/>
  <c i="6" r="J85"/>
  <c r="BK107"/>
  <c r="BK97"/>
  <c i="7" r="BK95"/>
  <c r="J95"/>
  <c r="J101"/>
  <c i="8" r="BK86"/>
  <c r="J94"/>
  <c r="J86"/>
  <c i="9" r="BK97"/>
  <c r="J98"/>
  <c r="BK89"/>
  <c i="2" r="BK540"/>
  <c r="J393"/>
  <c r="BK273"/>
  <c r="BK124"/>
  <c r="J465"/>
  <c r="BK328"/>
  <c r="J178"/>
  <c r="J544"/>
  <c r="BK324"/>
  <c r="J173"/>
  <c r="BK355"/>
  <c r="J238"/>
  <c i="3" r="J202"/>
  <c r="BK148"/>
  <c r="J209"/>
  <c r="J110"/>
  <c r="BK142"/>
  <c r="BK200"/>
  <c r="BK134"/>
  <c i="4" r="BK227"/>
  <c r="BK200"/>
  <c r="J180"/>
  <c r="J243"/>
  <c r="J191"/>
  <c r="J165"/>
  <c r="BK103"/>
  <c r="J219"/>
  <c i="2" r="BK546"/>
  <c r="J416"/>
  <c r="BK313"/>
  <c r="BK158"/>
  <c r="J540"/>
  <c r="J435"/>
  <c r="BK326"/>
  <c r="BK203"/>
  <c r="BK343"/>
  <c r="J273"/>
  <c r="BK178"/>
  <c r="BK367"/>
  <c r="BK250"/>
  <c r="J100"/>
  <c i="3" r="J146"/>
  <c r="J93"/>
  <c r="BK184"/>
  <c r="J162"/>
  <c r="J116"/>
  <c r="BK187"/>
  <c r="J130"/>
  <c r="J189"/>
  <c r="J95"/>
  <c i="4" r="J205"/>
  <c r="J175"/>
  <c r="BK112"/>
  <c r="J196"/>
  <c r="BK134"/>
  <c r="J240"/>
  <c r="BK213"/>
  <c r="J188"/>
  <c r="BK160"/>
  <c r="BK133"/>
  <c r="J91"/>
  <c r="J211"/>
  <c r="J194"/>
  <c r="J169"/>
  <c r="J151"/>
  <c r="J113"/>
  <c i="5" r="J103"/>
  <c r="BK87"/>
  <c r="BK105"/>
  <c r="J87"/>
  <c i="6" r="BK106"/>
  <c r="BK86"/>
  <c r="J92"/>
  <c r="J105"/>
  <c r="BK87"/>
  <c i="7" r="BK87"/>
  <c r="BK89"/>
  <c r="J89"/>
  <c i="8" r="J84"/>
  <c r="BK85"/>
  <c r="BK84"/>
  <c i="9" r="J100"/>
  <c r="J99"/>
  <c r="J97"/>
  <c r="J91"/>
  <c i="10" r="J100"/>
  <c i="2" r="BK551"/>
  <c r="BK463"/>
  <c r="BK364"/>
  <c r="BK238"/>
  <c r="BK563"/>
  <c r="BK393"/>
  <c r="J261"/>
  <c r="J121"/>
  <c r="J276"/>
  <c r="J190"/>
  <c r="J546"/>
  <c r="J330"/>
  <c r="J171"/>
  <c i="3" r="J194"/>
  <c r="J132"/>
  <c r="BK189"/>
  <c r="BK118"/>
  <c r="J180"/>
  <c r="J89"/>
  <c r="BK136"/>
  <c i="4" r="BK230"/>
  <c r="J204"/>
  <c r="BK170"/>
  <c r="BK159"/>
  <c r="J154"/>
  <c r="J146"/>
  <c r="J138"/>
  <c r="J111"/>
  <c r="J210"/>
  <c r="BK167"/>
  <c r="BK236"/>
  <c r="J209"/>
  <c r="J183"/>
  <c r="J155"/>
  <c r="BK140"/>
  <c r="BK93"/>
  <c r="BK209"/>
  <c r="BK195"/>
  <c r="J159"/>
  <c r="J133"/>
  <c i="5" r="J110"/>
  <c r="J95"/>
  <c r="BK86"/>
  <c r="J100"/>
  <c i="6" r="J107"/>
  <c r="BK88"/>
  <c r="BK93"/>
  <c r="BK85"/>
  <c r="BK84"/>
  <c i="7" r="BK96"/>
  <c r="J88"/>
  <c i="8" r="BK100"/>
  <c r="BK99"/>
  <c r="BK90"/>
  <c i="9" r="J104"/>
  <c r="BK101"/>
  <c r="BK86"/>
  <c r="BK92"/>
  <c r="BK87"/>
  <c i="10" r="J94"/>
  <c i="2" r="J563"/>
  <c r="BK489"/>
  <c r="BK319"/>
  <c r="BK157"/>
  <c r="J517"/>
  <c r="BK311"/>
  <c r="BK190"/>
  <c r="BK544"/>
  <c r="J326"/>
  <c r="J166"/>
  <c r="J335"/>
  <c r="BK159"/>
  <c i="3" r="J200"/>
  <c r="BK138"/>
  <c r="BK202"/>
  <c r="BK127"/>
  <c r="BK172"/>
  <c r="BK112"/>
  <c r="J172"/>
  <c i="4" r="BK240"/>
  <c r="J216"/>
  <c r="BK185"/>
  <c r="BK116"/>
  <c r="BK218"/>
  <c r="BK176"/>
  <c r="BK108"/>
  <c r="J233"/>
  <c r="BK192"/>
  <c r="J152"/>
  <c r="J118"/>
  <c r="J112"/>
  <c r="BK99"/>
  <c r="BK196"/>
  <c r="J177"/>
  <c r="BK153"/>
  <c r="J101"/>
  <c i="5" r="BK99"/>
  <c r="J108"/>
  <c r="J89"/>
  <c i="6" r="BK92"/>
  <c r="J96"/>
  <c r="J88"/>
  <c r="J90"/>
  <c i="7" r="J91"/>
  <c r="BK88"/>
  <c i="8" r="J101"/>
  <c r="J103"/>
  <c r="BK93"/>
  <c i="9" r="J102"/>
  <c r="J101"/>
  <c r="J92"/>
  <c i="2" r="J557"/>
  <c r="J503"/>
  <c r="BK428"/>
  <c r="BK315"/>
  <c r="J193"/>
  <c r="J535"/>
  <c r="BK432"/>
  <c r="J321"/>
  <c r="BK243"/>
  <c r="BK100"/>
  <c r="J269"/>
  <c r="BK128"/>
  <c r="J328"/>
  <c r="BK148"/>
  <c i="3" r="BK160"/>
  <c r="J106"/>
  <c r="J160"/>
  <c r="BK103"/>
  <c r="J168"/>
  <c r="BK95"/>
  <c r="BK140"/>
  <c i="4" r="J241"/>
  <c r="J195"/>
  <c r="BK164"/>
  <c r="J217"/>
  <c r="BK180"/>
  <c r="BK241"/>
  <c r="J214"/>
  <c i="2" r="BK535"/>
  <c r="BK465"/>
  <c r="BK330"/>
  <c r="BK206"/>
  <c r="BK503"/>
  <c r="J340"/>
  <c r="J250"/>
  <c r="J124"/>
  <c r="J355"/>
  <c r="J298"/>
  <c r="J206"/>
  <c r="BK348"/>
  <c r="J214"/>
  <c i="3" r="BK174"/>
  <c r="BK116"/>
  <c r="BK204"/>
  <c r="J156"/>
  <c r="BK89"/>
  <c r="J148"/>
  <c r="J204"/>
  <c r="J103"/>
  <c i="4" r="J223"/>
  <c r="J193"/>
  <c r="J121"/>
  <c r="BK232"/>
  <c r="BK183"/>
  <c r="BK106"/>
  <c r="BK223"/>
  <c r="J199"/>
  <c r="J164"/>
  <c r="BK144"/>
  <c r="BK101"/>
  <c r="J218"/>
  <c r="BK197"/>
  <c r="J174"/>
  <c r="BK158"/>
  <c r="J123"/>
  <c i="5" r="BK109"/>
  <c r="BK96"/>
  <c r="BK110"/>
  <c r="J99"/>
  <c r="BK89"/>
  <c i="6" r="BK100"/>
  <c r="J106"/>
  <c r="J84"/>
  <c r="J87"/>
  <c i="7" r="BK100"/>
  <c r="BK101"/>
  <c r="BK91"/>
  <c i="8" r="J90"/>
  <c r="BK96"/>
  <c r="J93"/>
  <c r="J85"/>
  <c i="9" r="BK103"/>
  <c r="BK83"/>
  <c r="J89"/>
  <c i="10" r="BK100"/>
  <c i="2" r="BK557"/>
  <c r="BK514"/>
  <c r="J390"/>
  <c r="J282"/>
  <c r="J128"/>
  <c r="J468"/>
  <c r="BK337"/>
  <c r="BK240"/>
  <c i="1" r="AS54"/>
  <c i="3" r="BK164"/>
  <c r="J118"/>
  <c r="J164"/>
  <c r="J97"/>
  <c r="J166"/>
  <c r="J123"/>
  <c r="J196"/>
  <c r="J101"/>
  <c i="4" r="BK221"/>
  <c r="BK199"/>
  <c r="J163"/>
  <c r="J158"/>
  <c r="BK152"/>
  <c r="BK142"/>
  <c r="J136"/>
  <c r="BK95"/>
  <c r="BK194"/>
  <c r="BK175"/>
  <c r="J109"/>
  <c r="J228"/>
  <c r="BK203"/>
  <c r="J176"/>
  <c r="BK151"/>
  <c r="J131"/>
  <c r="J227"/>
  <c r="BK207"/>
  <c r="J187"/>
  <c r="BK163"/>
  <c r="BK146"/>
  <c i="5" r="BK107"/>
  <c r="BK91"/>
  <c r="J109"/>
  <c r="BK92"/>
  <c r="J88"/>
  <c i="6" r="BK99"/>
  <c r="J104"/>
  <c r="J103"/>
  <c r="BK95"/>
  <c i="7" r="J96"/>
  <c r="J87"/>
  <c i="8" r="BK103"/>
  <c r="J104"/>
  <c r="J99"/>
  <c r="J97"/>
  <c i="9" r="BK98"/>
  <c r="J94"/>
  <c r="BK99"/>
  <c r="BK85"/>
  <c i="10" r="J97"/>
  <c r="BK97"/>
  <c i="2" r="BK542"/>
  <c r="J432"/>
  <c r="J345"/>
  <c r="J243"/>
  <c r="BK119"/>
  <c r="J489"/>
  <c r="BK378"/>
  <c r="J291"/>
  <c r="BK166"/>
  <c r="J348"/>
  <c r="J313"/>
  <c r="BK236"/>
  <c r="BK370"/>
  <c r="J289"/>
  <c r="BK142"/>
  <c i="3" r="J176"/>
  <c r="J125"/>
  <c r="BK180"/>
  <c r="BK209"/>
  <c r="BK154"/>
  <c r="BK91"/>
  <c r="J138"/>
  <c i="4" r="J225"/>
  <c r="BK198"/>
  <c r="BK168"/>
  <c r="J245"/>
  <c r="J197"/>
  <c r="BK169"/>
  <c r="BK238"/>
  <c r="J200"/>
  <c r="J156"/>
  <c r="BK125"/>
  <c r="BK117"/>
  <c r="BK113"/>
  <c r="J105"/>
  <c r="J206"/>
  <c r="BK188"/>
  <c r="BK157"/>
  <c r="J144"/>
  <c i="5" r="J105"/>
  <c r="BK93"/>
  <c r="BK104"/>
  <c i="6" r="BK104"/>
  <c r="J100"/>
  <c r="J102"/>
  <c r="J83"/>
  <c i="7" r="BK86"/>
  <c r="J92"/>
  <c i="8" r="BK97"/>
  <c r="BK95"/>
  <c r="BK98"/>
  <c i="9" r="J90"/>
  <c r="J95"/>
  <c r="J86"/>
  <c i="2" r="J551"/>
  <c r="BK468"/>
  <c r="J370"/>
  <c r="BK307"/>
  <c r="J145"/>
  <c r="J501"/>
  <c r="J361"/>
  <c r="BK269"/>
  <c r="BK126"/>
  <c r="J337"/>
  <c r="BK233"/>
  <c r="J157"/>
  <c r="J343"/>
  <c r="J209"/>
  <c i="3" r="BK192"/>
  <c r="BK120"/>
  <c r="J170"/>
  <c r="BK123"/>
  <c r="BK182"/>
  <c r="BK114"/>
  <c r="J187"/>
  <c r="J99"/>
  <c i="4" r="BK211"/>
  <c r="J167"/>
  <c r="BK233"/>
  <c r="BK184"/>
  <c r="J127"/>
  <c r="BK225"/>
  <c i="2" r="BK555"/>
  <c r="J519"/>
  <c r="J378"/>
  <c r="BK291"/>
  <c r="BK145"/>
  <c r="BK521"/>
  <c r="BK416"/>
  <c r="J309"/>
  <c r="BK160"/>
  <c r="BK390"/>
  <c r="BK321"/>
  <c r="J160"/>
  <c r="J333"/>
  <c i="3" r="J212"/>
  <c r="J158"/>
  <c r="J174"/>
  <c r="J136"/>
  <c r="BK170"/>
  <c r="BK99"/>
  <c r="J144"/>
  <c i="4" r="J236"/>
  <c r="J202"/>
  <c r="BK166"/>
  <c r="J238"/>
  <c r="BK186"/>
  <c r="J172"/>
  <c r="BK246"/>
  <c r="BK210"/>
  <c r="BK181"/>
  <c r="J153"/>
  <c r="BK138"/>
  <c r="J95"/>
  <c r="J208"/>
  <c r="BK189"/>
  <c r="J166"/>
  <c r="BK154"/>
  <c r="J119"/>
  <c i="5" r="BK106"/>
  <c r="J93"/>
  <c r="J107"/>
  <c r="J91"/>
  <c i="6" r="J95"/>
  <c r="J99"/>
  <c r="BK105"/>
  <c r="J93"/>
  <c i="7" r="BK93"/>
  <c r="J100"/>
  <c r="BK97"/>
  <c i="8" r="BK92"/>
  <c r="J95"/>
  <c i="9" r="BK95"/>
  <c r="BK100"/>
  <c r="J84"/>
  <c i="10" r="J91"/>
  <c i="2" r="J542"/>
  <c r="BK435"/>
  <c r="J327"/>
  <c r="J148"/>
  <c r="J514"/>
  <c r="J428"/>
  <c r="BK282"/>
  <c r="J159"/>
  <c r="J315"/>
  <c r="BK209"/>
  <c r="BK134"/>
  <c r="BK345"/>
  <c r="J236"/>
  <c i="3" r="BK207"/>
  <c r="J142"/>
  <c r="J207"/>
  <c r="BK144"/>
  <c r="J192"/>
  <c r="J152"/>
  <c r="BK101"/>
  <c r="BK150"/>
  <c i="4" r="BK243"/>
  <c r="J207"/>
  <c r="J186"/>
  <c r="J160"/>
  <c r="BK156"/>
  <c r="J147"/>
  <c r="BK131"/>
  <c r="J235"/>
  <c r="J181"/>
  <c r="J125"/>
  <c r="BK244"/>
  <c r="J221"/>
  <c r="BK202"/>
  <c r="J171"/>
  <c r="J134"/>
  <c r="J232"/>
  <c r="BK201"/>
  <c r="BK171"/>
  <c r="BK155"/>
  <c r="J114"/>
  <c i="5" r="J104"/>
  <c r="BK84"/>
  <c r="BK103"/>
  <c r="BK95"/>
  <c i="6" r="BK103"/>
  <c r="BK83"/>
  <c r="J86"/>
  <c r="BK101"/>
  <c i="7" r="BK99"/>
  <c r="J84"/>
  <c r="BK94"/>
  <c r="J86"/>
  <c i="8" r="BK87"/>
  <c r="BK94"/>
  <c r="J102"/>
  <c i="9" r="BK102"/>
  <c r="J96"/>
  <c r="BK104"/>
  <c r="J83"/>
  <c i="10" r="J88"/>
  <c r="BK91"/>
  <c i="6" l="1" r="P94"/>
  <c i="2" r="T534"/>
  <c r="P94"/>
  <c r="BK165"/>
  <c r="J165"/>
  <c r="J62"/>
  <c r="R165"/>
  <c r="BK249"/>
  <c r="J249"/>
  <c r="J66"/>
  <c r="T249"/>
  <c r="P332"/>
  <c r="BK347"/>
  <c r="J347"/>
  <c r="J68"/>
  <c r="T347"/>
  <c r="T434"/>
  <c r="R523"/>
  <c r="P534"/>
  <c r="P554"/>
  <c i="3" r="BK88"/>
  <c r="J88"/>
  <c r="J60"/>
  <c r="BK105"/>
  <c r="J105"/>
  <c r="J61"/>
  <c r="BK122"/>
  <c r="J122"/>
  <c r="J62"/>
  <c r="BK129"/>
  <c r="J129"/>
  <c r="J63"/>
  <c r="T186"/>
  <c r="R191"/>
  <c r="R206"/>
  <c i="4" r="T90"/>
  <c r="T110"/>
  <c r="R115"/>
  <c r="R148"/>
  <c r="P173"/>
  <c r="BK179"/>
  <c r="J179"/>
  <c r="J65"/>
  <c r="BK220"/>
  <c r="J220"/>
  <c r="J66"/>
  <c r="BK231"/>
  <c r="J231"/>
  <c r="J67"/>
  <c r="BK237"/>
  <c r="J237"/>
  <c r="J68"/>
  <c r="T242"/>
  <c i="7" r="R85"/>
  <c r="T90"/>
  <c i="8" r="BK83"/>
  <c r="J83"/>
  <c r="J60"/>
  <c r="BK91"/>
  <c r="J91"/>
  <c r="J62"/>
  <c i="9" r="P82"/>
  <c r="P93"/>
  <c i="2" r="T554"/>
  <c i="3" r="P88"/>
  <c r="R105"/>
  <c r="P122"/>
  <c r="R129"/>
  <c r="R186"/>
  <c r="T191"/>
  <c r="T206"/>
  <c i="4" r="P90"/>
  <c r="P110"/>
  <c r="BK115"/>
  <c r="J115"/>
  <c r="J62"/>
  <c r="T148"/>
  <c r="T173"/>
  <c r="T179"/>
  <c r="T220"/>
  <c r="T231"/>
  <c r="T237"/>
  <c r="R242"/>
  <c i="5" r="P83"/>
  <c r="T83"/>
  <c r="R90"/>
  <c r="T90"/>
  <c r="R98"/>
  <c i="6" r="BK82"/>
  <c r="J82"/>
  <c r="J60"/>
  <c r="T82"/>
  <c r="R94"/>
  <c i="7" r="T85"/>
  <c r="T82"/>
  <c r="P90"/>
  <c i="8" r="R83"/>
  <c r="P91"/>
  <c i="9" r="BK93"/>
  <c r="J93"/>
  <c r="J61"/>
  <c i="2" r="BK94"/>
  <c r="J94"/>
  <c r="J61"/>
  <c r="R94"/>
  <c r="T165"/>
  <c r="P235"/>
  <c r="T235"/>
  <c r="P249"/>
  <c r="BK332"/>
  <c r="J332"/>
  <c r="J67"/>
  <c r="T332"/>
  <c r="P347"/>
  <c r="BK434"/>
  <c r="J434"/>
  <c r="J69"/>
  <c r="P434"/>
  <c r="BK523"/>
  <c r="J523"/>
  <c r="J70"/>
  <c r="T523"/>
  <c r="BK554"/>
  <c r="J554"/>
  <c r="J72"/>
  <c i="3" r="R88"/>
  <c r="R87"/>
  <c r="P105"/>
  <c r="R122"/>
  <c r="P129"/>
  <c r="BK186"/>
  <c r="J186"/>
  <c r="J64"/>
  <c r="BK191"/>
  <c r="J191"/>
  <c r="J65"/>
  <c r="BK206"/>
  <c r="J206"/>
  <c r="J66"/>
  <c i="4" r="R90"/>
  <c r="R110"/>
  <c r="P115"/>
  <c r="BK148"/>
  <c r="J148"/>
  <c r="J63"/>
  <c r="BK173"/>
  <c r="J173"/>
  <c r="J64"/>
  <c r="P179"/>
  <c r="R220"/>
  <c r="P231"/>
  <c r="P237"/>
  <c r="P242"/>
  <c i="5" r="BK83"/>
  <c r="J83"/>
  <c r="J60"/>
  <c r="R83"/>
  <c r="R82"/>
  <c r="P90"/>
  <c r="BK98"/>
  <c r="J98"/>
  <c r="J62"/>
  <c r="T98"/>
  <c i="6" r="P82"/>
  <c r="P81"/>
  <c i="1" r="AU59"/>
  <c i="6" r="BK94"/>
  <c r="J94"/>
  <c r="J61"/>
  <c i="7" r="BK85"/>
  <c r="J85"/>
  <c r="J61"/>
  <c r="BK90"/>
  <c r="J90"/>
  <c r="J62"/>
  <c i="8" r="T83"/>
  <c r="R91"/>
  <c i="9" r="R82"/>
  <c r="T82"/>
  <c r="R93"/>
  <c r="T93"/>
  <c i="2" r="T94"/>
  <c r="T93"/>
  <c r="P165"/>
  <c r="BK235"/>
  <c r="J235"/>
  <c r="J63"/>
  <c r="R235"/>
  <c r="R249"/>
  <c r="R332"/>
  <c r="R347"/>
  <c r="R434"/>
  <c r="P523"/>
  <c r="BK534"/>
  <c r="J534"/>
  <c r="J71"/>
  <c r="R534"/>
  <c r="R554"/>
  <c i="3" r="T88"/>
  <c r="T105"/>
  <c r="T122"/>
  <c r="T129"/>
  <c r="P186"/>
  <c r="P191"/>
  <c r="P206"/>
  <c i="4" r="BK90"/>
  <c r="J90"/>
  <c r="J60"/>
  <c r="BK110"/>
  <c r="J110"/>
  <c r="J61"/>
  <c r="T115"/>
  <c r="P148"/>
  <c r="R173"/>
  <c r="R179"/>
  <c r="P220"/>
  <c r="R231"/>
  <c r="R237"/>
  <c r="BK242"/>
  <c r="J242"/>
  <c r="J69"/>
  <c i="5" r="BK90"/>
  <c r="J90"/>
  <c r="J61"/>
  <c r="P98"/>
  <c i="6" r="R82"/>
  <c r="R81"/>
  <c r="T94"/>
  <c i="7" r="P85"/>
  <c r="P82"/>
  <c i="1" r="AU60"/>
  <c i="7" r="R90"/>
  <c i="8" r="P83"/>
  <c r="P82"/>
  <c i="1" r="AU61"/>
  <c i="8" r="T91"/>
  <c i="9" r="BK82"/>
  <c r="J82"/>
  <c r="J60"/>
  <c i="8" r="BK89"/>
  <c r="J89"/>
  <c r="J61"/>
  <c i="10" r="BK87"/>
  <c i="2" r="BK245"/>
  <c r="J245"/>
  <c r="J64"/>
  <c i="3" r="BK211"/>
  <c r="J211"/>
  <c r="J67"/>
  <c i="7" r="BK83"/>
  <c r="J83"/>
  <c r="J60"/>
  <c i="10" r="BK90"/>
  <c r="J90"/>
  <c r="J62"/>
  <c r="BK93"/>
  <c r="J93"/>
  <c r="J63"/>
  <c r="BK96"/>
  <c r="J96"/>
  <c r="J64"/>
  <c r="BK99"/>
  <c r="J99"/>
  <c r="J65"/>
  <c r="E48"/>
  <c r="J55"/>
  <c r="F82"/>
  <c r="BE88"/>
  <c r="BE97"/>
  <c r="BE100"/>
  <c r="J52"/>
  <c r="BE94"/>
  <c r="BE91"/>
  <c i="9" r="J55"/>
  <c r="J75"/>
  <c r="F78"/>
  <c r="BE83"/>
  <c r="BE84"/>
  <c r="BE85"/>
  <c r="BE86"/>
  <c r="BE91"/>
  <c r="BE96"/>
  <c r="BE98"/>
  <c r="BE100"/>
  <c r="BE101"/>
  <c r="E48"/>
  <c r="BE87"/>
  <c r="BE89"/>
  <c r="BE94"/>
  <c r="BE95"/>
  <c r="BE97"/>
  <c r="BE99"/>
  <c r="BE102"/>
  <c r="BE103"/>
  <c r="BE104"/>
  <c r="BE88"/>
  <c r="BE90"/>
  <c r="BE92"/>
  <c i="8" r="E48"/>
  <c r="F55"/>
  <c r="BE84"/>
  <c r="BE94"/>
  <c r="BE99"/>
  <c r="BE100"/>
  <c r="BE102"/>
  <c r="BE103"/>
  <c r="BE85"/>
  <c r="BE95"/>
  <c r="BE96"/>
  <c r="BE97"/>
  <c r="BE98"/>
  <c r="BE104"/>
  <c r="J52"/>
  <c r="J55"/>
  <c r="BE86"/>
  <c r="BE87"/>
  <c r="BE88"/>
  <c r="BE90"/>
  <c r="BE92"/>
  <c r="BE93"/>
  <c r="BE101"/>
  <c i="7" r="F55"/>
  <c r="BE86"/>
  <c r="BE89"/>
  <c r="BE92"/>
  <c r="BE94"/>
  <c r="BE99"/>
  <c r="J55"/>
  <c r="BE84"/>
  <c r="BE87"/>
  <c r="BE95"/>
  <c r="BE96"/>
  <c r="BE98"/>
  <c r="BE101"/>
  <c r="J52"/>
  <c r="BE91"/>
  <c r="BE100"/>
  <c r="E48"/>
  <c r="BE88"/>
  <c r="BE93"/>
  <c r="BE97"/>
  <c i="6" r="J52"/>
  <c r="BE85"/>
  <c r="BE91"/>
  <c r="BE96"/>
  <c r="BE99"/>
  <c r="BE103"/>
  <c r="BE107"/>
  <c r="E48"/>
  <c r="J55"/>
  <c r="BE88"/>
  <c r="BE89"/>
  <c r="BE90"/>
  <c r="BE92"/>
  <c r="BE93"/>
  <c r="BE97"/>
  <c r="BE98"/>
  <c r="F78"/>
  <c r="BE84"/>
  <c r="BE86"/>
  <c r="BE87"/>
  <c r="BE100"/>
  <c r="BE102"/>
  <c r="BE106"/>
  <c r="BE83"/>
  <c r="BE95"/>
  <c r="BE101"/>
  <c r="BE104"/>
  <c r="BE105"/>
  <c i="5" r="E48"/>
  <c r="BE86"/>
  <c r="BE92"/>
  <c r="J52"/>
  <c r="J55"/>
  <c r="BE93"/>
  <c r="BE101"/>
  <c r="BE102"/>
  <c r="BE103"/>
  <c r="BE104"/>
  <c r="BE110"/>
  <c r="F55"/>
  <c r="BE84"/>
  <c r="BE87"/>
  <c r="BE88"/>
  <c r="BE89"/>
  <c r="BE91"/>
  <c r="BE94"/>
  <c r="BE85"/>
  <c r="BE95"/>
  <c r="BE96"/>
  <c r="BE99"/>
  <c r="BE100"/>
  <c r="BE105"/>
  <c r="BE106"/>
  <c r="BE107"/>
  <c r="BE108"/>
  <c r="BE109"/>
  <c i="4" r="E48"/>
  <c r="J52"/>
  <c r="J85"/>
  <c r="BE95"/>
  <c r="BE99"/>
  <c r="BE105"/>
  <c r="BE108"/>
  <c r="BE109"/>
  <c r="BE111"/>
  <c r="BE116"/>
  <c r="BE117"/>
  <c r="BE127"/>
  <c r="BE129"/>
  <c r="BE131"/>
  <c r="BE133"/>
  <c r="BE134"/>
  <c r="BE140"/>
  <c r="BE145"/>
  <c r="BE147"/>
  <c r="BE149"/>
  <c r="BE150"/>
  <c r="BE152"/>
  <c r="BE153"/>
  <c r="BE156"/>
  <c r="BE163"/>
  <c r="BE164"/>
  <c r="BE174"/>
  <c r="BE180"/>
  <c r="BE184"/>
  <c r="BE185"/>
  <c r="BE191"/>
  <c r="BE199"/>
  <c r="BE202"/>
  <c r="BE210"/>
  <c r="BE211"/>
  <c r="BE217"/>
  <c r="BE219"/>
  <c r="BE223"/>
  <c r="BE225"/>
  <c r="BE230"/>
  <c r="BE234"/>
  <c r="BE236"/>
  <c r="BE238"/>
  <c i="3" r="BK87"/>
  <c r="J87"/>
  <c r="J59"/>
  <c i="4" r="F85"/>
  <c r="BE121"/>
  <c r="BE154"/>
  <c r="BE157"/>
  <c r="BE158"/>
  <c r="BE160"/>
  <c r="BE165"/>
  <c r="BE166"/>
  <c r="BE167"/>
  <c r="BE169"/>
  <c r="BE181"/>
  <c r="BE182"/>
  <c r="BE183"/>
  <c r="BE186"/>
  <c r="BE188"/>
  <c r="BE189"/>
  <c r="BE190"/>
  <c r="BE194"/>
  <c r="BE195"/>
  <c r="BE197"/>
  <c r="BE200"/>
  <c r="BE201"/>
  <c r="BE206"/>
  <c r="BE216"/>
  <c r="BE228"/>
  <c r="F55"/>
  <c r="J86"/>
  <c r="BE97"/>
  <c r="BE112"/>
  <c r="BE114"/>
  <c r="BE119"/>
  <c r="BE136"/>
  <c r="BE138"/>
  <c r="BE142"/>
  <c r="BE161"/>
  <c r="BE162"/>
  <c r="BE168"/>
  <c r="BE170"/>
  <c r="BE192"/>
  <c r="BE198"/>
  <c r="BE203"/>
  <c r="BE204"/>
  <c r="BE205"/>
  <c r="BE207"/>
  <c r="BE208"/>
  <c r="BE212"/>
  <c r="BE213"/>
  <c r="BE214"/>
  <c r="BE215"/>
  <c r="BE221"/>
  <c r="BE227"/>
  <c r="BE235"/>
  <c r="BE240"/>
  <c r="BE243"/>
  <c r="BE244"/>
  <c r="BE91"/>
  <c r="BE93"/>
  <c r="BE101"/>
  <c r="BE103"/>
  <c r="BE106"/>
  <c r="BE113"/>
  <c r="BE118"/>
  <c r="BE123"/>
  <c r="BE125"/>
  <c r="BE144"/>
  <c r="BE146"/>
  <c r="BE151"/>
  <c r="BE155"/>
  <c r="BE159"/>
  <c r="BE171"/>
  <c r="BE172"/>
  <c r="BE175"/>
  <c r="BE176"/>
  <c r="BE177"/>
  <c r="BE187"/>
  <c r="BE193"/>
  <c r="BE196"/>
  <c r="BE209"/>
  <c r="BE218"/>
  <c r="BE232"/>
  <c r="BE233"/>
  <c r="BE241"/>
  <c r="BE245"/>
  <c r="BE246"/>
  <c i="2" r="BK93"/>
  <c r="J93"/>
  <c r="J60"/>
  <c i="3" r="J52"/>
  <c r="J84"/>
  <c r="BE95"/>
  <c r="BE97"/>
  <c r="BE103"/>
  <c r="BE110"/>
  <c r="BE114"/>
  <c r="BE116"/>
  <c r="BE118"/>
  <c r="BE120"/>
  <c r="BE125"/>
  <c r="BE127"/>
  <c r="BE130"/>
  <c r="BE152"/>
  <c r="BE158"/>
  <c r="BE166"/>
  <c r="BE168"/>
  <c r="BE172"/>
  <c r="BE174"/>
  <c r="BE180"/>
  <c r="BE192"/>
  <c r="BE209"/>
  <c r="E48"/>
  <c r="BE106"/>
  <c r="BE134"/>
  <c r="BE144"/>
  <c r="BE146"/>
  <c r="BE156"/>
  <c r="BE160"/>
  <c r="BE162"/>
  <c r="BE184"/>
  <c r="BE187"/>
  <c r="BE198"/>
  <c r="BE204"/>
  <c r="F55"/>
  <c r="BE91"/>
  <c r="BE99"/>
  <c r="BE101"/>
  <c r="BE132"/>
  <c r="BE136"/>
  <c r="BE138"/>
  <c r="BE140"/>
  <c r="BE148"/>
  <c r="BE150"/>
  <c r="BE154"/>
  <c r="BE164"/>
  <c r="BE170"/>
  <c r="BE189"/>
  <c r="BE194"/>
  <c r="BE196"/>
  <c r="BE89"/>
  <c r="BE93"/>
  <c r="BE108"/>
  <c r="BE112"/>
  <c r="BE123"/>
  <c r="BE142"/>
  <c r="BE176"/>
  <c r="BE178"/>
  <c r="BE182"/>
  <c r="BE200"/>
  <c r="BE202"/>
  <c r="BE207"/>
  <c r="BE212"/>
  <c i="2" r="F89"/>
  <c r="BE126"/>
  <c r="BE134"/>
  <c r="BE145"/>
  <c r="BE157"/>
  <c r="BE160"/>
  <c r="BE164"/>
  <c r="BE173"/>
  <c r="BE178"/>
  <c r="BE190"/>
  <c r="BE197"/>
  <c r="BE203"/>
  <c r="BE243"/>
  <c r="BE246"/>
  <c r="BE261"/>
  <c r="BE269"/>
  <c r="BE276"/>
  <c r="BE295"/>
  <c r="BE298"/>
  <c r="BE319"/>
  <c r="BE326"/>
  <c r="BE337"/>
  <c r="BE348"/>
  <c r="BE390"/>
  <c r="BE544"/>
  <c r="E48"/>
  <c r="J55"/>
  <c r="BE100"/>
  <c r="BE119"/>
  <c r="BE121"/>
  <c r="BE124"/>
  <c r="BE158"/>
  <c r="BE238"/>
  <c r="BE240"/>
  <c r="BE291"/>
  <c r="BE309"/>
  <c r="BE311"/>
  <c r="BE327"/>
  <c r="BE328"/>
  <c r="BE330"/>
  <c r="BE345"/>
  <c r="BE370"/>
  <c r="BE372"/>
  <c r="BE542"/>
  <c r="J52"/>
  <c r="BE138"/>
  <c r="BE142"/>
  <c r="BE148"/>
  <c r="BE193"/>
  <c r="BE206"/>
  <c r="BE209"/>
  <c r="BE214"/>
  <c r="BE233"/>
  <c r="BE236"/>
  <c r="BE273"/>
  <c r="BE289"/>
  <c r="BE307"/>
  <c r="BE313"/>
  <c r="BE315"/>
  <c r="BE321"/>
  <c r="BE323"/>
  <c r="BE333"/>
  <c r="BE343"/>
  <c r="BE355"/>
  <c r="BE361"/>
  <c r="BE364"/>
  <c r="BE367"/>
  <c r="BE378"/>
  <c r="BE405"/>
  <c r="BE428"/>
  <c r="BE432"/>
  <c r="BE435"/>
  <c r="BE447"/>
  <c r="BE489"/>
  <c r="BE517"/>
  <c r="BE521"/>
  <c r="BE524"/>
  <c r="BE532"/>
  <c r="BE95"/>
  <c r="BE128"/>
  <c r="BE159"/>
  <c r="BE166"/>
  <c r="BE171"/>
  <c r="BE250"/>
  <c r="BE267"/>
  <c r="BE282"/>
  <c r="BE324"/>
  <c r="BE335"/>
  <c r="BE340"/>
  <c r="BE350"/>
  <c r="BE393"/>
  <c r="BE416"/>
  <c r="BE430"/>
  <c r="BE460"/>
  <c r="BE463"/>
  <c r="BE465"/>
  <c r="BE468"/>
  <c r="BE501"/>
  <c r="BE503"/>
  <c r="BE514"/>
  <c r="BE519"/>
  <c r="BE535"/>
  <c r="BE540"/>
  <c r="BE546"/>
  <c r="BE551"/>
  <c r="BE555"/>
  <c r="BE557"/>
  <c r="BE561"/>
  <c r="BE563"/>
  <c i="4" r="J34"/>
  <c i="1" r="AW57"/>
  <c i="8" r="F36"/>
  <c i="1" r="BC61"/>
  <c i="10" r="F34"/>
  <c i="1" r="BA63"/>
  <c i="3" r="F36"/>
  <c i="1" r="BC56"/>
  <c i="5" r="F34"/>
  <c i="1" r="BA58"/>
  <c i="7" r="F37"/>
  <c i="1" r="BD60"/>
  <c i="7" r="F35"/>
  <c i="1" r="BB60"/>
  <c i="9" r="J34"/>
  <c i="1" r="AW62"/>
  <c i="2" r="J34"/>
  <c i="1" r="AW55"/>
  <c i="7" r="J34"/>
  <c i="1" r="AW60"/>
  <c i="8" r="F35"/>
  <c i="1" r="BB61"/>
  <c i="10" r="F37"/>
  <c i="1" r="BD63"/>
  <c i="2" r="F35"/>
  <c i="1" r="BB55"/>
  <c i="3" r="F35"/>
  <c i="1" r="BB56"/>
  <c i="5" r="F37"/>
  <c i="1" r="BD58"/>
  <c i="6" r="F37"/>
  <c i="1" r="BD59"/>
  <c i="10" r="F35"/>
  <c i="1" r="BB63"/>
  <c i="3" r="F37"/>
  <c i="1" r="BD56"/>
  <c i="5" r="F36"/>
  <c i="1" r="BC58"/>
  <c i="6" r="F35"/>
  <c i="1" r="BB59"/>
  <c i="8" r="F34"/>
  <c i="1" r="BA61"/>
  <c i="10" r="F36"/>
  <c i="1" r="BC63"/>
  <c i="3" r="F34"/>
  <c i="1" r="BA56"/>
  <c i="4" r="F37"/>
  <c i="1" r="BD57"/>
  <c i="6" r="J34"/>
  <c i="1" r="AW59"/>
  <c i="6" r="F36"/>
  <c i="1" r="BC59"/>
  <c i="8" r="F37"/>
  <c i="1" r="BD61"/>
  <c i="10" r="J34"/>
  <c i="1" r="AW63"/>
  <c i="3" r="J34"/>
  <c i="1" r="AW56"/>
  <c i="5" r="F35"/>
  <c i="1" r="BB58"/>
  <c i="7" r="F34"/>
  <c i="1" r="BA60"/>
  <c i="9" r="F34"/>
  <c i="1" r="BA62"/>
  <c i="2" r="F37"/>
  <c i="1" r="BD55"/>
  <c i="6" r="F34"/>
  <c i="1" r="BA59"/>
  <c i="8" r="J34"/>
  <c i="1" r="AW61"/>
  <c i="9" r="F36"/>
  <c i="1" r="BC62"/>
  <c i="2" r="F36"/>
  <c i="1" r="BC55"/>
  <c i="2" r="F34"/>
  <c i="1" r="BA55"/>
  <c i="4" r="F36"/>
  <c i="1" r="BC57"/>
  <c i="9" r="F35"/>
  <c i="1" r="BB62"/>
  <c i="4" r="F35"/>
  <c i="1" r="BB57"/>
  <c i="4" r="F34"/>
  <c i="1" r="BA57"/>
  <c i="5" r="J34"/>
  <c i="1" r="AW58"/>
  <c i="7" r="F36"/>
  <c i="1" r="BC60"/>
  <c i="9" r="F37"/>
  <c i="1" r="BD62"/>
  <c i="7" l="1" r="R82"/>
  <c i="3" r="T87"/>
  <c i="6" r="T81"/>
  <c i="4" r="T89"/>
  <c i="10" r="BK86"/>
  <c r="BK85"/>
  <c r="J85"/>
  <c r="J59"/>
  <c i="2" r="R248"/>
  <c i="9" r="R81"/>
  <c i="4" r="R89"/>
  <c i="5" r="T82"/>
  <c i="2" r="T248"/>
  <c r="T92"/>
  <c i="8" r="T82"/>
  <c i="2" r="R93"/>
  <c r="R92"/>
  <c i="8" r="R82"/>
  <c i="4" r="P89"/>
  <c i="1" r="AU57"/>
  <c i="3" r="P87"/>
  <c i="1" r="AU56"/>
  <c i="9" r="T81"/>
  <c i="2" r="P248"/>
  <c i="5" r="P82"/>
  <c i="1" r="AU58"/>
  <c i="9" r="P81"/>
  <c i="1" r="AU62"/>
  <c i="2" r="P93"/>
  <c r="P92"/>
  <c i="1" r="AU55"/>
  <c i="4" r="BK89"/>
  <c r="J89"/>
  <c i="7" r="BK82"/>
  <c r="J82"/>
  <c r="J59"/>
  <c i="8" r="BK82"/>
  <c r="J82"/>
  <c r="J59"/>
  <c i="2" r="BK248"/>
  <c r="J248"/>
  <c r="J65"/>
  <c i="5" r="BK82"/>
  <c r="J82"/>
  <c r="J59"/>
  <c i="6" r="BK81"/>
  <c r="J81"/>
  <c i="9" r="BK81"/>
  <c r="J81"/>
  <c r="J59"/>
  <c i="10" r="J87"/>
  <c r="J61"/>
  <c i="2" r="BK92"/>
  <c r="J92"/>
  <c r="J59"/>
  <c i="7" r="F33"/>
  <c i="1" r="AZ60"/>
  <c r="BC54"/>
  <c r="W32"/>
  <c i="6" r="F33"/>
  <c i="1" r="AZ59"/>
  <c i="8" r="F33"/>
  <c i="1" r="AZ61"/>
  <c i="10" r="F33"/>
  <c i="1" r="AZ63"/>
  <c i="3" r="F33"/>
  <c i="1" r="AZ56"/>
  <c i="6" r="J33"/>
  <c i="1" r="AV59"/>
  <c r="AT59"/>
  <c i="8" r="J33"/>
  <c i="1" r="AV61"/>
  <c r="AT61"/>
  <c r="BD54"/>
  <c r="W33"/>
  <c i="5" r="F33"/>
  <c i="1" r="AZ58"/>
  <c i="10" r="J33"/>
  <c i="1" r="AV63"/>
  <c r="AT63"/>
  <c i="6" r="J30"/>
  <c i="1" r="AG59"/>
  <c i="9" r="J33"/>
  <c i="1" r="AV62"/>
  <c r="AT62"/>
  <c i="3" r="J33"/>
  <c i="1" r="AV56"/>
  <c r="AT56"/>
  <c r="BA54"/>
  <c r="AW54"/>
  <c r="AK30"/>
  <c i="4" r="F33"/>
  <c i="1" r="AZ57"/>
  <c i="2" r="F33"/>
  <c i="1" r="AZ55"/>
  <c i="5" r="J33"/>
  <c i="1" r="AV58"/>
  <c r="AT58"/>
  <c i="4" r="J30"/>
  <c i="1" r="AG57"/>
  <c i="3" r="J30"/>
  <c i="1" r="AG56"/>
  <c i="4" r="J33"/>
  <c i="1" r="AV57"/>
  <c r="AT57"/>
  <c r="AN57"/>
  <c r="BB54"/>
  <c r="W31"/>
  <c i="7" r="J33"/>
  <c i="1" r="AV60"/>
  <c r="AT60"/>
  <c i="2" r="J33"/>
  <c i="1" r="AV55"/>
  <c r="AT55"/>
  <c i="9" r="F33"/>
  <c i="1" r="AZ62"/>
  <c i="6" l="1" r="J59"/>
  <c i="4" r="J59"/>
  <c i="10" r="J86"/>
  <c r="J60"/>
  <c i="6" r="J39"/>
  <c i="1" r="AN56"/>
  <c i="4" r="J39"/>
  <c i="3" r="J39"/>
  <c i="1" r="AN59"/>
  <c r="AU54"/>
  <c r="AX54"/>
  <c i="8" r="J30"/>
  <c i="1" r="AG61"/>
  <c r="AZ54"/>
  <c r="W29"/>
  <c i="5" r="J30"/>
  <c i="1" r="AG58"/>
  <c i="9" r="J30"/>
  <c i="1" r="AG62"/>
  <c i="10" r="J30"/>
  <c i="1" r="AG63"/>
  <c i="2" r="J30"/>
  <c i="1" r="AG55"/>
  <c i="7" r="J30"/>
  <c i="1" r="AG60"/>
  <c r="AY54"/>
  <c r="W30"/>
  <c i="9" l="1" r="J39"/>
  <c i="8" r="J39"/>
  <c i="5" r="J39"/>
  <c i="7" r="J39"/>
  <c i="10" r="J39"/>
  <c i="2" r="J39"/>
  <c i="1" r="AN55"/>
  <c r="AN58"/>
  <c r="AN62"/>
  <c r="AN61"/>
  <c r="AN60"/>
  <c r="AN63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<sst xmlns="http://schemas.openxmlformats.org/spreadsheetml/2006/main">
  <si>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</si>
  <si>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</si>
  <si>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</si>
  <si>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</si>
  <si>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</si>
  <si>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{e6d0af19-f7c7-4587-86a1-8ff00f9eb343}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</si>
  <si>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</si>
  <si>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</si>
  <si>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</si>
  <si>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</si>
  <si>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</si>
  <si>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</si>
  <si>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</si>
  <si>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</si>
  <si>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2023-012a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</si>
  <si>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</si>
  <si>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</si>
  <si>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kuchyně, ŠJ Brno</t>
  </si>
  <si>
    <t>KSO:</t>
  </si>
  <si>
    <t/>
  </si>
  <si>
    <t>CC-CZ:</t>
  </si>
  <si>
    <t>Místo:</t>
  </si>
  <si>
    <t>Úvoz 55</t>
  </si>
  <si>
    <t>Datum:</t>
  </si>
  <si>
    <t>26. 2. 2023</t>
  </si>
  <si>
    <t>Zadavatel:</t>
  </si>
  <si>
    <t>IČ:</t>
  </si>
  <si>
    <t>Staturní město Brno, MČ Brno - Střed</t>
  </si>
  <si>
    <t>DIČ:</t>
  </si>
  <si>
    <t>Uchazeč:</t>
  </si>
  <si>
    <t>Vyplň údaj</t>
  </si>
  <si>
    <t>Projektant:</t>
  </si>
  <si>
    <t xml:space="preserve">MP technik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</si>
  <si>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</si>
  <si>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</si>
  <si>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</si>
  <si>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</si>
  <si>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</si>
  <si>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</si>
  <si>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</si>
  <si>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</si>
  <si>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</si>
  <si>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</si>
  <si>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</si>
  <si>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</si>
  <si>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</si>
  <si>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</si>
  <si>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</si>
  <si>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</si>
  <si>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</si>
  <si>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</si>
  <si>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</si>
  <si>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</si>
  <si>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</si>
  <si>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</si>
  <si>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</si>
  <si>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</si>
  <si>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</si>
  <si>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</si>
  <si>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</si>
  <si>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</si>
  <si>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</si>
  <si>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</si>
  <si>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</si>
  <si>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</si>
  <si>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</si>
  <si>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</si>
  <si>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</si>
  <si>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</si>
  <si>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</si>
  <si>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</si>
  <si>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</si>
  <si>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</si>
  <si>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</si>
  <si>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</si>
  <si>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</si>
  <si>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</si>
  <si>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</si>
  <si>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</si>
  <si>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</si>
  <si>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</si>
  <si>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{525a9875-3cb2-4797-b581-f4b1f7f085dc}</t>
  </si>
  <si>
    <t>2</t>
  </si>
  <si>
    <t>02</t>
  </si>
  <si>
    <t>Gastro vybavení</t>
  </si>
  <si>
    <t>{0043c825-f5f9-49ac-ac80-6533d60a98dc}</t>
  </si>
  <si>
    <t>03</t>
  </si>
  <si>
    <t>Elektroinstalace</t>
  </si>
  <si>
    <t>{01f8dfae-06e6-4be6-8135-6ec1e4d4c59c}</t>
  </si>
  <si>
    <t>04</t>
  </si>
  <si>
    <t>Vodovod</t>
  </si>
  <si>
    <t>{388c77f6-8d0b-47d7-a96b-b3e83e132d28}</t>
  </si>
  <si>
    <t>05</t>
  </si>
  <si>
    <t>Splašková kanalizace</t>
  </si>
  <si>
    <t>{7e2ec871-bf63-483d-9ced-9b9e95334bb4}</t>
  </si>
  <si>
    <t>06</t>
  </si>
  <si>
    <t>Plyn</t>
  </si>
  <si>
    <t>{c03f68d5-f69d-44f1-bd69-aaabc44fffa1}</t>
  </si>
  <si>
    <t>07</t>
  </si>
  <si>
    <t>Vytápění</t>
  </si>
  <si>
    <t>{a030daf5-b37c-4ed7-b5f2-3e35bd12b05b}</t>
  </si>
  <si>
    <t>08</t>
  </si>
  <si>
    <t>Vzduchotechnika</t>
  </si>
  <si>
    <t>{5a7120da-52d0-49e0-838d-d0ac5ee11d99}</t>
  </si>
  <si>
    <t>09</t>
  </si>
  <si>
    <t>VRN</t>
  </si>
  <si>
    <t>{6be0afee-b434-47bf-b75c-1e3ac3863585}</t>
  </si>
  <si>
    <t>PB_plocha</t>
  </si>
  <si>
    <t>Půdorys bourání - plocha</t>
  </si>
  <si>
    <t>m2</t>
  </si>
  <si>
    <t>205,55</t>
  </si>
  <si>
    <t>3</t>
  </si>
  <si>
    <t>PN_plocha</t>
  </si>
  <si>
    <t>Půdorys nový - plocha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</si>
  <si>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</si>
  <si>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</si>
  <si>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</si>
  <si>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</si>
  <si>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</si>
  <si>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</si>
  <si>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</si>
  <si>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</si>
  <si>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</si>
  <si>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</si>
  <si>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</si>
  <si>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</si>
  <si>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</si>
  <si>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</si>
  <si>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</si>
  <si>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</si>
  <si>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</si>
  <si>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</si>
  <si>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</si>
  <si>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</si>
  <si>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</si>
  <si>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</si>
  <si>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</si>
  <si>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</si>
  <si>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</si>
  <si>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</si>
  <si>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</si>
  <si>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</si>
  <si>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</si>
  <si>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</si>
  <si>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</si>
  <si>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</si>
  <si>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</si>
  <si>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</si>
  <si>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</si>
  <si>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</si>
  <si>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</si>
  <si>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</si>
  <si>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</si>
  <si>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611325422</t>
  </si>
  <si>
    <t>Oprava vápenocementové omítky vnitřních ploch štukové dvouvrstvé, tloušťky do 20 mm a tloušťky štuku do 3 mm stropů, v rozsahu opravované plochy přes 10 do 30%</t>
  </si>
  <si>
    <t>CS ÚRS 2023 01</t>
  </si>
  <si>
    <t>4</t>
  </si>
  <si>
    <t>2125858485</t>
  </si>
  <si>
    <t>Online PSC</t>
  </si>
  <si>
    <t>https://podminky.urs.cz/item/CS_URS_2023_01/611325422</t>
  </si>
  <si>
    <t>VV</t>
  </si>
  <si>
    <t>"120" 104,85</t>
  </si>
  <si>
    <t>Součet</t>
  </si>
  <si>
    <t>612325422</t>
  </si>
  <si>
    <t>Oprava vápenocementové omítky vnitřních ploch štukové dvouvrstvé, tloušťky do 20 mm a tloušťky štuku do 3 mm stěn, v rozsahu opravované plochy přes 10 do 30%</t>
  </si>
  <si>
    <t>422086807</t>
  </si>
  <si>
    <t>https://podminky.urs.cz/item/CS_URS_2023_01/612325422</t>
  </si>
  <si>
    <t>skladba S03</t>
  </si>
  <si>
    <t>"120" 48,36*3,0-71,0</t>
  </si>
  <si>
    <t>"121" 11,96*2,95-(0,9*2,02+1,18*0,92*2+2,84*1,18)</t>
  </si>
  <si>
    <t>"125" 19,0*2,975-(0,9*2,02+1,18*1,5*3)</t>
  </si>
  <si>
    <t>"128" 13,077*2,96-(0,9*2,02+0,8*2,02+0,8*0,5)</t>
  </si>
  <si>
    <t>Mezisoučet</t>
  </si>
  <si>
    <t>skladba S02</t>
  </si>
  <si>
    <t>"119" (46,8*(2,95-1,8))-(1,76*1,14*2+1,8*0,91+0,9*0,22+1,7*0,22)+(0,48*6*1,15+0,47*2*1,15)</t>
  </si>
  <si>
    <t>"122" ((10,4-2,84)*(2,98-1,8))-(0,9*0,22)</t>
  </si>
  <si>
    <t>"123" (35,58*(2,985-1,8))-(0,9*0,22*9+1,7*0,22)</t>
  </si>
  <si>
    <t>"126" (9,89*(2,96-1,8))-(0,8*0,22+0,7*0,22+1,2*0,92+1,18*0,92)</t>
  </si>
  <si>
    <t>"127" (16,6*(2,99-1,8))-(0,9*0,22+1,18*0,92*2)</t>
  </si>
  <si>
    <t>"129" (7,42*(2,99-1,8))-(0,9*0,22*2)</t>
  </si>
  <si>
    <t>"130" (6,959*(2,98-1,8))-(0,9*0,22)</t>
  </si>
  <si>
    <t>"131" (10,58*(2,98-1,8))-(0,9*0,22)</t>
  </si>
  <si>
    <t>619995001</t>
  </si>
  <si>
    <t>Začištění omítek (s dodáním hmot) kolem oken, dveří, podlah, obkladů apod.</t>
  </si>
  <si>
    <t>m</t>
  </si>
  <si>
    <t>-9541302</t>
  </si>
  <si>
    <t>https://podminky.urs.cz/item/CS_URS_2023_01/619995001</t>
  </si>
  <si>
    <t>631311115</t>
  </si>
  <si>
    <t>Mazanina z betonu prostého bez zvýšených nároků na prostředí tl. přes 50 do 80 mm tř. C 20/25</t>
  </si>
  <si>
    <t>m3</t>
  </si>
  <si>
    <t>1368024362</t>
  </si>
  <si>
    <t>https://podminky.urs.cz/item/CS_URS_2023_01/631311115</t>
  </si>
  <si>
    <t>PN_plocha*0,05</t>
  </si>
  <si>
    <t>5</t>
  </si>
  <si>
    <t>631319011</t>
  </si>
  <si>
    <t>Příplatek k cenám mazanin za úpravu povrchu mazaniny přehlazením, mazanina tl. přes 50 do 80 mm</t>
  </si>
  <si>
    <t>1253272433</t>
  </si>
  <si>
    <t>https://podminky.urs.cz/item/CS_URS_2023_01/631319011</t>
  </si>
  <si>
    <t>631319171</t>
  </si>
  <si>
    <t>Příplatek k cenám mazanin za stržení povrchu spodní vrstvy mazaniny latí před vložením výztuže nebo pletiva pro tl. obou vrstev mazaniny přes 50 do 80 mm</t>
  </si>
  <si>
    <t>1357467210</t>
  </si>
  <si>
    <t>https://podminky.urs.cz/item/CS_URS_2023_01/631319171</t>
  </si>
  <si>
    <t>7</t>
  </si>
  <si>
    <t>631319195</t>
  </si>
  <si>
    <t>Příplatek k cenám mazanin za malou plochu do 5 m2 jednotlivě mazanina tl. přes 50 do 80 mm</t>
  </si>
  <si>
    <t>1503341321</t>
  </si>
  <si>
    <t>https://podminky.urs.cz/item/CS_URS_2023_01/631319195</t>
  </si>
  <si>
    <t>Tabulka místností - 1.NP</t>
  </si>
  <si>
    <t>"129" 2,72*0,05</t>
  </si>
  <si>
    <t>"130" 2,79*0,05</t>
  </si>
  <si>
    <t>8</t>
  </si>
  <si>
    <t>631362021</t>
  </si>
  <si>
    <t>Výztuž mazanin ze svařovaných sítí z drátů typu KARI</t>
  </si>
  <si>
    <t>t</t>
  </si>
  <si>
    <t>-1467649216</t>
  </si>
  <si>
    <t>https://podminky.urs.cz/item/CS_URS_2023_01/631362021</t>
  </si>
  <si>
    <t>150/150/4 - 8,12kg/6m2, přesah a prořez 25%</t>
  </si>
  <si>
    <t>PN_plocha*(8,12/6)*0,001*1,25</t>
  </si>
  <si>
    <t>9</t>
  </si>
  <si>
    <t>632451103</t>
  </si>
  <si>
    <t>Potěr cementový samonivelační ze suchých směsí tloušťky přes 5 do 10 mm</t>
  </si>
  <si>
    <t>256142891</t>
  </si>
  <si>
    <t>https://podminky.urs.cz/item/CS_URS_2023_01/632451103</t>
  </si>
  <si>
    <t>P</t>
  </si>
  <si>
    <t>Poznámka k položce:_x000d_
vyspádováno směrem k vpusti</t>
  </si>
  <si>
    <t>10</t>
  </si>
  <si>
    <t>632481213</t>
  </si>
  <si>
    <t>Separační vrstva k oddělení podlahových vrstev z polyetylénové fólie</t>
  </si>
  <si>
    <t>-1421840925</t>
  </si>
  <si>
    <t>https://podminky.urs.cz/item/CS_URS_2023_01/632481213</t>
  </si>
  <si>
    <t>11</t>
  </si>
  <si>
    <t>634112123</t>
  </si>
  <si>
    <t>Obvodová dilatace mezi stěnou a mazaninou nebo potěrem podlahovým páskem z pěnového PE s fólií tl. do 10 mm, výšky do 80 mm</t>
  </si>
  <si>
    <t>-1670855292</t>
  </si>
  <si>
    <t>https://podminky.urs.cz/item/CS_URS_2023_01/634112123</t>
  </si>
  <si>
    <t>46,8+11,96+10,4+35,58+19,0+9,89+16,6+13,077+7,42+6,959+10,58</t>
  </si>
  <si>
    <t>12</t>
  </si>
  <si>
    <t>642944121</t>
  </si>
  <si>
    <t>Osazení ocelových dveřních zárubní lisovaných nebo z úhelníků dodatečně s vybetonováním prahu, plochy do 2,5 m2</t>
  </si>
  <si>
    <t>kus</t>
  </si>
  <si>
    <t>-638800531</t>
  </si>
  <si>
    <t>https://podminky.urs.cz/item/CS_URS_2023_01/642944121</t>
  </si>
  <si>
    <t>Výpis dveří</t>
  </si>
  <si>
    <t>"D01" 1</t>
  </si>
  <si>
    <t>"D02" 1</t>
  </si>
  <si>
    <t>"D03" 2</t>
  </si>
  <si>
    <t>"D04a" 1</t>
  </si>
  <si>
    <t>"D04b" 6</t>
  </si>
  <si>
    <t>13</t>
  </si>
  <si>
    <t>M</t>
  </si>
  <si>
    <t>55331430</t>
  </si>
  <si>
    <t>zárubeň jednokřídlá ocelová pro dodatečnou montáž tl stěny 75-100mm rozměru 600/1970, 2100mm</t>
  </si>
  <si>
    <t>1087763202</t>
  </si>
  <si>
    <t>14</t>
  </si>
  <si>
    <t>55331436</t>
  </si>
  <si>
    <t>zárubeň jednokřídlá ocelová pro dodatečnou montáž tl stěny 110-150mm rozměru 700/1970, 2100mm</t>
  </si>
  <si>
    <t>-1841930238</t>
  </si>
  <si>
    <t>55331437</t>
  </si>
  <si>
    <t>zárubeň jednokřídlá ocelová pro dodatečnou montáž tl stěny 110-150mm rozměru 800/1970, 2100mm</t>
  </si>
  <si>
    <t>-370532975</t>
  </si>
  <si>
    <t>16</t>
  </si>
  <si>
    <t>642944221</t>
  </si>
  <si>
    <t>Osazení ocelových dveřních zárubní lisovaných nebo z úhelníků dodatečně s vybetonováním prahu, plochy přes 2,5 m2</t>
  </si>
  <si>
    <t>-1647866456</t>
  </si>
  <si>
    <t>https://podminky.urs.cz/item/CS_URS_2023_01/642944221</t>
  </si>
  <si>
    <t>"D05" 1</t>
  </si>
  <si>
    <t>17</t>
  </si>
  <si>
    <t>55331718</t>
  </si>
  <si>
    <t>zárubeň dvoukřídlá ocelová pro dodatečnou montáž tl stěny 110-150mm rozměru 1600/1970, 2100mm</t>
  </si>
  <si>
    <t>1104576577</t>
  </si>
  <si>
    <t>Ostatní konstrukce a práce, bourání</t>
  </si>
  <si>
    <t>18</t>
  </si>
  <si>
    <t>949101111</t>
  </si>
  <si>
    <t>Lešení pomocné pracovní pro objekty pozemních staveb pro zatížení do 150 kg/m2, o výšce lešeňové podlahy do 1,9 m</t>
  </si>
  <si>
    <t>-1328916208</t>
  </si>
  <si>
    <t>https://podminky.urs.cz/item/CS_URS_2023_01/949101111</t>
  </si>
  <si>
    <t>19</t>
  </si>
  <si>
    <t>952901111</t>
  </si>
  <si>
    <t>Vyčištění budov nebo objektů před předáním do užívání budov bytové nebo občanské výstavby, světlé výšky podlaží do 4 m</t>
  </si>
  <si>
    <t>-926292827</t>
  </si>
  <si>
    <t>https://podminky.urs.cz/item/CS_URS_2023_01/952901111</t>
  </si>
  <si>
    <t>20</t>
  </si>
  <si>
    <t>965042131</t>
  </si>
  <si>
    <t>Bourání mazanin betonových nebo z litého asfaltu tl. do 100 mm, plochy do 4 m2</t>
  </si>
  <si>
    <t>1219039212</t>
  </si>
  <si>
    <t>https://podminky.urs.cz/item/CS_URS_2023_01/965042131</t>
  </si>
  <si>
    <t>"129" 2,72*0,08</t>
  </si>
  <si>
    <t>"130" 2,79*0,08</t>
  </si>
  <si>
    <t>965042141</t>
  </si>
  <si>
    <t>Bourání mazanin betonových nebo z litého asfaltu tl. do 100 mm, plochy přes 4 m2</t>
  </si>
  <si>
    <t>-576447519</t>
  </si>
  <si>
    <t>https://podminky.urs.cz/item/CS_URS_2023_01/965042141</t>
  </si>
  <si>
    <t>"119" 100,12*0,08</t>
  </si>
  <si>
    <t>"121" 8,9*0,08</t>
  </si>
  <si>
    <t>"122" 6,39*0,08</t>
  </si>
  <si>
    <t>"123" 27,94*0,08</t>
  </si>
  <si>
    <t>"125" 20,75*0,08</t>
  </si>
  <si>
    <t>"126" 5,89*0,08</t>
  </si>
  <si>
    <t>"127" 14,73*0,08</t>
  </si>
  <si>
    <t>"128" 10,07*0,08</t>
  </si>
  <si>
    <t>"131" 5,25*0,08</t>
  </si>
  <si>
    <t>22</t>
  </si>
  <si>
    <t>965049111</t>
  </si>
  <si>
    <t>Bourání mazanin Příplatek k cenám za bourání mazanin betonových se svařovanou sítí, tl. do 100 mm</t>
  </si>
  <si>
    <t>-131991756</t>
  </si>
  <si>
    <t>https://podminky.urs.cz/item/CS_URS_2023_01/965049111</t>
  </si>
  <si>
    <t>0,441+16,003</t>
  </si>
  <si>
    <t>23</t>
  </si>
  <si>
    <t>968062455</t>
  </si>
  <si>
    <t>Vybourání dřevěných rámů oken s křídly, dveřních zárubní, vrat, stěn, ostění nebo obkladů dveřních zárubní, plochy do 2 m2</t>
  </si>
  <si>
    <t>-1598569483</t>
  </si>
  <si>
    <t>https://podminky.urs.cz/item/CS_URS_2023_01/968062455</t>
  </si>
  <si>
    <t>dvířka od plynoměru</t>
  </si>
  <si>
    <t>0,95*1,15</t>
  </si>
  <si>
    <t>24</t>
  </si>
  <si>
    <t>968072455</t>
  </si>
  <si>
    <t>Vybourání kovových rámů oken s křídly, dveřních zárubní, vrat, stěn, ostění nebo obkladů dveřních zárubní, plochy do 2 m2</t>
  </si>
  <si>
    <t>-700791663</t>
  </si>
  <si>
    <t>https://podminky.urs.cz/item/CS_URS_2023_01/968072455</t>
  </si>
  <si>
    <t>0,9*2,02*9</t>
  </si>
  <si>
    <t>0,8*2,02</t>
  </si>
  <si>
    <t>0,7*2,02</t>
  </si>
  <si>
    <t>25</t>
  </si>
  <si>
    <t>968072456</t>
  </si>
  <si>
    <t>Vybourání kovových rámů oken s křídly, dveřních zárubní, vrat, stěn, ostění nebo obkladů dveřních zárubní, plochy přes 2 m2</t>
  </si>
  <si>
    <t>-1824193084</t>
  </si>
  <si>
    <t>https://podminky.urs.cz/item/CS_URS_2023_01/968072456</t>
  </si>
  <si>
    <t>1,7*2,02</t>
  </si>
  <si>
    <t>26</t>
  </si>
  <si>
    <t>971033631</t>
  </si>
  <si>
    <t>Vybourání otvorů ve zdivu základovém nebo nadzákladovém z cihel, tvárnic, příčkovek z cihel pálených na maltu vápennou nebo vápenocementovou plochy do 4 m2, tl. do 150 mm</t>
  </si>
  <si>
    <t>108030592</t>
  </si>
  <si>
    <t>https://podminky.urs.cz/item/CS_URS_2023_01/971033631</t>
  </si>
  <si>
    <t>1,8*1,15</t>
  </si>
  <si>
    <t>27</t>
  </si>
  <si>
    <t>978011141</t>
  </si>
  <si>
    <t>Otlučení vápenných nebo vápenocementových omítek vnitřních ploch stropů, v rozsahu přes 10 do 30 %</t>
  </si>
  <si>
    <t>-21762779</t>
  </si>
  <si>
    <t>https://podminky.urs.cz/item/CS_URS_2023_01/978011141</t>
  </si>
  <si>
    <t>28</t>
  </si>
  <si>
    <t>978013141</t>
  </si>
  <si>
    <t>Otlučení vápenných nebo vápenocementových omítek vnitřních ploch stěn s vyškrabáním spar, s očištěním zdiva, v rozsahu přes 10 do 30 %</t>
  </si>
  <si>
    <t>851533380</t>
  </si>
  <si>
    <t>https://podminky.urs.cz/item/CS_URS_2023_01/978013141</t>
  </si>
  <si>
    <t>29</t>
  </si>
  <si>
    <t>989000101</t>
  </si>
  <si>
    <t>Manipulace, přesun a uskladnění stávajícího zařízení a vybavení kuchyně v průběhu stavby</t>
  </si>
  <si>
    <t>soubor</t>
  </si>
  <si>
    <t>-887470080</t>
  </si>
  <si>
    <t>Poznámka k položce:_x000d_
výpis zařízení a vybavení kuchyně - gastro část</t>
  </si>
  <si>
    <t>997</t>
  </si>
  <si>
    <t>Přesun sutě</t>
  </si>
  <si>
    <t>30</t>
  </si>
  <si>
    <t>997013211</t>
  </si>
  <si>
    <t>Vnitrostaveništní doprava suti a vybouraných hmot vodorovně do 50 m svisle ručně pro budovy a haly výšky do 6 m</t>
  </si>
  <si>
    <t>-775176668</t>
  </si>
  <si>
    <t>https://podminky.urs.cz/item/CS_URS_2023_01/997013211</t>
  </si>
  <si>
    <t>31</t>
  </si>
  <si>
    <t>997013501</t>
  </si>
  <si>
    <t>Odvoz suti a vybouraných hmot na skládku nebo meziskládku se složením, na vzdálenost do 1 km</t>
  </si>
  <si>
    <t>-674783503</t>
  </si>
  <si>
    <t>https://podminky.urs.cz/item/CS_URS_2023_01/997013501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</si>
  <si>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</si>
  <si>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</si>
  <si>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</si>
  <si>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-735718968</t>
  </si>
  <si>
    <t>https://podminky.urs.cz/item/CS_URS_2023_01/997013509</t>
  </si>
  <si>
    <t>59,365*19 'Přepočtené koeficientem množství</t>
  </si>
  <si>
    <t>33</t>
  </si>
  <si>
    <t>997013631</t>
  </si>
  <si>
    <t>Poplatek za uložení stavebního odpadu na skládce (skládkovné) směsného stavebního a demoličního zatříděného do Katalogu odpadů pod kódem 17 09 04</t>
  </si>
  <si>
    <t>1069399592</t>
  </si>
  <si>
    <t>https://podminky.urs.cz/item/CS_URS_2023_01/997013631</t>
  </si>
  <si>
    <t>998</t>
  </si>
  <si>
    <t>Přesun hmot</t>
  </si>
  <si>
    <t>34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</si>
  <si>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</si>
  <si>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</si>
  <si>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992761875</t>
  </si>
  <si>
    <t>https://podminky.urs.cz/item/CS_URS_2023_01/998018001</t>
  </si>
  <si>
    <t>PSV</t>
  </si>
  <si>
    <t>Práce a dodávky PSV</t>
  </si>
  <si>
    <t>766</t>
  </si>
  <si>
    <t>Konstrukce truhlářské</t>
  </si>
  <si>
    <t>35</t>
  </si>
  <si>
    <t>766411811</t>
  </si>
  <si>
    <t>Demontáž obložení stěn panely, plochy do 1,5 m2</t>
  </si>
  <si>
    <t>824587648</t>
  </si>
  <si>
    <t>https://podminky.urs.cz/item/CS_URS_2023_01/766411811</t>
  </si>
  <si>
    <t>"119"</t>
  </si>
  <si>
    <t>7,58*(2,95-1,5)</t>
  </si>
  <si>
    <t xml:space="preserve">"120" </t>
  </si>
  <si>
    <t>7,31*1,5</t>
  </si>
  <si>
    <t>(7,65-0,9)*1,5</t>
  </si>
  <si>
    <t>2,36*1,5</t>
  </si>
  <si>
    <t>36</t>
  </si>
  <si>
    <t>766416243</t>
  </si>
  <si>
    <t>Montáž obložení stěn panely obkladovými plochy přes 5 m2 z aglomerovaných desek, plochy přes 1,50 m2</t>
  </si>
  <si>
    <t>-2091285960</t>
  </si>
  <si>
    <t>https://podminky.urs.cz/item/CS_URS_2023_01/766416243</t>
  </si>
  <si>
    <t>Poznámka k položce:_x000d_
včetně ostění výdejních okének</t>
  </si>
  <si>
    <t>skladba S04 - rozdílné výšky obkladu</t>
  </si>
  <si>
    <t>výměra dle skladby</t>
  </si>
  <si>
    <t>71,0</t>
  </si>
  <si>
    <t>37</t>
  </si>
  <si>
    <t>60722269</t>
  </si>
  <si>
    <t>deska dřevotřísková laminovaná dřevěný dekor 2070x2800mm tl 18mm</t>
  </si>
  <si>
    <t>-388560654</t>
  </si>
  <si>
    <t>71*1,1 'Přepočtené koeficientem množství</t>
  </si>
  <si>
    <t>38</t>
  </si>
  <si>
    <t>766417211</t>
  </si>
  <si>
    <t>Montáž obložení stěn rošt podkladový</t>
  </si>
  <si>
    <t>929721196</t>
  </si>
  <si>
    <t>https://podminky.urs.cz/item/CS_URS_2023_01/766417211</t>
  </si>
  <si>
    <t>předpoklad 2,5bm/m2</t>
  </si>
  <si>
    <t>71,0*2,5</t>
  </si>
  <si>
    <t>39</t>
  </si>
  <si>
    <t>60514103</t>
  </si>
  <si>
    <t>řezivo jehličnaté lať 30x50mm</t>
  </si>
  <si>
    <t>718035163</t>
  </si>
  <si>
    <t>177,5*(0,03*0,05)</t>
  </si>
  <si>
    <t>0,266*1,05 'Přepočtené koeficientem množství</t>
  </si>
  <si>
    <t>40</t>
  </si>
  <si>
    <t>766431811</t>
  </si>
  <si>
    <t>Demontáž obložení sloupů nebo pilířů panely, plochy do 1,5 m2</t>
  </si>
  <si>
    <t>-1618219708</t>
  </si>
  <si>
    <t>https://podminky.urs.cz/item/CS_URS_2023_01/766431811</t>
  </si>
  <si>
    <t>sloupy 120</t>
  </si>
  <si>
    <t>(0,47+0,5)*2*1,6</t>
  </si>
  <si>
    <t>(0,48+0,5)*2*1,6</t>
  </si>
  <si>
    <t>41</t>
  </si>
  <si>
    <t>766434343</t>
  </si>
  <si>
    <t>Montáž obložení sloupů nebo pilířů plochy do 5 m2 panely obkladovými z aglomerovaných desek, plochy přes 1,50 m2</t>
  </si>
  <si>
    <t>145556015</t>
  </si>
  <si>
    <t>https://podminky.urs.cz/item/CS_URS_2023_01/766434343</t>
  </si>
  <si>
    <t>skladba S04</t>
  </si>
  <si>
    <t>sloupy v jídelně</t>
  </si>
  <si>
    <t>(0,47+0,5)*2*2,57</t>
  </si>
  <si>
    <t>(0,48+0,5)*2*2,57</t>
  </si>
  <si>
    <t>42</t>
  </si>
  <si>
    <t>1371897441</t>
  </si>
  <si>
    <t>10,023*1,1 'Přepočtené koeficientem množství</t>
  </si>
  <si>
    <t>43</t>
  </si>
  <si>
    <t>766437311</t>
  </si>
  <si>
    <t>Montáž obložení sloupů nebo pilířů rošt podkladový</t>
  </si>
  <si>
    <t>272408965</t>
  </si>
  <si>
    <t>https://podminky.urs.cz/item/CS_URS_2023_01/766437311</t>
  </si>
  <si>
    <t>8ks na celou výšku sloupů</t>
  </si>
  <si>
    <t>2,57*8*2</t>
  </si>
  <si>
    <t>44</t>
  </si>
  <si>
    <t>408529657</t>
  </si>
  <si>
    <t>41,12*(0,03*0,05)</t>
  </si>
  <si>
    <t>0,062*1,05 'Přepočtené koeficientem množství</t>
  </si>
  <si>
    <t>45</t>
  </si>
  <si>
    <t>766660001</t>
  </si>
  <si>
    <t>Montáž dveřních křídel dřevěných nebo plastových otevíravých do ocelové zárubně povrchově upravených jednokřídlových, šířky do 800 mm</t>
  </si>
  <si>
    <t>-527227503</t>
  </si>
  <si>
    <t>https://podminky.urs.cz/item/CS_URS_2023_01/766660001</t>
  </si>
  <si>
    <t>46</t>
  </si>
  <si>
    <t>61162072</t>
  </si>
  <si>
    <t>dveře jednokřídlé voštinové povrch laminátový plné 600x1970-2100mm</t>
  </si>
  <si>
    <t>2103620630</t>
  </si>
  <si>
    <t>Poznámka k položce:_x000d_
dveře ozn. D01 - povrchová úprava dle PD</t>
  </si>
  <si>
    <t>47</t>
  </si>
  <si>
    <t>61162073</t>
  </si>
  <si>
    <t>dveře jednokřídlé voštinové povrch laminátový plné 700x1970-2100mm</t>
  </si>
  <si>
    <t>-930733945</t>
  </si>
  <si>
    <t>Poznámka k položce:_x000d_
dveře ozn. D02 - povrchová úprava dle PD</t>
  </si>
  <si>
    <t>48</t>
  </si>
  <si>
    <t>61162074</t>
  </si>
  <si>
    <t>dveře jednokřídlé voštinové povrch laminátový plné 800x1970-2100mm</t>
  </si>
  <si>
    <t>-2028877674</t>
  </si>
  <si>
    <t>Poznámka k položce:_x000d_
dveře ozn. D03 a D04b - povrchová úprava dle PD</t>
  </si>
  <si>
    <t>49</t>
  </si>
  <si>
    <t>61162080</t>
  </si>
  <si>
    <t>dveře jednokřídlé voštinové povrch laminátový částečně prosklené 800x1970-2100mm</t>
  </si>
  <si>
    <t>1218446103</t>
  </si>
  <si>
    <t>Poznámka k položce:_x000d_
dveře ozn. D04a - povrchová úprava dle PD včetně zasklení a polepů</t>
  </si>
  <si>
    <t>50</t>
  </si>
  <si>
    <t>766660012</t>
  </si>
  <si>
    <t>Montáž dveřních křídel dřevěných nebo plastových otevíravých do ocelové zárubně povrchově upravených dvoukřídlových, šířky přes 1450 mm</t>
  </si>
  <si>
    <t>1853057576</t>
  </si>
  <si>
    <t>https://podminky.urs.cz/item/CS_URS_2023_01/766660012</t>
  </si>
  <si>
    <t>51</t>
  </si>
  <si>
    <t>61162122</t>
  </si>
  <si>
    <t>dveře dvoukřídlé dřevotřískové povrch laminátový částečně prosklené 1600x1970-2100mm</t>
  </si>
  <si>
    <t>-287336991</t>
  </si>
  <si>
    <t>Poznámka k položce:_x000d_
dveře ozn. D05 - povrchová úprava dle PD včetně zasklení a polepů</t>
  </si>
  <si>
    <t>52</t>
  </si>
  <si>
    <t>766660728</t>
  </si>
  <si>
    <t>Montáž dveřních doplňků dveřního kování interiérového zámku</t>
  </si>
  <si>
    <t>-254799320</t>
  </si>
  <si>
    <t>https://podminky.urs.cz/item/CS_URS_2023_01/766660728</t>
  </si>
  <si>
    <t>53</t>
  </si>
  <si>
    <t>54924008</t>
  </si>
  <si>
    <t>zámek zadlabací vložkový pravolevý rozteč 90x45mm</t>
  </si>
  <si>
    <t>1822868367</t>
  </si>
  <si>
    <t>54</t>
  </si>
  <si>
    <t>766660729</t>
  </si>
  <si>
    <t>Montáž dveřních doplňků dveřního kování interiérového štítku s klikou</t>
  </si>
  <si>
    <t>-1771914305</t>
  </si>
  <si>
    <t>https://podminky.urs.cz/item/CS_URS_2023_01/766660729</t>
  </si>
  <si>
    <t>55</t>
  </si>
  <si>
    <t>54914123</t>
  </si>
  <si>
    <t>nerez kování rozetové klika/klika</t>
  </si>
  <si>
    <t>1211011305</t>
  </si>
  <si>
    <t>56</t>
  </si>
  <si>
    <t>54914199</t>
  </si>
  <si>
    <t>nerez kování rozetové klika/klika s aretací</t>
  </si>
  <si>
    <t>-477521785</t>
  </si>
  <si>
    <t>57</t>
  </si>
  <si>
    <t>998766101</t>
  </si>
  <si>
    <t>Přesun hmot pro konstrukce truhlářské stanovený z hmotnosti přesunovaného materiálu vodorovná dopravní vzdálenost do 50 m v objektech výšky do 6 m</t>
  </si>
  <si>
    <t>1268391458</t>
  </si>
  <si>
    <t>https://podminky.urs.cz/item/CS_URS_2023_01/998766101</t>
  </si>
  <si>
    <t>58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</si>
  <si>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</si>
  <si>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</si>
  <si>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-637657880</t>
  </si>
  <si>
    <t>https://podminky.urs.cz/item/CS_URS_2023_01/998766181</t>
  </si>
  <si>
    <t>767</t>
  </si>
  <si>
    <t>Konstrukce zámečnické</t>
  </si>
  <si>
    <t>59</t>
  </si>
  <si>
    <t>767900D06</t>
  </si>
  <si>
    <t>Dodávka a montáž vnitřní dvoukřídlá dvířka plynoměru s nápisem HUP včetně rámu, povrchové úpravy a kování - ozn. D06 (kompletní provedení dle PD)</t>
  </si>
  <si>
    <t>2039475181</t>
  </si>
  <si>
    <t>Poznámka k položce:_x000d_
rozměr 950x1100mm</t>
  </si>
  <si>
    <t>60</t>
  </si>
  <si>
    <t>767900R01</t>
  </si>
  <si>
    <t>Dodávka a montáž svodidla pro ochranu stěny, leštěný nerez včetně kotvení - ozn. Ř01 (kompletní provedení dle PD)</t>
  </si>
  <si>
    <t>2127850111</t>
  </si>
  <si>
    <t>61</t>
  </si>
  <si>
    <t>767900Z06</t>
  </si>
  <si>
    <t>Dodávka a montáž ocelový profil L 70x70x8mm - ozn. Z06 (kompletní provedení dle PD)</t>
  </si>
  <si>
    <t>-915311299</t>
  </si>
  <si>
    <t>2,12*2</t>
  </si>
  <si>
    <t>62</t>
  </si>
  <si>
    <t>767900Z07</t>
  </si>
  <si>
    <t>Dodávka a montáž rohová lišta L 30x15mm - ozn. Z07 (kompletní provedení dle PD)</t>
  </si>
  <si>
    <t>-2042888966</t>
  </si>
  <si>
    <t>1,14*6</t>
  </si>
  <si>
    <t>63</t>
  </si>
  <si>
    <t>998767101</t>
  </si>
  <si>
    <t>Přesun hmot pro zámečnické konstrukce stanovený z hmotnosti přesunovaného materiálu vodorovná dopravní vzdálenost do 50 m v objektech výšky do 6 m</t>
  </si>
  <si>
    <t>-1047480912</t>
  </si>
  <si>
    <t>https://podminky.urs.cz/item/CS_URS_2023_01/998767101</t>
  </si>
  <si>
    <t>64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</si>
  <si>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</si>
  <si>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</si>
  <si>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2116275954</t>
  </si>
  <si>
    <t>https://podminky.urs.cz/item/CS_URS_2023_01/998767181</t>
  </si>
  <si>
    <t>771</t>
  </si>
  <si>
    <t>Podlahy z dlaždic</t>
  </si>
  <si>
    <t>65</t>
  </si>
  <si>
    <t>771111011</t>
  </si>
  <si>
    <t>Příprava podkladu před provedením dlažby vysátí podlah</t>
  </si>
  <si>
    <t>-965431893</t>
  </si>
  <si>
    <t>https://podminky.urs.cz/item/CS_URS_2023_01/771111011</t>
  </si>
  <si>
    <t>66</t>
  </si>
  <si>
    <t>771121011</t>
  </si>
  <si>
    <t>Příprava podkladu před provedením dlažby nátěr penetrační na podlahu</t>
  </si>
  <si>
    <t>1198305220</t>
  </si>
  <si>
    <t>https://podminky.urs.cz/item/CS_URS_2023_01/771121011</t>
  </si>
  <si>
    <t>"sokl" 40,537*0,1</t>
  </si>
  <si>
    <t>67</t>
  </si>
  <si>
    <t>771474113</t>
  </si>
  <si>
    <t>Montáž soklů z dlaždic keramických lepených flexibilním lepidlem rovných, výšky přes 90 do 120 mm</t>
  </si>
  <si>
    <t>-1372513430</t>
  </si>
  <si>
    <t>https://podminky.urs.cz/item/CS_URS_2023_01/771474113</t>
  </si>
  <si>
    <t>"121" 11,96-0,9</t>
  </si>
  <si>
    <t>"125" 19,0-0,9</t>
  </si>
  <si>
    <t>"128" 13,077-0,8-0,9</t>
  </si>
  <si>
    <t>68</t>
  </si>
  <si>
    <t>59761406</t>
  </si>
  <si>
    <t>dlažba keramická slinutá protiskluzná do interiéru i exteriéru pro vysoké mechanické namáhání přes 22 do 25ks/m2</t>
  </si>
  <si>
    <t>-873657938</t>
  </si>
  <si>
    <t>40,537*0,1</t>
  </si>
  <si>
    <t>4,054*1,1 'Přepočtené koeficientem množství</t>
  </si>
  <si>
    <t>69</t>
  </si>
  <si>
    <t>771573810</t>
  </si>
  <si>
    <t>Demontáž podlah z dlaždic keramických lepených</t>
  </si>
  <si>
    <t>1235108211</t>
  </si>
  <si>
    <t>https://podminky.urs.cz/item/CS_URS_2023_01/771573810</t>
  </si>
  <si>
    <t>70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</si>
  <si>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</si>
  <si>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</si>
  <si>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-984684876</t>
  </si>
  <si>
    <t>https://podminky.urs.cz/item/CS_URS_2023_01/771574266</t>
  </si>
  <si>
    <t>71</t>
  </si>
  <si>
    <t>-51323417</t>
  </si>
  <si>
    <t>205,55*1,1 'Přepočtené koeficientem množství</t>
  </si>
  <si>
    <t>72</t>
  </si>
  <si>
    <t>771577111</t>
  </si>
  <si>
    <t>Montáž podlah z dlaždic keramických lepených flexibilním lepidlem Příplatek k cenám za plochu do 5 m2 jednotlivě</t>
  </si>
  <si>
    <t>-1089278563</t>
  </si>
  <si>
    <t>https://podminky.urs.cz/item/CS_URS_2023_01/771577111</t>
  </si>
  <si>
    <t>"129" 2,72</t>
  </si>
  <si>
    <t>"130" 2,79</t>
  </si>
  <si>
    <t>73</t>
  </si>
  <si>
    <t>771591112</t>
  </si>
  <si>
    <t>Izolace podlahy pod dlažbu nátěrem nebo stěrkou ve dvou vrstvách</t>
  </si>
  <si>
    <t>1642271071</t>
  </si>
  <si>
    <t>https://podminky.urs.cz/item/CS_URS_2023_01/771591112</t>
  </si>
  <si>
    <t>"119" 100,12</t>
  </si>
  <si>
    <t>"122" 6,39</t>
  </si>
  <si>
    <t>"123" 27,94</t>
  </si>
  <si>
    <t>"126" 5,89</t>
  </si>
  <si>
    <t>"127" 14,73</t>
  </si>
  <si>
    <t>"131" 5,25</t>
  </si>
  <si>
    <t>74</t>
  </si>
  <si>
    <t>771591184</t>
  </si>
  <si>
    <t>Podlahy - dokončovací práce pracnější řezání dlaždic keramických rovné</t>
  </si>
  <si>
    <t>72152284</t>
  </si>
  <si>
    <t>https://podminky.urs.cz/item/CS_URS_2023_01/771591184</t>
  </si>
  <si>
    <t>"sokl" 40,537</t>
  </si>
  <si>
    <t>75</t>
  </si>
  <si>
    <t>771591241</t>
  </si>
  <si>
    <t>Izolace podlahy pod dlažbu těsnícími izolačními pásy vnitřní kout</t>
  </si>
  <si>
    <t>915945461</t>
  </si>
  <si>
    <t>https://podminky.urs.cz/item/CS_URS_2023_01/771591241</t>
  </si>
  <si>
    <t>"119" 13</t>
  </si>
  <si>
    <t>"122" 6</t>
  </si>
  <si>
    <t>"123" 8</t>
  </si>
  <si>
    <t>"126" 11</t>
  </si>
  <si>
    <t>"127" 6</t>
  </si>
  <si>
    <t>"129" 7</t>
  </si>
  <si>
    <t>"130" 4</t>
  </si>
  <si>
    <t>"131" 7</t>
  </si>
  <si>
    <t>76</t>
  </si>
  <si>
    <t>771591242</t>
  </si>
  <si>
    <t>Izolace podlahy pod dlažbu těsnícími izolačními pásy vnější roh</t>
  </si>
  <si>
    <t>296849340</t>
  </si>
  <si>
    <t>https://podminky.urs.cz/item/CS_URS_2023_01/771591242</t>
  </si>
  <si>
    <t>"119" 17</t>
  </si>
  <si>
    <t>"122" 2</t>
  </si>
  <si>
    <t>"123" 3</t>
  </si>
  <si>
    <t>"126" 2</t>
  </si>
  <si>
    <t>"127" 2</t>
  </si>
  <si>
    <t>"129" 3</t>
  </si>
  <si>
    <t>"131" 2</t>
  </si>
  <si>
    <t>77</t>
  </si>
  <si>
    <t>771591264</t>
  </si>
  <si>
    <t>Izolace podlahy pod dlažbu těsnícími izolačními pásy mezi podlahou a stěnu</t>
  </si>
  <si>
    <t>782210662</t>
  </si>
  <si>
    <t>https://podminky.urs.cz/item/CS_URS_2023_01/771591264</t>
  </si>
  <si>
    <t>obvody místností</t>
  </si>
  <si>
    <t>"119" 46,8+0,48*6+0,47*2-(0,9+1,7)</t>
  </si>
  <si>
    <t>"122" 10,4-0,9</t>
  </si>
  <si>
    <t>"123" 35,58-(1,7+0,9*10)</t>
  </si>
  <si>
    <t>"126" 9,89-(0,8+0,7)</t>
  </si>
  <si>
    <t>"127" 16,6-0,9</t>
  </si>
  <si>
    <t>"129" 7,42-0,9*2</t>
  </si>
  <si>
    <t>"130" 6,959-0,9</t>
  </si>
  <si>
    <t>"131" 10,58-0,9</t>
  </si>
  <si>
    <t>78</t>
  </si>
  <si>
    <t>771592011</t>
  </si>
  <si>
    <t>Čištění vnitřních ploch po položení dlažby podlah nebo schodišť chemickými prostředky</t>
  </si>
  <si>
    <t>-103502225</t>
  </si>
  <si>
    <t>https://podminky.urs.cz/item/CS_URS_2023_01/771592011</t>
  </si>
  <si>
    <t>79</t>
  </si>
  <si>
    <t>998771101</t>
  </si>
  <si>
    <t>Přesun hmot pro podlahy z dlaždic stanovený z hmotnosti přesunovaného materiálu vodorovná dopravní vzdálenost do 50 m v objektech výšky do 6 m</t>
  </si>
  <si>
    <t>307073001</t>
  </si>
  <si>
    <t>https://podminky.urs.cz/item/CS_URS_2023_01/998771101</t>
  </si>
  <si>
    <t>80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</si>
  <si>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</si>
  <si>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</si>
  <si>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-1503569819</t>
  </si>
  <si>
    <t>https://podminky.urs.cz/item/CS_URS_2023_01/998771181</t>
  </si>
  <si>
    <t>781</t>
  </si>
  <si>
    <t>Dokončovací práce - obklady</t>
  </si>
  <si>
    <t>81</t>
  </si>
  <si>
    <t>781121011</t>
  </si>
  <si>
    <t>Příprava podkladu před provedením obkladu nátěr penetrační na stěnu</t>
  </si>
  <si>
    <t>-999747575</t>
  </si>
  <si>
    <t>https://podminky.urs.cz/item/CS_URS_2023_01/781121011</t>
  </si>
  <si>
    <t>skladba S01</t>
  </si>
  <si>
    <t>"119" 46,8*1,8+0,48*6*1,8+0,47*2*1,8-(1,17*0,05+1,18*0,05*5+1,19*0,05+0,9*1,8+1,7*1,8+1,76*0,91*2+1,8*0,91)</t>
  </si>
  <si>
    <t>"122" 10,4*1,8-(0,9*1,8)</t>
  </si>
  <si>
    <t>"123" 35,58*1,8-(1,7*1,8+0,9*1,8*10)</t>
  </si>
  <si>
    <t>"126" 9,89*1,8-(0,8*1,8+0,7*1,8+1,2*0,05+1,18*0,05)</t>
  </si>
  <si>
    <t>"127" 16,6*1,8-(0,9*1,8+1,18*0,05*2)</t>
  </si>
  <si>
    <t>"129" 7,42*1,8-(0,9*1,8*2)</t>
  </si>
  <si>
    <t>"130" 6,959*1,8-(0,9*1,8)</t>
  </si>
  <si>
    <t>"131" 10,58*1,8-(0,9*1,8)</t>
  </si>
  <si>
    <t>82</t>
  </si>
  <si>
    <t>781131112</t>
  </si>
  <si>
    <t>Izolace stěny pod obklad izolace nátěrem nebo stěrkou ve dvou vrstvách</t>
  </si>
  <si>
    <t>94095499</t>
  </si>
  <si>
    <t>https://podminky.urs.cz/item/CS_URS_2023_01/781131112</t>
  </si>
  <si>
    <t>vytažení po obvodu</t>
  </si>
  <si>
    <t>"119" 46,8*0,3+0,48*6*0,3+0,47*2*0,3-(0,9*0,3+1,7*0,3)</t>
  </si>
  <si>
    <t>"122" 10,4*0,3-(0,9*0,3)</t>
  </si>
  <si>
    <t>"123" 35,58*0,3-(1,7*0,3+0,9*0,3*10)</t>
  </si>
  <si>
    <t>"126" 9,89*0,3-(0,8*0,3+0,7*0,3)</t>
  </si>
  <si>
    <t>"127" 16,6*0,3-(0,9*0,3)</t>
  </si>
  <si>
    <t>"129" 7,42*0,3-(0,9*0,3*2)</t>
  </si>
  <si>
    <t>"130" 6,959*0,3-(0,9*0,3)</t>
  </si>
  <si>
    <t>"131" 10,58*0,3-(0,9*0,3)</t>
  </si>
  <si>
    <t>"sprcha" (1,145*2+0,995)*1,7</t>
  </si>
  <si>
    <t>83</t>
  </si>
  <si>
    <t>781131232</t>
  </si>
  <si>
    <t>Izolace stěny pod obklad izolace těsnícími izolačními pásy pro styčné nebo dilatační spáry</t>
  </si>
  <si>
    <t>58721654</t>
  </si>
  <si>
    <t>https://podminky.urs.cz/item/CS_URS_2023_01/781131232</t>
  </si>
  <si>
    <t>"sprcha" 2,0*2</t>
  </si>
  <si>
    <t>84</t>
  </si>
  <si>
    <t>781151031</t>
  </si>
  <si>
    <t>Příprava podkladu před provedením obkladu celoplošné vyrovnání podkladu stěrkou, tloušťky 3 mm</t>
  </si>
  <si>
    <t>1375071845</t>
  </si>
  <si>
    <t>https://podminky.urs.cz/item/CS_URS_2023_01/781151031</t>
  </si>
  <si>
    <t>85</t>
  </si>
  <si>
    <t>781151041</t>
  </si>
  <si>
    <t>Příprava podkladu před provedením obkladu celoplošné vyrovnání podkladu příplatek za každý další 1 mm tloušťky přes 3 mm</t>
  </si>
  <si>
    <t>-866058379</t>
  </si>
  <si>
    <t>https://podminky.urs.cz/item/CS_URS_2023_01/781151041</t>
  </si>
  <si>
    <t>224,637*2 'Přepočtené koeficientem množství</t>
  </si>
  <si>
    <t>86</t>
  </si>
  <si>
    <t>781473810</t>
  </si>
  <si>
    <t>Demontáž obkladů z dlaždic keramických lepených</t>
  </si>
  <si>
    <t>498562177</t>
  </si>
  <si>
    <t>https://podminky.urs.cz/item/CS_URS_2023_01/781473810</t>
  </si>
  <si>
    <t>(7,58+13,31)*2*1,5</t>
  </si>
  <si>
    <t>1,03*1,5*2</t>
  </si>
  <si>
    <t>0,15*1,5*3</t>
  </si>
  <si>
    <t>0,17*1,5*4</t>
  </si>
  <si>
    <t>(0,47+0,48)*2*1,5</t>
  </si>
  <si>
    <t>(0,48+0,48)*2*1,5</t>
  </si>
  <si>
    <t>-(1,7*1,5)</t>
  </si>
  <si>
    <t>ostatní místností</t>
  </si>
  <si>
    <t>"122" 10,4*1,77</t>
  </si>
  <si>
    <t>"123" (35,58-1,7-0,9*9-2,19-2,49)*1,25</t>
  </si>
  <si>
    <t>"126" (9,89-0,8-0,7*2)*1,7</t>
  </si>
  <si>
    <t>"127" (16,6-0,9)*1,955</t>
  </si>
  <si>
    <t>"129" (7,42-0,9)*1,7</t>
  </si>
  <si>
    <t>"130" (6,959-0,9)*1,7</t>
  </si>
  <si>
    <t>"131" (10,58-0,9)*1,5</t>
  </si>
  <si>
    <t>87</t>
  </si>
  <si>
    <t>781474154</t>
  </si>
  <si>
    <t>Montáž obkladů vnitřních stěn z dlaždic keramických lepených flexibilním lepidlem velkoformátových hladkých přes 4 do 6 ks/m2</t>
  </si>
  <si>
    <t>150006599</t>
  </si>
  <si>
    <t>https://podminky.urs.cz/item/CS_URS_2023_01/781474154</t>
  </si>
  <si>
    <t>88</t>
  </si>
  <si>
    <t>59761001</t>
  </si>
  <si>
    <t>obklad velkoformátový keramický hladký přes 4 do 6ks/m2</t>
  </si>
  <si>
    <t>-2018918250</t>
  </si>
  <si>
    <t>224,637*1,15 'Přepočtené koeficientem množství</t>
  </si>
  <si>
    <t>89</t>
  </si>
  <si>
    <t>781494111</t>
  </si>
  <si>
    <t>Obklad - dokončující práce profily ukončovací plastové lepené flexibilním lepidlem rohové</t>
  </si>
  <si>
    <t>-1786537374</t>
  </si>
  <si>
    <t>https://podminky.urs.cz/item/CS_URS_2023_01/781494111</t>
  </si>
  <si>
    <t>"119" 17*1,8</t>
  </si>
  <si>
    <t>"122" 2*1,8</t>
  </si>
  <si>
    <t>"123" 3*1,8</t>
  </si>
  <si>
    <t>"126" 2*1,8</t>
  </si>
  <si>
    <t>"127" 2*1,8</t>
  </si>
  <si>
    <t>"129" 3*1,8</t>
  </si>
  <si>
    <t>"131" 2*1,8</t>
  </si>
  <si>
    <t>90</t>
  </si>
  <si>
    <t>781495115</t>
  </si>
  <si>
    <t>Obklad - dokončující práce ostatní práce spárování silikonem</t>
  </si>
  <si>
    <t>-1340830057</t>
  </si>
  <si>
    <t>https://podminky.urs.cz/item/CS_URS_2023_01/781495115</t>
  </si>
  <si>
    <t>93*1,8</t>
  </si>
  <si>
    <t>91</t>
  </si>
  <si>
    <t>781495211</t>
  </si>
  <si>
    <t>Čištění vnitřních ploch po provedení obkladu stěn chemickými prostředky</t>
  </si>
  <si>
    <t>-551953425</t>
  </si>
  <si>
    <t>https://podminky.urs.cz/item/CS_URS_2023_01/781495211</t>
  </si>
  <si>
    <t>92</t>
  </si>
  <si>
    <t>998781101</t>
  </si>
  <si>
    <t>Přesun hmot pro obklady keramické stanovený z hmotnosti přesunovaného materiálu vodorovná dopravní vzdálenost do 50 m v objektech výšky do 6 m</t>
  </si>
  <si>
    <t>-1751090312</t>
  </si>
  <si>
    <t>https://podminky.urs.cz/item/CS_URS_2023_01/998781101</t>
  </si>
  <si>
    <t>93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</si>
  <si>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</si>
  <si>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</si>
  <si>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-1538303541</t>
  </si>
  <si>
    <t>https://podminky.urs.cz/item/CS_URS_2023_01/998781181</t>
  </si>
  <si>
    <t>783</t>
  </si>
  <si>
    <t>Dokončovací práce - nátěry</t>
  </si>
  <si>
    <t>94</t>
  </si>
  <si>
    <t>783114101</t>
  </si>
  <si>
    <t>Základní nátěr truhlářských konstrukcí jednonásobný syntetický</t>
  </si>
  <si>
    <t>-1154413409</t>
  </si>
  <si>
    <t>https://podminky.urs.cz/item/CS_URS_2023_01/783114101</t>
  </si>
  <si>
    <t>Poznámka k položce:_x000d_
barva a další specifikace dle investora</t>
  </si>
  <si>
    <t>obložení stěn a sloupů</t>
  </si>
  <si>
    <t>95</t>
  </si>
  <si>
    <t>783118211</t>
  </si>
  <si>
    <t>Lakovací nátěr truhlářských konstrukcí dvojnásobný s mezibroušením syntetický</t>
  </si>
  <si>
    <t>-791572822</t>
  </si>
  <si>
    <t>https://podminky.urs.cz/item/CS_URS_2023_01/783118211</t>
  </si>
  <si>
    <t>784</t>
  </si>
  <si>
    <t>Dokončovací práce - malby a tapety</t>
  </si>
  <si>
    <t>96</t>
  </si>
  <si>
    <t>784171101</t>
  </si>
  <si>
    <t>Zakrytí nemalovaných ploch (materiál ve specifikaci) včetně pozdějšího odkrytí podlah</t>
  </si>
  <si>
    <t>-817331640</t>
  </si>
  <si>
    <t>https://podminky.urs.cz/item/CS_URS_2023_01/784171101</t>
  </si>
  <si>
    <t>97</t>
  </si>
  <si>
    <t>28323156</t>
  </si>
  <si>
    <t>fólie pro malířské potřeby zakrývací tl 41µ 4x5m</t>
  </si>
  <si>
    <t>1100564763</t>
  </si>
  <si>
    <t>310,4*1,05 'Přepočtené koeficientem množství</t>
  </si>
  <si>
    <t>98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</si>
  <si>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</si>
  <si>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</si>
  <si>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-1002144589</t>
  </si>
  <si>
    <t>https://podminky.urs.cz/item/CS_URS_2023_01/784171121</t>
  </si>
  <si>
    <t>99</t>
  </si>
  <si>
    <t>28323157</t>
  </si>
  <si>
    <t>fólie pro malířské potřeby zakrývací tl 14µ 4x5m</t>
  </si>
  <si>
    <t>-1979721424</t>
  </si>
  <si>
    <t>250*1,05 'Přepočtené koeficientem množství</t>
  </si>
  <si>
    <t>100</t>
  </si>
  <si>
    <t>784181101</t>
  </si>
  <si>
    <t>Penetrace podkladu jednonásobná základní akrylátová bezbarvá v místnostech výšky do 3,80 m</t>
  </si>
  <si>
    <t>-1852775767</t>
  </si>
  <si>
    <t>https://podminky.urs.cz/item/CS_URS_2023_01/784181101</t>
  </si>
  <si>
    <t>"stropy" 310,4</t>
  </si>
  <si>
    <t>"stěny" 342,084</t>
  </si>
  <si>
    <t>101</t>
  </si>
  <si>
    <t>784211101</t>
  </si>
  <si>
    <t>Malby z malířských směsí oděruvzdorných za mokra dvojnásobné, bílé za mokra oděruvzdorné výborně v místnostech výšky do 3,80 m</t>
  </si>
  <si>
    <t>-1517080893</t>
  </si>
  <si>
    <t>https://podminky.urs.cz/item/CS_URS_2023_01/784211101</t>
  </si>
  <si>
    <t>Poznámka k položce:_x000d_
malba latexová, bílá RAL 9010</t>
  </si>
  <si>
    <t>786</t>
  </si>
  <si>
    <t>Dokončovací práce - čalounické úpravy</t>
  </si>
  <si>
    <t>102</t>
  </si>
  <si>
    <t>786614001</t>
  </si>
  <si>
    <t>Montáž rolet ovládaných motorem, včetně horního boxu a vodících profilů, plochy do 4 m2</t>
  </si>
  <si>
    <t>-1948606198</t>
  </si>
  <si>
    <t>https://podminky.urs.cz/item/CS_URS_2023_01/786614001</t>
  </si>
  <si>
    <t>103</t>
  </si>
  <si>
    <t>63128099</t>
  </si>
  <si>
    <t xml:space="preserve">roleta z hliníkových lamel ovládaná základním motorem včetně příslušenství </t>
  </si>
  <si>
    <t>-1888550974</t>
  </si>
  <si>
    <t>1,76*1,14*2</t>
  </si>
  <si>
    <t>1,8*1,14</t>
  </si>
  <si>
    <t>104</t>
  </si>
  <si>
    <t>998786101</t>
  </si>
  <si>
    <t>Přesun hmot pro stínění a čalounické úpravy stanovený z hmotnosti přesunovaného materiálu vodorovná dopravní vzdálenost do 50 m v objektech výšky (hloubky) do 6 m</t>
  </si>
  <si>
    <t>552356899</t>
  </si>
  <si>
    <t>https://podminky.urs.cz/item/CS_URS_2023_01/998786101</t>
  </si>
  <si>
    <t>105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</si>
  <si>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</si>
  <si>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</si>
  <si>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1809373044</t>
  </si>
  <si>
    <t>https://podminky.urs.cz/item/CS_URS_2023_01/998786181</t>
  </si>
  <si>
    <t>02 - Gastro vybavení</t>
  </si>
  <si>
    <t>D1 - A. SUCHÝ SKLAD</t>
  </si>
  <si>
    <t>D2 - B. ÚPRAVNA ZELENINY</t>
  </si>
  <si>
    <t>D3 - C. ÚPRAVNA MASA</t>
  </si>
  <si>
    <t>D4 - D. VARNA</t>
  </si>
  <si>
    <t>D5 - E. PORCOVÁNÍ</t>
  </si>
  <si>
    <t>D6 - F. VÝDEJ JÍDEL</t>
  </si>
  <si>
    <t>D7 - G. MYTÍ STOLNÍHO NÁDOBÍ</t>
  </si>
  <si>
    <t>X - Doprava a instalace</t>
  </si>
  <si>
    <t>D1</t>
  </si>
  <si>
    <t>A. SUCHÝ SKLAD</t>
  </si>
  <si>
    <t>A1</t>
  </si>
  <si>
    <t xml:space="preserve">Regál, pozink, 6× police - demontáž a zpětná montáž </t>
  </si>
  <si>
    <t>Poznámka k položce:_x000d_
stávající 1200×500×2000</t>
  </si>
  <si>
    <t>A2</t>
  </si>
  <si>
    <t>Poznámka k položce:_x000d_
stávající 900×500×2000</t>
  </si>
  <si>
    <t>A3</t>
  </si>
  <si>
    <t xml:space="preserve">Regál, pozink, 3× police - demontáž a zpětná montáž </t>
  </si>
  <si>
    <t>Poznámka k položce:_x000d_
stávající 1200×500×850</t>
  </si>
  <si>
    <t>A4</t>
  </si>
  <si>
    <t xml:space="preserve">Chladnička, bílé opláštění - demontáž a zpětná montáž </t>
  </si>
  <si>
    <t>Poznámka k položce:_x000d_
stávající 750×740×1850</t>
  </si>
  <si>
    <t>A5</t>
  </si>
  <si>
    <t xml:space="preserve">Mraznička, bílé opláštění - demontáž a zpětná montáž </t>
  </si>
  <si>
    <t>A6</t>
  </si>
  <si>
    <t>Poznámka k položce:_x000d_
stávající 600×600×1850</t>
  </si>
  <si>
    <t>A7</t>
  </si>
  <si>
    <t>Poznámka k položce:_x000d_
stávající 780×700×1870</t>
  </si>
  <si>
    <t>A8</t>
  </si>
  <si>
    <t xml:space="preserve">Chladnička/mraznička, bílé opláštění - demontáž a zpětná montáž </t>
  </si>
  <si>
    <t>D2</t>
  </si>
  <si>
    <t>B. ÚPRAVNA ZELENINY</t>
  </si>
  <si>
    <t>B1</t>
  </si>
  <si>
    <t xml:space="preserve">Pracovní stůl, nerez, 2× zásuvka pod PD, spodní plná police, vpravo prostor pro šoker - demontáž a zpětná montáž </t>
  </si>
  <si>
    <t>Poznámka k položce:_x000d_
stávající 1870×800×870</t>
  </si>
  <si>
    <t>B2</t>
  </si>
  <si>
    <t>Šoker, 5× GN 1/1 - demontáž a zpětná montáž</t>
  </si>
  <si>
    <t>Poznámka k položce:_x000d_
stávající 780×700×850</t>
  </si>
  <si>
    <t>B3</t>
  </si>
  <si>
    <t xml:space="preserve">Krouhač zeleniny - demontáž a zpětná montáž </t>
  </si>
  <si>
    <t>Poznámka k položce:_x000d_
CL 50 stávající</t>
  </si>
  <si>
    <t>B4</t>
  </si>
  <si>
    <t xml:space="preserve">Pracovní stůl, nerez, posuvná dvířka, 2× police - demontáž a zpětná montáž </t>
  </si>
  <si>
    <t>Poznámka k položce:_x000d_
stávající 1800×700×900</t>
  </si>
  <si>
    <t>B5</t>
  </si>
  <si>
    <t>Kráječ chleba - demontáž a zpětná montáž</t>
  </si>
  <si>
    <t>Poznámka k položce:_x000d_
stávající</t>
  </si>
  <si>
    <t>B6</t>
  </si>
  <si>
    <t xml:space="preserve">Škrabka zeleniny, lakovaná, kapacita 20 kg - demontáž a zpětná montáž </t>
  </si>
  <si>
    <t>Poznámka k položce:_x000d_
ŠKBZ 20 L stávající</t>
  </si>
  <si>
    <t>B6a</t>
  </si>
  <si>
    <t>Podlahová vpusť, celonerezové provedení, vč. sifonu s protizápachovou uzávěrou a protiskluzného vyjímatelného roštu - ozn. Z02</t>
  </si>
  <si>
    <t>247058408</t>
  </si>
  <si>
    <t xml:space="preserve">Poznámka k položce:_x000d_
rozměry 350×350mm_x000d_
</t>
  </si>
  <si>
    <t>B7</t>
  </si>
  <si>
    <t>Mycí stůl, 2× vevařený lisovaný dřez, každý dřez o rozměru 600×500×375mm, čelní kapotáž dřezů, prolomená pracovní desky, zvýšený zadní lem - výška lemu 150mm, nerezové provedení</t>
  </si>
  <si>
    <t>Poznámka k položce:_x000d_
nový 1400×700×900</t>
  </si>
  <si>
    <t>D3</t>
  </si>
  <si>
    <t>C. ÚPRAVNA MASA</t>
  </si>
  <si>
    <t>C1</t>
  </si>
  <si>
    <t xml:space="preserve">Pracovní stůl, nerez, spodní plná police - demontáž a zpětná montáž </t>
  </si>
  <si>
    <t>Poznámka k položce:_x000d_
stávající 600×400×860</t>
  </si>
  <si>
    <t>C2</t>
  </si>
  <si>
    <t xml:space="preserve">Pracovní stůl, nerez, 3× zásuvka pod PD, spodní plná police - demontáž a zpětná montáž </t>
  </si>
  <si>
    <t>Poznámka k položce:_x000d_
stávající 1800×700×860</t>
  </si>
  <si>
    <t>C4</t>
  </si>
  <si>
    <t>Mycí stůl, 1× vevařený lisovaný dřez, každý dřez o rozměru 500×500×250mm, čelní kapotáž dřezů, prolomená pracovní desky, zadní lem, levý lem, pravý přesah desky u mycího stolu + pravý úkos desky mycího stolu, nerezové provedení</t>
  </si>
  <si>
    <t>Poznámka k položce:_x000d_
nový 1450×700×900</t>
  </si>
  <si>
    <t>D4</t>
  </si>
  <si>
    <t>D. VARNA</t>
  </si>
  <si>
    <t xml:space="preserve">Elektrická pánev, sklopná, objem 120 l, motorické sklápění vany - demontáž a zpětná montáž </t>
  </si>
  <si>
    <t>Poznámka k položce:_x000d_
stávající 1200×900×900</t>
  </si>
  <si>
    <t xml:space="preserve">Elektrická pánev, sklopná, objem 80 l, ruční sklápění vany - demontáž a zpětná montáž </t>
  </si>
  <si>
    <t>Poznámka k položce:_x000d_
stávající 800×900×900</t>
  </si>
  <si>
    <t>Poznámka k položce:_x000d_
stávající 1300×900×900</t>
  </si>
  <si>
    <t xml:space="preserve">Hnětač těsta - demontáž a zpětná montáž </t>
  </si>
  <si>
    <t>D5</t>
  </si>
  <si>
    <t xml:space="preserve">Konvektomat, 20× GN 2/1, bojlerový vývin páry - demontáž a zpětná montáž </t>
  </si>
  <si>
    <t>Poznámka k položce:_x000d_
iCombi Classic stávající 1082×1052×1807</t>
  </si>
  <si>
    <t>D6</t>
  </si>
  <si>
    <t xml:space="preserve">Nástěnná digestoř - demontáž a zpětná montáž </t>
  </si>
  <si>
    <t>D7</t>
  </si>
  <si>
    <t xml:space="preserve">Konvektomat, 10× GN 2/1, bojlerový vývin páry - demontáž a zpětná montáž </t>
  </si>
  <si>
    <t>Poznámka k položce:_x000d_
SCC stávající 1072×975×1014</t>
  </si>
  <si>
    <t>D8</t>
  </si>
  <si>
    <t xml:space="preserve">Podstavec pod konvektomat, nerez - demontáž a zpětná montáž </t>
  </si>
  <si>
    <t>D9</t>
  </si>
  <si>
    <t>Nástěnná digestoř - demontáž a zpětná montáž</t>
  </si>
  <si>
    <t>D10</t>
  </si>
  <si>
    <t xml:space="preserve">Automatický změkčovač vody - demontáž a zpětná montáž </t>
  </si>
  <si>
    <t>D11</t>
  </si>
  <si>
    <t xml:space="preserve">Pracovní stůl, nerez, 2× zásuvka pod PD, spodní plná police - demontáž a zpětná montáž </t>
  </si>
  <si>
    <t>Poznámka k položce:_x000d_
stávající 1900×700×850</t>
  </si>
  <si>
    <t>D12</t>
  </si>
  <si>
    <t xml:space="preserve">Pracovní stůl, nerez, vpravo uzavřená skříň, vlevo blok 3 zásuvek, zadní lem - demontáž a zpětná montáž </t>
  </si>
  <si>
    <t>D13</t>
  </si>
  <si>
    <t xml:space="preserve">Pracovní stůl, nerez, vpravo zásuvka pod PD - demontáž a zpětná montáž </t>
  </si>
  <si>
    <t>Poznámka k položce:_x000d_
stávající 1500×800×850</t>
  </si>
  <si>
    <t>D14</t>
  </si>
  <si>
    <t xml:space="preserve">Pracovní stůl, nerez, 1× spodní plná police zvýšená - demontáž a zpětná montáž </t>
  </si>
  <si>
    <t>Poznámka k položce:_x000d_
stávající 1800×900×890</t>
  </si>
  <si>
    <t>D15</t>
  </si>
  <si>
    <t xml:space="preserve">Dělička těsta - demontáž a zpětná montáž </t>
  </si>
  <si>
    <t>Poznámka k položce:_x000d_
stávající 500×400×970</t>
  </si>
  <si>
    <t>D16</t>
  </si>
  <si>
    <t>Plynový varný kotel, 150 l - demontáž a zpětná montáž</t>
  </si>
  <si>
    <t>Poznámka k položce:_x000d_
stávající 900×900×900</t>
  </si>
  <si>
    <t>D17</t>
  </si>
  <si>
    <t xml:space="preserve">Plynový varný kotel, 300 l - demontáž a zpětná montáž </t>
  </si>
  <si>
    <t>Poznámka k položce:_x000d_
stávající 1400×900×900</t>
  </si>
  <si>
    <t>D18</t>
  </si>
  <si>
    <t xml:space="preserve">Nerezová závěstná digestoř, 2 řada tukových filtrů, osvětlení - demontáž a zpětná montáž </t>
  </si>
  <si>
    <t>Poznámka k položce:_x000d_
stávající 2100×1600×450</t>
  </si>
  <si>
    <t>D19a</t>
  </si>
  <si>
    <t>Podlahová vpusť, celonerezové provedení, vč. sifonu s protizápachovou uzávěrou a protiskluzného vyjímatelného roštu - ozn. Z05</t>
  </si>
  <si>
    <t>Poznámka k položce:_x000d_
nový 1400×450</t>
  </si>
  <si>
    <t>D19b</t>
  </si>
  <si>
    <t>Podlahová vpusť, celonerezové provedení, vč. sifonu s protizápachovou uzávěrou a protiskluzného vyjímatelného roštu - ozn. Z03</t>
  </si>
  <si>
    <t>Poznámka k položce:_x000d_
nový 600×800</t>
  </si>
  <si>
    <t>D20</t>
  </si>
  <si>
    <t>Poznámka k položce:_x000d_
stávající 1900×800×860</t>
  </si>
  <si>
    <t>D24</t>
  </si>
  <si>
    <t>Podlahová vpusť, celonerezové provedení, vč. sifonu s protizápachovou uzávěrou a protiskluzného vyjímatelného roštu - ozn. Z04</t>
  </si>
  <si>
    <t>Poznámka k položce:_x000d_
nový 1900×450</t>
  </si>
  <si>
    <t>D25</t>
  </si>
  <si>
    <t xml:space="preserve">Závěsná digestoř, nerez - demontáž a zpětná montáž </t>
  </si>
  <si>
    <t>Poznámka k položce:_x000d_
stávající 1700×1100×450</t>
  </si>
  <si>
    <t>D26</t>
  </si>
  <si>
    <t>Rozšíření stávající digestoře, nerez</t>
  </si>
  <si>
    <t>Poznámka k položce:_x000d_
nový 400×1100</t>
  </si>
  <si>
    <t>D27</t>
  </si>
  <si>
    <t xml:space="preserve">Kombinovaný sporák, 4× plynový hořák, elektrická trouba - demontáž a zpětná montáž </t>
  </si>
  <si>
    <t>Poznámka k položce:_x000d_
stávající 800×700×900</t>
  </si>
  <si>
    <t>D28</t>
  </si>
  <si>
    <t xml:space="preserve">Pracovní stůl, nerez, vlevo blok 3 zásuvek, 2× plná police - demontáž a zpětná montáž </t>
  </si>
  <si>
    <t>D29</t>
  </si>
  <si>
    <t xml:space="preserve">Kráječ chleba a knedlíků - demontáž a zpětná montáž </t>
  </si>
  <si>
    <t>D30</t>
  </si>
  <si>
    <t xml:space="preserve">Universální robot - demontáž a zpětná montáž </t>
  </si>
  <si>
    <t>106</t>
  </si>
  <si>
    <t>Poznámka k položce:_x000d_
RE 22 stávající</t>
  </si>
  <si>
    <t>E. PORCOVÁNÍ</t>
  </si>
  <si>
    <t>E1</t>
  </si>
  <si>
    <t xml:space="preserve">Pracovní stůl, nerez, 3× zásuvka pod PD, plná police - demontáž a zpětná montáž </t>
  </si>
  <si>
    <t>108</t>
  </si>
  <si>
    <t>Poznámka k položce:_x000d_
stávající 1900×950×840</t>
  </si>
  <si>
    <t>E2</t>
  </si>
  <si>
    <t>Vozík, nerez - demontáž a zpětná montáž</t>
  </si>
  <si>
    <t>110</t>
  </si>
  <si>
    <t>Poznámka k položce:_x000d_
stávající 450×450×500</t>
  </si>
  <si>
    <t>F. VÝDEJ JÍDEL</t>
  </si>
  <si>
    <t>F1</t>
  </si>
  <si>
    <t xml:space="preserve">Pracovní stůl, nerez, 1× plná police - demontáž a zpětná montáž </t>
  </si>
  <si>
    <t>112</t>
  </si>
  <si>
    <t>Poznámka k položce:_x000d_
stávající 1000×300×850</t>
  </si>
  <si>
    <t>F2</t>
  </si>
  <si>
    <t>Parapetní deska, nerezová včetně konzol</t>
  </si>
  <si>
    <t>114</t>
  </si>
  <si>
    <t>Poznámka k položce:_x000d_
1750×400×40</t>
  </si>
  <si>
    <t>F3</t>
  </si>
  <si>
    <t xml:space="preserve">Výdejní lázeň, 3× GN 1/1 - demontáž a zpětná montáž </t>
  </si>
  <si>
    <t>116</t>
  </si>
  <si>
    <t>F4</t>
  </si>
  <si>
    <t>Vyhřívaná vodní lázeň, pojízdná, dělená - kapacita 3× GN 1/1 - 200, každá ze tři van opatřena samostatným vypínačem, samostatným výpustný kohoutem a samostatným termostatem pro regulaci teploty až do +90°, 1× plná police, ovládání na kratší straně</t>
  </si>
  <si>
    <t>118</t>
  </si>
  <si>
    <t>Poznámka k položce:_x000d_
nový 1220×660×900</t>
  </si>
  <si>
    <t>F5</t>
  </si>
  <si>
    <t xml:space="preserve">Zásobník na tácy a příbory, 3× GN na příbory - demontáž a zpětná montáž </t>
  </si>
  <si>
    <t>120</t>
  </si>
  <si>
    <t>F6</t>
  </si>
  <si>
    <t xml:space="preserve">Zásobník na tácy a příbory, 6× GN na příbory - demontáž a zpětná montáž </t>
  </si>
  <si>
    <t>122</t>
  </si>
  <si>
    <t>F7</t>
  </si>
  <si>
    <t>Pojezdová dráha trubková, nerezová, včetně konzol</t>
  </si>
  <si>
    <t>124</t>
  </si>
  <si>
    <t>Poznámka k položce:_x000d_
6400 x 350</t>
  </si>
  <si>
    <t>G. MYTÍ STOLNÍHO NÁDOBÍ</t>
  </si>
  <si>
    <t>G13</t>
  </si>
  <si>
    <t xml:space="preserve">Skladový regál, nerezové provedení, 5× police, zapláštěné boky, z obou delších stran přístupný posuvnými dvířky - demontáž a zpětná montáž </t>
  </si>
  <si>
    <t>150</t>
  </si>
  <si>
    <t>Poznámka k položce:_x000d_
stávající 1700×630×1950</t>
  </si>
  <si>
    <t>G14</t>
  </si>
  <si>
    <t xml:space="preserve">Skladový regál, nerezové provedení, 5× police - demontáž a zpětná montáž </t>
  </si>
  <si>
    <t>152</t>
  </si>
  <si>
    <t>X</t>
  </si>
  <si>
    <t>Doprava a instalace</t>
  </si>
  <si>
    <t>X1</t>
  </si>
  <si>
    <t xml:space="preserve">Doprava a instalace nových zařízení </t>
  </si>
  <si>
    <t>-1059954268</t>
  </si>
  <si>
    <t>Poznámka k položce:_x000d_
Instalací zařízení se rozumí :_x000d_
- montáž zařízení na přípravené přívody elektroinstalace_x000d_
- montáž zařízení na přípravené přívody vodoinstalace_x000d_
- montáž zařízení na přípravené přívody kanalizace_x000d_
- použitý montážní materiál_x000d_
- zprovoznění_x000d_
- kalibrace zařízení_x000d_
- seřízení_x000d_
- odzkoušení_x000d_
- základní technické zaškolení obsluhy_x000d_
- rozšířené kuchařené zaškolení obsluhy na obsluhu nových konvektomatů a nové multifunkční pánve_x000d_
- odvoz a ekologická likvidace obalových materiálů</t>
  </si>
  <si>
    <t>03 - Elektroinstalace</t>
  </si>
  <si>
    <t>D1 - OSVĚTLENÍ</t>
  </si>
  <si>
    <t>D2 - ZAŘÍZENÍ A DOPLŇKY</t>
  </si>
  <si>
    <t>D3 - PŘÍSTROJE</t>
  </si>
  <si>
    <t>D4 - VEDENÍ</t>
  </si>
  <si>
    <t>D5 - ULOŽENÍ VEDENÍ</t>
  </si>
  <si>
    <t>D6 - ROZVADĚČE</t>
  </si>
  <si>
    <t>D7 - OBJEDNÁVKOVÝ SYSTÉM</t>
  </si>
  <si>
    <t>D8 - INTERKOM</t>
  </si>
  <si>
    <t>D9 - UZEMNĚNÍ</t>
  </si>
  <si>
    <t>D10 - OSTATNÍ</t>
  </si>
  <si>
    <t>OSVĚTLENÍ</t>
  </si>
  <si>
    <t>Pol1</t>
  </si>
  <si>
    <t>LED lineární svítidlo,základna z ABS,difuzor translucentní AC (ozn. A)</t>
  </si>
  <si>
    <t>ks</t>
  </si>
  <si>
    <t>Poznámka k položce:_x000d_
14W, 1910Lm</t>
  </si>
  <si>
    <t>Pol2</t>
  </si>
  <si>
    <t>LED interiérové kruhové svítidlo, stropní přisazené (ozn. B)</t>
  </si>
  <si>
    <t>Poznámka k položce:_x000d_
24W, 2840Lm</t>
  </si>
  <si>
    <t>Pol3</t>
  </si>
  <si>
    <t>LED lineární svítidlo, základna z ABS,difuzor translucentní AC (ozn. C)</t>
  </si>
  <si>
    <t>Poznámka k položce:_x000d_
38W, 5450Lm</t>
  </si>
  <si>
    <t>Pol4</t>
  </si>
  <si>
    <t>LED lineární svítidlo,základna z ABS,difuzor translucentní AC (ozn. D)</t>
  </si>
  <si>
    <t>Poznámka k položce:_x000d_
20W, 2710Lm</t>
  </si>
  <si>
    <t>Pol5</t>
  </si>
  <si>
    <t>LEDlineární svítidlo,základna z ABS,difuzor translucentní AC (ozn. E)</t>
  </si>
  <si>
    <t>Poznámka k položce:_x000d_
27W, 3780Lm</t>
  </si>
  <si>
    <t>Pol6</t>
  </si>
  <si>
    <t>LED lineární svítidlo,základna z ABS,difuzor translucentní AC (ozn. F)</t>
  </si>
  <si>
    <t>Poznámka k položce:_x000d_
16W, 2310Lm</t>
  </si>
  <si>
    <t>Pol7</t>
  </si>
  <si>
    <t>LED interiérové LED svítidlo na přisazení ke stropu, 600x600 (ozn. G)</t>
  </si>
  <si>
    <t>Poznámka k položce:_x000d_
26W, 3230Lm</t>
  </si>
  <si>
    <t>Pol8</t>
  </si>
  <si>
    <t>Nástěnné svítidlo nad kuchyňskou linku</t>
  </si>
  <si>
    <t>Pol9</t>
  </si>
  <si>
    <t>Vestavný modul nouzového osvětlení s Em1h, dle typu svítidla a výrobce</t>
  </si>
  <si>
    <t>Poznámka k položce:_x000d_
nouzový modul pro dobu svícení 1 hodina</t>
  </si>
  <si>
    <t>Pol10</t>
  </si>
  <si>
    <t>Držáky a závěs pro lineární svítidla</t>
  </si>
  <si>
    <t>Pol11</t>
  </si>
  <si>
    <t>Napojení osvětlení chladícího/mrazícího boxu</t>
  </si>
  <si>
    <t>kpl</t>
  </si>
  <si>
    <t>ZAŘÍZENÍ A DOPLŇKY</t>
  </si>
  <si>
    <t>Pol12</t>
  </si>
  <si>
    <t>Připojení ventilátoru</t>
  </si>
  <si>
    <t>Pol13</t>
  </si>
  <si>
    <t>Připojení rolety</t>
  </si>
  <si>
    <t>Pol14</t>
  </si>
  <si>
    <t>Připojení flexibilního přívodu na svorkovnici</t>
  </si>
  <si>
    <t>Pol15</t>
  </si>
  <si>
    <t>Připojení osvětlení digestoře</t>
  </si>
  <si>
    <t>PŘÍSTROJE</t>
  </si>
  <si>
    <t>Pol16</t>
  </si>
  <si>
    <t>Zásuvka 230V/16A jednonásobná bezšroubová s clonkami s rámečkem</t>
  </si>
  <si>
    <t>Pol17</t>
  </si>
  <si>
    <t>Zásuvka 230V/16A jednonásobná IP 44, s rámečkem, s clonkami, s víčkem</t>
  </si>
  <si>
    <t>Pol18</t>
  </si>
  <si>
    <t>Zásuvka dvojnásobná IP44 s ochrannými kolíky, s clonkami, s víčkem (2x jednonásovná zásuvka IP44)</t>
  </si>
  <si>
    <t>Pol19</t>
  </si>
  <si>
    <t>Zásuvka komunikační dvojnásobná</t>
  </si>
  <si>
    <t>Poznámka k položce:_x000d_
včetně keystonů RJ45 Cat.6 a rámečku</t>
  </si>
  <si>
    <t>Pol20</t>
  </si>
  <si>
    <t>Zásuvka telefonnní</t>
  </si>
  <si>
    <t>Poznámka k položce:_x000d_
kompletní včetně rámečku</t>
  </si>
  <si>
    <t>Pol21</t>
  </si>
  <si>
    <t>Spínač řazení 1</t>
  </si>
  <si>
    <t>Poznámka k položce:_x000d_
včetně krytu a rámečku</t>
  </si>
  <si>
    <t>Pol22</t>
  </si>
  <si>
    <t>Spínač seriový řazení 5</t>
  </si>
  <si>
    <t>Pol23</t>
  </si>
  <si>
    <t>Přepínač střídavý řazení 6</t>
  </si>
  <si>
    <t>Pol24</t>
  </si>
  <si>
    <t>Přepínač střídavý dvojitý řazení 6+6, IP44</t>
  </si>
  <si>
    <t>Pol25</t>
  </si>
  <si>
    <t>Spínač žaluziový kolébkový</t>
  </si>
  <si>
    <t>Pol26</t>
  </si>
  <si>
    <t>Zásuvka 400V 16A 5p, IP 44, vestavná s instalační krabicí</t>
  </si>
  <si>
    <t>Pol27</t>
  </si>
  <si>
    <t>Spínač 16A 3p</t>
  </si>
  <si>
    <t>Poznámka k položce:_x000d_
otočný s krytem IP65</t>
  </si>
  <si>
    <t>Pol28</t>
  </si>
  <si>
    <t>Spínač 25A 3p</t>
  </si>
  <si>
    <t>Pol29</t>
  </si>
  <si>
    <t>Spínač 40A 3p</t>
  </si>
  <si>
    <t>Pol30</t>
  </si>
  <si>
    <t>Spínač 63A 3p</t>
  </si>
  <si>
    <t>Pol31</t>
  </si>
  <si>
    <t>Spínač 100A 3p</t>
  </si>
  <si>
    <t>Pol32</t>
  </si>
  <si>
    <t>Krabice přístrojová - různé druhy</t>
  </si>
  <si>
    <t>Pol33</t>
  </si>
  <si>
    <t>Svorky - různé druhy</t>
  </si>
  <si>
    <t>Pol34</t>
  </si>
  <si>
    <t>Nouzové tlačítko vestavné</t>
  </si>
  <si>
    <t>Pol35</t>
  </si>
  <si>
    <t>Doplňkový materiál</t>
  </si>
  <si>
    <t>VEDENÍ</t>
  </si>
  <si>
    <t>Pol36</t>
  </si>
  <si>
    <t>CYKY-J 2x1,5</t>
  </si>
  <si>
    <t>Pol37</t>
  </si>
  <si>
    <t>CYKY-J 3x1,5</t>
  </si>
  <si>
    <t>Pol38</t>
  </si>
  <si>
    <t>CYKY-J 5x1,5</t>
  </si>
  <si>
    <t>Pol39</t>
  </si>
  <si>
    <t>CYKY-J 3x2,5</t>
  </si>
  <si>
    <t>Pol40</t>
  </si>
  <si>
    <t>CYKY-J 5x2,5</t>
  </si>
  <si>
    <t>Pol41</t>
  </si>
  <si>
    <t>CYKY-J 5x4</t>
  </si>
  <si>
    <t>Pol42</t>
  </si>
  <si>
    <t>CYKY-J 5x6</t>
  </si>
  <si>
    <t>Pol43</t>
  </si>
  <si>
    <t>CYKY-J 5x10</t>
  </si>
  <si>
    <t>Pol44</t>
  </si>
  <si>
    <t>CYKY-J 5x25</t>
  </si>
  <si>
    <t>Pol45</t>
  </si>
  <si>
    <t>CYKY-J 5x70</t>
  </si>
  <si>
    <t>Pol46</t>
  </si>
  <si>
    <t>1-YY 4x(1x150)</t>
  </si>
  <si>
    <t>Pol47</t>
  </si>
  <si>
    <t>H07RN-F 5x1,5</t>
  </si>
  <si>
    <t>Pol48</t>
  </si>
  <si>
    <t>H07RN-F 5x4</t>
  </si>
  <si>
    <t>Pol49</t>
  </si>
  <si>
    <t>H07RN-F 5x6</t>
  </si>
  <si>
    <t>Pol50</t>
  </si>
  <si>
    <t>H07RN-F 5x10</t>
  </si>
  <si>
    <t>Pol51</t>
  </si>
  <si>
    <t>H07RN-F 5x16</t>
  </si>
  <si>
    <t>Pol52</t>
  </si>
  <si>
    <t>H07RN-F 5x25</t>
  </si>
  <si>
    <t>Pol53</t>
  </si>
  <si>
    <t>H07RN-F 5x35</t>
  </si>
  <si>
    <t>Pol54</t>
  </si>
  <si>
    <t>H07V-U 6 zž</t>
  </si>
  <si>
    <t>Pol55</t>
  </si>
  <si>
    <t>H07V-U 10 zž</t>
  </si>
  <si>
    <t>Pol56</t>
  </si>
  <si>
    <t>H07V-U 16 zž</t>
  </si>
  <si>
    <t>Pol57</t>
  </si>
  <si>
    <t>H07V-U 25 zž</t>
  </si>
  <si>
    <t>Pol58</t>
  </si>
  <si>
    <t>UTP Cat.6</t>
  </si>
  <si>
    <t>Pol59</t>
  </si>
  <si>
    <t>SYKFY 4x2x0,5</t>
  </si>
  <si>
    <t>ULOŽENÍ VEDENÍ</t>
  </si>
  <si>
    <t>Pol60</t>
  </si>
  <si>
    <t>Trubka ohebná Ø25 mm</t>
  </si>
  <si>
    <t>Pol61</t>
  </si>
  <si>
    <t>Trubka ohebná Ø40 mm</t>
  </si>
  <si>
    <t>Pol62</t>
  </si>
  <si>
    <t>Trubka ohebná Ø50 mm</t>
  </si>
  <si>
    <t>Pol63</t>
  </si>
  <si>
    <t>Kabelový žlab 300x100 mm, drátěný, kotvení do stropu po 1m</t>
  </si>
  <si>
    <t>126</t>
  </si>
  <si>
    <t>Poznámka k položce:_x000d_
včetně spojovacího a upevňovacího materiálu</t>
  </si>
  <si>
    <t>ROZVADĚČE</t>
  </si>
  <si>
    <t>Pol64</t>
  </si>
  <si>
    <t>Chránič Ir=250A, typ A, 4-pól, Idn=0.03A, In=40A</t>
  </si>
  <si>
    <t>128</t>
  </si>
  <si>
    <t>Pol65</t>
  </si>
  <si>
    <t>Chránič Ir=250A, typ A, 4-pól, Idn=0.03A, In=63A</t>
  </si>
  <si>
    <t>130</t>
  </si>
  <si>
    <t>Pol66</t>
  </si>
  <si>
    <t>Chránič Ir=250A, typ A, 4-pól, Idn=0.03A, In=100A</t>
  </si>
  <si>
    <t>132</t>
  </si>
  <si>
    <t>Pol67</t>
  </si>
  <si>
    <t>Chránič s nadproudovou ochranou, Ir=250A+puls.SS, A, 1+N, 10kA, char.B, Idn=0.03A, In=16A</t>
  </si>
  <si>
    <t>134</t>
  </si>
  <si>
    <t>Pol68</t>
  </si>
  <si>
    <t>Chránič s nadproudovou ochranou, Ir=250A+puls.SS, A, 1+N, 10kA, char.C, Idn=0.03A, In=10A</t>
  </si>
  <si>
    <t>136</t>
  </si>
  <si>
    <t>Pol69</t>
  </si>
  <si>
    <t>Jistič, char B, 1-pólový, Icn=10kA, In=2A</t>
  </si>
  <si>
    <t>138</t>
  </si>
  <si>
    <t>Pol70</t>
  </si>
  <si>
    <t>Jistič, char B, 3-pólový, Icn=10kA, In=40A</t>
  </si>
  <si>
    <t>140</t>
  </si>
  <si>
    <t>Pol71</t>
  </si>
  <si>
    <t>Jistič, char B, 3-pólový, Icn=10kA, In=10A</t>
  </si>
  <si>
    <t>142</t>
  </si>
  <si>
    <t>Pol72</t>
  </si>
  <si>
    <t>Jistič, char B, 1-pólový, Icn=10kA, In=16A</t>
  </si>
  <si>
    <t>144</t>
  </si>
  <si>
    <t>Pol73</t>
  </si>
  <si>
    <t>Jistič, char B, 3-pólový, Icn=10kA, In=32A</t>
  </si>
  <si>
    <t>146</t>
  </si>
  <si>
    <t>Pol74</t>
  </si>
  <si>
    <t>Jistič, char B, 3-pólový, Icn=10kA, In=63A</t>
  </si>
  <si>
    <t>148</t>
  </si>
  <si>
    <t>Pol75</t>
  </si>
  <si>
    <t>Jistič, char B, 3-pólový, Icn=10kA, In=16A</t>
  </si>
  <si>
    <t>Pol76</t>
  </si>
  <si>
    <t>Jistič, char B, 3-pólový, Icn=10kA, In=25A</t>
  </si>
  <si>
    <t>Pol77</t>
  </si>
  <si>
    <t>Jistič, char B, 1-pólový, Icn=10kA, In=10A</t>
  </si>
  <si>
    <t>154</t>
  </si>
  <si>
    <t>Pol78</t>
  </si>
  <si>
    <t>Jistič, char B, 1-pólový, Icn=10kA, In=6A</t>
  </si>
  <si>
    <t>156</t>
  </si>
  <si>
    <t>Pol79</t>
  </si>
  <si>
    <t>Jistič, char B, 3-pólový, Icn=10kA, In=50A</t>
  </si>
  <si>
    <t>158</t>
  </si>
  <si>
    <t>Pol80</t>
  </si>
  <si>
    <t>Jistič, char C, 3-pólový, Icn=10kA, In=63A</t>
  </si>
  <si>
    <t>160</t>
  </si>
  <si>
    <t>Pol81</t>
  </si>
  <si>
    <t>Jistič, char C, 3-pólový, Icn=10kA, In=40A</t>
  </si>
  <si>
    <t>162</t>
  </si>
  <si>
    <t>Pol82</t>
  </si>
  <si>
    <t>Jistič, char B, 3-pólový, Icn=10kA, In=20A</t>
  </si>
  <si>
    <t>164</t>
  </si>
  <si>
    <t>Pol83</t>
  </si>
  <si>
    <t>Jistič, char C, 3-pólový, Icn=10kA, In=16A</t>
  </si>
  <si>
    <t>166</t>
  </si>
  <si>
    <t>Pol84</t>
  </si>
  <si>
    <t>Jistič, char C, 3-pólový, Icn=10kA, In=10A</t>
  </si>
  <si>
    <t>168</t>
  </si>
  <si>
    <t>Pol85</t>
  </si>
  <si>
    <t>Jistič, char D, 1-pólový, Icn=10kA, In=16A</t>
  </si>
  <si>
    <t>170</t>
  </si>
  <si>
    <t>Pol86</t>
  </si>
  <si>
    <t>Jistič, char B, 3-pólový, In=100A, Icu=20kA</t>
  </si>
  <si>
    <t>172</t>
  </si>
  <si>
    <t>Pol87</t>
  </si>
  <si>
    <t>Svodič přepětí třídy T1+T2 (B+C), komplet, síť TN-C, pom.kontakt, Un=350V AC</t>
  </si>
  <si>
    <t>174</t>
  </si>
  <si>
    <t>Pol88</t>
  </si>
  <si>
    <t>Zkušební svorkovnice</t>
  </si>
  <si>
    <t>176</t>
  </si>
  <si>
    <t>Pol89</t>
  </si>
  <si>
    <t>Měřící transformátor proudu 250/5A cejchované</t>
  </si>
  <si>
    <t>178</t>
  </si>
  <si>
    <t>Pol90</t>
  </si>
  <si>
    <t>Výkonový vypínač, 3pól, In=250A</t>
  </si>
  <si>
    <t>180</t>
  </si>
  <si>
    <t>Pol91</t>
  </si>
  <si>
    <t>Výkonový jistič, 3pól, In=250A, Icu=36kA</t>
  </si>
  <si>
    <t>182</t>
  </si>
  <si>
    <t>Pol92</t>
  </si>
  <si>
    <t>Oceloplechový rozvaděč, dvoukřídlé dveře, montáž pod omítku, IP30, otočný zámek, schránka na dokumentaci, panel pro montáž výkonových jističů, 18x24 modulů, plechové krycí desky, oddělené elektroměrové pole pro nepřímé měření ČEZ</t>
  </si>
  <si>
    <t>184</t>
  </si>
  <si>
    <t>Pol93</t>
  </si>
  <si>
    <t>N/PE svorkovnice</t>
  </si>
  <si>
    <t>186</t>
  </si>
  <si>
    <t>Pol94</t>
  </si>
  <si>
    <t>Zaslepovací pás max. délka 1m, pro výřezy 45mm, šedý</t>
  </si>
  <si>
    <t>188</t>
  </si>
  <si>
    <t>Pol95</t>
  </si>
  <si>
    <t>Podpěťová spoušť pro výkonový vypínač, 208-240V~</t>
  </si>
  <si>
    <t>190</t>
  </si>
  <si>
    <t>Pol96</t>
  </si>
  <si>
    <t>Jistič, char C, 1-pólový, In=0,5A, Icu=15kA (ČSN EN 60947-2)</t>
  </si>
  <si>
    <t>192</t>
  </si>
  <si>
    <t>Pol97</t>
  </si>
  <si>
    <t>Pojistka C10 2A gG</t>
  </si>
  <si>
    <t>194</t>
  </si>
  <si>
    <t>Pol98</t>
  </si>
  <si>
    <t>Pojistka C22 100A gG</t>
  </si>
  <si>
    <t>196</t>
  </si>
  <si>
    <t>Pol99</t>
  </si>
  <si>
    <t>Pojistkový odpínač pro válcové pojistky C10 do 32A, 3-pól</t>
  </si>
  <si>
    <t>198</t>
  </si>
  <si>
    <t>Pol100</t>
  </si>
  <si>
    <t>Pojistkový odpojovač C22 3-Pól, 690V AC / 125A</t>
  </si>
  <si>
    <t>200</t>
  </si>
  <si>
    <t>Pol101</t>
  </si>
  <si>
    <t>Napojení stávajících vývodů do rozváděče</t>
  </si>
  <si>
    <t>202</t>
  </si>
  <si>
    <t>Pol102</t>
  </si>
  <si>
    <t>Pojistka nožová</t>
  </si>
  <si>
    <t>204</t>
  </si>
  <si>
    <t>Pol103</t>
  </si>
  <si>
    <t>Doplňkový materiál rozvaděčů (připojovací svorkovnice, nulové můstky, propojovací lišty, propojovací vodiče, apod.)</t>
  </si>
  <si>
    <t>206</t>
  </si>
  <si>
    <t>OBJEDNÁVKOVÝ SYSTÉM</t>
  </si>
  <si>
    <t>Pol104</t>
  </si>
  <si>
    <t>Výdejní terminál s Poe sadou</t>
  </si>
  <si>
    <t>208</t>
  </si>
  <si>
    <t xml:space="preserve">Poznámka k položce:_x000d_
barevný grafický displej - úhlopříčka 8,9“; dotykové ovládání; signalizace tóny či lidským hlasem dle výběru obsluhy;  zobrazení počtu nevydaných jídel přímo na terminálu;  barevné rozlišení velikosti porce;  zobrazení jména a třídy strávníka;  zobrazení posledních 3 výdejů přímo na obrazovce;  přehledné zobrazení vydaných a nevydaných jídel;  možnost pozastavit výdej na terminálu;  výdej pro vícenásobné strávníky; zvuková signalizace pro jednotlivé druhy jídla  a velikosti porce; zvuková signalizace při pokusu o druhý odběr  či pokusu o odběr neobjednané stravy; uchování historii výdeje; možnost výdeje na jméno</t>
  </si>
  <si>
    <t>Pol105</t>
  </si>
  <si>
    <t>Výdejní terminál s Poe Injektor</t>
  </si>
  <si>
    <t>210</t>
  </si>
  <si>
    <t>Pol106</t>
  </si>
  <si>
    <t>Objednací terminál s Poe Injektor</t>
  </si>
  <si>
    <t>212</t>
  </si>
  <si>
    <t>Poznámka k položce:_x000d_
CPU 1.00GHz, 2000MHz, 4 jádra; pasivní chlazení; úložiště 57,9 GB; paměť 6 GB; interní čtecí jednotka terminálu, 10,1” kapacitní dotykový displej; IP30, 2x USB, 1x RJ45 100/100 Ethernet, WiFi, HDMI, Bluetooth, Micro SD; komunikace LAN TCP/IP RJ45čtecí jednotka pro bezkontaktní identifikační čip/kartu, přiblížením média ke čtecímu poli; napájení DC 12V 3A, 25W, PoE, montáž na rovnou stěnu</t>
  </si>
  <si>
    <t>Pol107</t>
  </si>
  <si>
    <t>Instalace, oživení a nastavení všech 3 terminálů, školení obsluhy</t>
  </si>
  <si>
    <t>214</t>
  </si>
  <si>
    <t>Pol108</t>
  </si>
  <si>
    <t>Úprava stávajícího Racku</t>
  </si>
  <si>
    <t>216</t>
  </si>
  <si>
    <t>Poznámka k položce:_x000d_
ukončení kabeláže UTP Cat.6 na patch panelu, doplnění switche, propojení patch kabely UTP Cat.6</t>
  </si>
  <si>
    <t>Pol109</t>
  </si>
  <si>
    <t>Ukončení kabeláže UTP konektorem RJ45 Cat.6</t>
  </si>
  <si>
    <t>218</t>
  </si>
  <si>
    <t>INTERKOM</t>
  </si>
  <si>
    <t>Pol110</t>
  </si>
  <si>
    <t>Prověření správnosti zapojení stávajícího systému</t>
  </si>
  <si>
    <t>220</t>
  </si>
  <si>
    <t>Pol111</t>
  </si>
  <si>
    <t>Proměření spojitosti veškeré kabeláže</t>
  </si>
  <si>
    <t>222</t>
  </si>
  <si>
    <t>Pol112</t>
  </si>
  <si>
    <t>Síťový zdroj</t>
  </si>
  <si>
    <t>224</t>
  </si>
  <si>
    <t>Pol113</t>
  </si>
  <si>
    <t>Domácí telefon</t>
  </si>
  <si>
    <t>226</t>
  </si>
  <si>
    <t>Pol114</t>
  </si>
  <si>
    <t>Venkovní tablo</t>
  </si>
  <si>
    <t>228</t>
  </si>
  <si>
    <t>UZEMNĚNÍ</t>
  </si>
  <si>
    <t>Pol115</t>
  </si>
  <si>
    <t>Ekvipotenciální přípojnice s krytem</t>
  </si>
  <si>
    <t>230</t>
  </si>
  <si>
    <t>Poznámka k položce:_x000d_
13x 2,5-25mm², 1x 16-95mm²</t>
  </si>
  <si>
    <t>Pol213</t>
  </si>
  <si>
    <t>Instalační krabice pro ekvipotencionální přípojnici</t>
  </si>
  <si>
    <t>232</t>
  </si>
  <si>
    <t>Pol214</t>
  </si>
  <si>
    <t>Připojení vývodu na zemnící svorku</t>
  </si>
  <si>
    <t>234</t>
  </si>
  <si>
    <t>OSTATNÍ</t>
  </si>
  <si>
    <t>Pol215</t>
  </si>
  <si>
    <t>Revize elektroinstalace</t>
  </si>
  <si>
    <t>236</t>
  </si>
  <si>
    <t>Pol216</t>
  </si>
  <si>
    <t>Přesun materiálu</t>
  </si>
  <si>
    <t>238</t>
  </si>
  <si>
    <t>Pol217</t>
  </si>
  <si>
    <t>Stavební přípomoce</t>
  </si>
  <si>
    <t>240</t>
  </si>
  <si>
    <t>Pol218</t>
  </si>
  <si>
    <t>Dokumentace skutečného stavu</t>
  </si>
  <si>
    <t>242</t>
  </si>
  <si>
    <t>04 - Vodovod</t>
  </si>
  <si>
    <t>D1 - POTRUBÍ VNITŘNÍHO VODOVODU</t>
  </si>
  <si>
    <t>D2 - ARMATURY</t>
  </si>
  <si>
    <t>D3 - OSTATNÍ</t>
  </si>
  <si>
    <t>POTRUBÍ VNITŘNÍHO VODOVODU</t>
  </si>
  <si>
    <t>Pol116</t>
  </si>
  <si>
    <t>Trubka pro instalaci pitné vody PPR 20x2,8mm, včetně kolen, redukcí, T-kusů, se svařovanými spoji</t>
  </si>
  <si>
    <t>Pol117</t>
  </si>
  <si>
    <t>Trubka pro instalaci pitné vody PPR 25x3,5mm, včetně kolen, redukcí, T-kusů, se svařovanými spoji</t>
  </si>
  <si>
    <t>Pol118</t>
  </si>
  <si>
    <t>Trubka pro instalaci pitné vody PPR 32x4,4mm, včetně kolen, redukcí, T-kusů, se svařovanými spoji</t>
  </si>
  <si>
    <t>Pol119</t>
  </si>
  <si>
    <t>Izolace rozvodů vody 20/13 mm</t>
  </si>
  <si>
    <t>Pol120</t>
  </si>
  <si>
    <t>Izolace rozvodů vody 25/13 mm</t>
  </si>
  <si>
    <t>Pol121</t>
  </si>
  <si>
    <t>Izolace rozvodů vody 32/20 mm</t>
  </si>
  <si>
    <t>ARMATURY</t>
  </si>
  <si>
    <t>Pol122</t>
  </si>
  <si>
    <t>Rohový ventil 1/2"x3/4" s vnějším závitem</t>
  </si>
  <si>
    <t>Pol123</t>
  </si>
  <si>
    <t>Rohový ventil 1/2"x3/8" s vnějším závitem</t>
  </si>
  <si>
    <t>Pol124</t>
  </si>
  <si>
    <t>Kulový kohout + šroubení 1/2"</t>
  </si>
  <si>
    <t>Pol125</t>
  </si>
  <si>
    <t>Kulový kohout 1/2"</t>
  </si>
  <si>
    <t>Pol126</t>
  </si>
  <si>
    <t>Baterie dřezová nástěnná, dlouhé rameno, včetně etáží a příslušenství DN15</t>
  </si>
  <si>
    <t>Pol127</t>
  </si>
  <si>
    <t>Baterie sprchová nástěnná, včetně ruční sprchy, etáží a příslušenství DN15</t>
  </si>
  <si>
    <t>Poznámka k položce:_x000d_
* V rámci VV se uvažuje, že gastro zařízení a ostatní zařízení části gastro jsou vybaveny připojovacími komponenty, jako například flexi hadice a podobně.</t>
  </si>
  <si>
    <t>Pol128</t>
  </si>
  <si>
    <t>Demontáž stávajícího potrubí vnitřního vodovodu</t>
  </si>
  <si>
    <t>Pol129</t>
  </si>
  <si>
    <t>Zaslepení stávajících odboček potrubí</t>
  </si>
  <si>
    <t>Pol130</t>
  </si>
  <si>
    <t>Připojení na stávající vodovod</t>
  </si>
  <si>
    <t>Pol131</t>
  </si>
  <si>
    <t>Montáž</t>
  </si>
  <si>
    <t>Pol132</t>
  </si>
  <si>
    <t>Doprava</t>
  </si>
  <si>
    <t>Pol133</t>
  </si>
  <si>
    <t>Pol134</t>
  </si>
  <si>
    <t>Montážní a těsnící materiál</t>
  </si>
  <si>
    <t>Pol135</t>
  </si>
  <si>
    <t>Pročištění potrubí vodovodu</t>
  </si>
  <si>
    <t>Pol136</t>
  </si>
  <si>
    <t>Tlaková zkouška</t>
  </si>
  <si>
    <t>Pol137</t>
  </si>
  <si>
    <t>Stavební výpomoci</t>
  </si>
  <si>
    <t>Pol138</t>
  </si>
  <si>
    <t>Koordinační činnost</t>
  </si>
  <si>
    <t>Pol139</t>
  </si>
  <si>
    <t>Dokumentace skutečného provedení stavby</t>
  </si>
  <si>
    <t>05 - Splašková kanalizace</t>
  </si>
  <si>
    <t>D2 - POTRUBÍ</t>
  </si>
  <si>
    <t>POTRUBÍ</t>
  </si>
  <si>
    <t>Pol140</t>
  </si>
  <si>
    <t>Připojovací potrubí HT-PP do DN40, vč odboček a kolen</t>
  </si>
  <si>
    <t>Pol141</t>
  </si>
  <si>
    <t>Připojovací potrubí HT-PP do DN50, vč odboček a kolen</t>
  </si>
  <si>
    <t>Pol142</t>
  </si>
  <si>
    <t>Připojovací potrubí HT-PP do DN110, vč odboček a kolen</t>
  </si>
  <si>
    <t>Pol143</t>
  </si>
  <si>
    <t>Čistící kus DN110, včetně reviz. dvířek</t>
  </si>
  <si>
    <t>Pol144</t>
  </si>
  <si>
    <t>Přivzdušňovací ventil DN110, včetně reviz. dvířek</t>
  </si>
  <si>
    <t>Pol145</t>
  </si>
  <si>
    <t>Svodné potrubí KG PVC DN110, vč odboček a kolen</t>
  </si>
  <si>
    <t>Pol146</t>
  </si>
  <si>
    <t>Svodné potrubí KG PVC DN125, vč odboček a kolen</t>
  </si>
  <si>
    <t>Pol147</t>
  </si>
  <si>
    <t xml:space="preserve">Podlahová vpusť svislá 150x150 provedení nerez - s nerezovou mřížkou a se suchou zápachovou uzávěrkou, dimenze dle stávajícího svodného potrubí </t>
  </si>
  <si>
    <t>Pol190</t>
  </si>
  <si>
    <t>Kombinovaný klozet dle výběru investora, vč příslušenství</t>
  </si>
  <si>
    <t>-171183786</t>
  </si>
  <si>
    <t>Pol191</t>
  </si>
  <si>
    <t>Sprchová vanička dle výběru investora, vč odpadního sifonu</t>
  </si>
  <si>
    <t>1855833221</t>
  </si>
  <si>
    <t>Pol192</t>
  </si>
  <si>
    <t>Umyvadlo dle výběru investora, vč odpadního sifonu</t>
  </si>
  <si>
    <t>-1098218927</t>
  </si>
  <si>
    <t>Pol152</t>
  </si>
  <si>
    <t>Demontáž stávajícího kanalizačního potrubí</t>
  </si>
  <si>
    <t>Pol153</t>
  </si>
  <si>
    <t>Zemní práce</t>
  </si>
  <si>
    <t>Pol154</t>
  </si>
  <si>
    <t>Osazení podlahových vpustí, koordinace na stavbě</t>
  </si>
  <si>
    <t>Pol155</t>
  </si>
  <si>
    <t>Napojení na stávající rozvod vnitřní kanalizace</t>
  </si>
  <si>
    <t>Pol156</t>
  </si>
  <si>
    <t>Napojení na stávající rozvod svodné kanalizace</t>
  </si>
  <si>
    <t>Pol157</t>
  </si>
  <si>
    <t>Zkouška těsnosti kanalizace</t>
  </si>
  <si>
    <t>Pol158</t>
  </si>
  <si>
    <t>Pol159</t>
  </si>
  <si>
    <t>Pol160</t>
  </si>
  <si>
    <t>Pol161</t>
  </si>
  <si>
    <t>Pol162</t>
  </si>
  <si>
    <t>Stavební výpomocI</t>
  </si>
  <si>
    <t>06 - Plyn</t>
  </si>
  <si>
    <t>D1 - ARMATURY, ZAŘÍZENÍ</t>
  </si>
  <si>
    <t>D2 - HLAVNÍ ROZVODY OTOPNÉ SOUSTAVY</t>
  </si>
  <si>
    <t>ARMATURY, ZAŘÍZENÍ</t>
  </si>
  <si>
    <t>Pol163</t>
  </si>
  <si>
    <t>Kulový kohout 1/2" s atestem na plyn, včetně příslušenství</t>
  </si>
  <si>
    <t>HLAVNÍ ROZVODY OTOPNÉ SOUSTAVY</t>
  </si>
  <si>
    <t>Pol164</t>
  </si>
  <si>
    <t>Potrubí ocelové černé, izolované, DN25, spojováno tavným svařováním</t>
  </si>
  <si>
    <t>Pol165</t>
  </si>
  <si>
    <t>Potrubí ocelové černé, izolované, DN32, spojováno tavným svařováním</t>
  </si>
  <si>
    <t>Pol166</t>
  </si>
  <si>
    <t>Potrubí ocelové černé, izolované, DN40, spojováno tavným svařováním</t>
  </si>
  <si>
    <t>Pol167</t>
  </si>
  <si>
    <t>Potrubí ocelové černé, izolované, DN65, spojováno tavným svařováním</t>
  </si>
  <si>
    <t>Pol168</t>
  </si>
  <si>
    <t>Pol169</t>
  </si>
  <si>
    <t>Pol170</t>
  </si>
  <si>
    <t>Pol171</t>
  </si>
  <si>
    <t>Pol172</t>
  </si>
  <si>
    <t>Zkouška pevnosti</t>
  </si>
  <si>
    <t>Pol173</t>
  </si>
  <si>
    <t>Zkouška těsnosti</t>
  </si>
  <si>
    <t>Pol174</t>
  </si>
  <si>
    <t>Napojení na stávající rozvod vnitřního plynovodu</t>
  </si>
  <si>
    <t>Pol175</t>
  </si>
  <si>
    <t>Stavební přípomoci</t>
  </si>
  <si>
    <t>Pol176</t>
  </si>
  <si>
    <t>Zálivka potrubí asfaltovou směsí, dle TPG</t>
  </si>
  <si>
    <t>07 - Vytápění</t>
  </si>
  <si>
    <t>D1 - OTOPNÁ TĚLESA</t>
  </si>
  <si>
    <t>D2 - DOPOJENÍ OTOPNÝCH TĚLES</t>
  </si>
  <si>
    <t>OTOPNÁ TĚLESA</t>
  </si>
  <si>
    <t>Pol177</t>
  </si>
  <si>
    <t>Deskové otopné těleso 155/554/900, včetně příslušenství</t>
  </si>
  <si>
    <t>Pol178</t>
  </si>
  <si>
    <t>Deskové otopné těleso 155/554/1200, včetně příslušenství</t>
  </si>
  <si>
    <t>Pol179</t>
  </si>
  <si>
    <t>Termostatický ventil, včetně hlavice a šroubení</t>
  </si>
  <si>
    <t>Pol180</t>
  </si>
  <si>
    <t>Demontáž stávajících otopných těles</t>
  </si>
  <si>
    <t>Pol181</t>
  </si>
  <si>
    <t>Montáž a přesun stávajících otopných těles</t>
  </si>
  <si>
    <t>DOPOJENÍ OTOPNÝCH TĚLES</t>
  </si>
  <si>
    <t>Pol182</t>
  </si>
  <si>
    <t>Dopojení otopných těles na stávající rozvod vytápění, předpokládané provedení potrubí DN15, měděné spojováno lisováním, včetně tvarovek (nutná koordinace na stavbě)</t>
  </si>
  <si>
    <t>Pol183</t>
  </si>
  <si>
    <t>Likvidace stávajících otopných těles</t>
  </si>
  <si>
    <t>Pol184</t>
  </si>
  <si>
    <t>Proplach potrubí vytápění</t>
  </si>
  <si>
    <t>Pol185</t>
  </si>
  <si>
    <t>Napouštění soustavy vytápění upravenou vodou</t>
  </si>
  <si>
    <t>Pol186</t>
  </si>
  <si>
    <t>Pol187</t>
  </si>
  <si>
    <t>Pol188</t>
  </si>
  <si>
    <t>Pol189</t>
  </si>
  <si>
    <t>Topná zkouška</t>
  </si>
  <si>
    <t>hod</t>
  </si>
  <si>
    <t>Zaregulování soustavy</t>
  </si>
  <si>
    <t>Stavební přípomoci - vysekání drážek, osazení potrubí, zahození a začištění drážek</t>
  </si>
  <si>
    <t>Pol193</t>
  </si>
  <si>
    <t>08 - Vzduchotechnika</t>
  </si>
  <si>
    <t>D1 - ODTAH Z KOUPELEN A KUCHYNĚ</t>
  </si>
  <si>
    <t>D2 - OSTATNÍ</t>
  </si>
  <si>
    <t>ODTAH Z KOUPELEN A KUCHYNĚ</t>
  </si>
  <si>
    <t>Pol194</t>
  </si>
  <si>
    <t>Regulační klapka kruhová-s ručním ovládáním Ø200/170mm; těsná</t>
  </si>
  <si>
    <t>Pol195</t>
  </si>
  <si>
    <t>Regulační klapka kruhová-s ručním ovládáním Ø280/230mm; těsná</t>
  </si>
  <si>
    <t>Pol196</t>
  </si>
  <si>
    <t>Regulační klapka kruhová-s ručním ovládáním Ø315/230mm; těsná</t>
  </si>
  <si>
    <t>Pol197</t>
  </si>
  <si>
    <t>Zaslepení VZT potrubí Ø315mm</t>
  </si>
  <si>
    <t>Pol198</t>
  </si>
  <si>
    <t>Spiro potrubí d200 mm vč. tvarovek (30%)</t>
  </si>
  <si>
    <t>Pol199</t>
  </si>
  <si>
    <t>Spiro potrubí d280 mm vč. tvarovek (34%)</t>
  </si>
  <si>
    <t>Pol200</t>
  </si>
  <si>
    <t>Spiro potrubí d315 mm vč. tvarovek (8%)</t>
  </si>
  <si>
    <t>Pol201</t>
  </si>
  <si>
    <t>Spiro potrubí d355 mm vč. tvarovek (28%)</t>
  </si>
  <si>
    <t>Pol202</t>
  </si>
  <si>
    <t>Výústka velká 825x125/160</t>
  </si>
  <si>
    <t>Pol203</t>
  </si>
  <si>
    <t>Rozšíření zákrytu stávající digestoře 1100x400x450mm, nerez, závěsný, včetně příslušenství (nutná koordinace před realizací a na stavbě)</t>
  </si>
  <si>
    <t>Pol204</t>
  </si>
  <si>
    <t>Demontáž stávajícího potrubí, potrubních a distribučních elementů gastra provozu vč. odvozu a ekologické likvidace</t>
  </si>
  <si>
    <t>Pol205</t>
  </si>
  <si>
    <t>Pomocné ocelové konstrukce (závěsy, upevnění)</t>
  </si>
  <si>
    <t>Pol206</t>
  </si>
  <si>
    <t>Zaregulování soustavy + uvedení do provozu</t>
  </si>
  <si>
    <t>Pol207</t>
  </si>
  <si>
    <t>Pol208</t>
  </si>
  <si>
    <t>Pol209</t>
  </si>
  <si>
    <t>Pol210</t>
  </si>
  <si>
    <t>Pol211</t>
  </si>
  <si>
    <t>Pročištění stávajícího rozvodu</t>
  </si>
  <si>
    <t>Pol212</t>
  </si>
  <si>
    <t>Údržba stávajícího vzduchovodu a digestoří</t>
  </si>
  <si>
    <t>09 - VRN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</si>
  <si>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</si>
  <si>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</si>
  <si>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</si>
  <si>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</si>
  <si>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</si>
  <si>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</si>
  <si>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</si>
  <si>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VRN2</t>
  </si>
  <si>
    <t>Příprava staveniště</t>
  </si>
  <si>
    <t>020001000</t>
  </si>
  <si>
    <t>1024</t>
  </si>
  <si>
    <t>-1668333162</t>
  </si>
  <si>
    <t>https://podminky.urs.cz/item/CS_URS_2023_01/020001000</t>
  </si>
  <si>
    <t>VRN3</t>
  </si>
  <si>
    <t>Zařízení staveniště</t>
  </si>
  <si>
    <t>030001000</t>
  </si>
  <si>
    <t>-1540515206</t>
  </si>
  <si>
    <t>https://podminky.urs.cz/item/CS_URS_2023_01/030001000</t>
  </si>
  <si>
    <t>VRN4</t>
  </si>
  <si>
    <t>Inženýrská činnost</t>
  </si>
  <si>
    <t>040001000</t>
  </si>
  <si>
    <t>-1774437950</t>
  </si>
  <si>
    <t>https://podminky.urs.cz/item/CS_URS_2023_01/040001000</t>
  </si>
  <si>
    <t>VRN6</t>
  </si>
  <si>
    <t>Územní vlivy</t>
  </si>
  <si>
    <t>060001000</t>
  </si>
  <si>
    <t>-1374548001</t>
  </si>
  <si>
    <t>https://podminky.urs.cz/item/CS_URS_2023_01/060001000</t>
  </si>
  <si>
    <t>VRN7</t>
  </si>
  <si>
    <t>Provozní vlivy</t>
  </si>
  <si>
    <t>070001000</t>
  </si>
  <si>
    <t>-1105866556</t>
  </si>
  <si>
    <t>https://podminky.urs.cz/item/CS_URS_2023_01/070001000</t>
  </si>
  <si>
    <t>SEZNAM FIGUR</t>
  </si>
  <si>
    <t>Výměra</t>
  </si>
  <si>
    <t xml:space="preserve"> 01</t>
  </si>
  <si>
    <t>"121" 8,9</t>
  </si>
  <si>
    <t>"125" 20,75</t>
  </si>
  <si>
    <t>"128" 10,07</t>
  </si>
  <si>
    <t>Použití figury:</t>
  </si>
  <si>
    <t>Otlučení (osekání) vnitřní vápenné nebo vápenocementové omítky stropů v rozsahu přes 10 do 30 %</t>
  </si>
  <si>
    <t>Oprava vnitřní vápenocementové štukové omítky stropů v rozsahu plochy přes 10 do 30 %</t>
  </si>
  <si>
    <t>Mazanina tl přes 50 do 80 mm z betonu prostého bez zvýšených nároků na prostředí tř. C 20/25</t>
  </si>
  <si>
    <t>Výztuž mazanin svařovanými sítěmi Kari</t>
  </si>
  <si>
    <t>Cementový samonivelační potěr ze suchých směsí tl přes 5 do 10 mm</t>
  </si>
  <si>
    <t>Separační vrstva z PE fólie</t>
  </si>
  <si>
    <t>Nátěr penetrační na podlahu</t>
  </si>
  <si>
    <t>Montáž podlah keramických pro mechanické zatížení protiskluzných lepených flexibilním lepidlem přes 22 do 25 ks/m2</t>
  </si>
  <si>
    <t>Zakrytí vnitřních podlah včetně pozdějšího odkrytí</t>
  </si>
  <si>
    <t>Lešení pomocné pro objekty pozemních staveb s lešeňovou podlahou v do 1,9 m zatížení do 150 kg/m2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</si>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</sst>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1325422" TargetMode="External" /><Relationship Id="rId2" Type="http://schemas.openxmlformats.org/officeDocument/2006/relationships/hyperlink" Target="https://podminky.urs.cz/item/CS_URS_2023_01/612325422" TargetMode="External" /><Relationship Id="rId3" Type="http://schemas.openxmlformats.org/officeDocument/2006/relationships/hyperlink" Target="https://podminky.urs.cz/item/CS_URS_2023_01/619995001" TargetMode="External" /><Relationship Id="rId4" Type="http://schemas.openxmlformats.org/officeDocument/2006/relationships/hyperlink" Target="https://podminky.urs.cz/item/CS_URS_2023_01/631311115" TargetMode="External" /><Relationship Id="rId5" Type="http://schemas.openxmlformats.org/officeDocument/2006/relationships/hyperlink" Target="https://podminky.urs.cz/item/CS_URS_2023_01/631319011" TargetMode="External" /><Relationship Id="rId6" Type="http://schemas.openxmlformats.org/officeDocument/2006/relationships/hyperlink" Target="https://podminky.urs.cz/item/CS_URS_2023_01/631319171" TargetMode="External" /><Relationship Id="rId7" Type="http://schemas.openxmlformats.org/officeDocument/2006/relationships/hyperlink" Target="https://podminky.urs.cz/item/CS_URS_2023_01/631319195" TargetMode="External" /><Relationship Id="rId8" Type="http://schemas.openxmlformats.org/officeDocument/2006/relationships/hyperlink" Target="https://podminky.urs.cz/item/CS_URS_2023_01/631362021" TargetMode="External" /><Relationship Id="rId9" Type="http://schemas.openxmlformats.org/officeDocument/2006/relationships/hyperlink" Target="https://podminky.urs.cz/item/CS_URS_2023_01/632451103" TargetMode="External" /><Relationship Id="rId10" Type="http://schemas.openxmlformats.org/officeDocument/2006/relationships/hyperlink" Target="https://podminky.urs.cz/item/CS_URS_2023_01/632481213" TargetMode="External" /><Relationship Id="rId11" Type="http://schemas.openxmlformats.org/officeDocument/2006/relationships/hyperlink" Target="https://podminky.urs.cz/item/CS_URS_2023_01/634112123" TargetMode="External" /><Relationship Id="rId12" Type="http://schemas.openxmlformats.org/officeDocument/2006/relationships/hyperlink" Target="https://podminky.urs.cz/item/CS_URS_2023_01/642944121" TargetMode="External" /><Relationship Id="rId13" Type="http://schemas.openxmlformats.org/officeDocument/2006/relationships/hyperlink" Target="https://podminky.urs.cz/item/CS_URS_2023_01/642944221" TargetMode="External" /><Relationship Id="rId14" Type="http://schemas.openxmlformats.org/officeDocument/2006/relationships/hyperlink" Target="https://podminky.urs.cz/item/CS_URS_2023_01/949101111" TargetMode="External" /><Relationship Id="rId15" Type="http://schemas.openxmlformats.org/officeDocument/2006/relationships/hyperlink" Target="https://podminky.urs.cz/item/CS_URS_2023_01/952901111" TargetMode="External" /><Relationship Id="rId16" Type="http://schemas.openxmlformats.org/officeDocument/2006/relationships/hyperlink" Target="https://podminky.urs.cz/item/CS_URS_2023_01/965042131" TargetMode="External" /><Relationship Id="rId17" Type="http://schemas.openxmlformats.org/officeDocument/2006/relationships/hyperlink" Target="https://podminky.urs.cz/item/CS_URS_2023_01/965042141" TargetMode="External" /><Relationship Id="rId18" Type="http://schemas.openxmlformats.org/officeDocument/2006/relationships/hyperlink" Target="https://podminky.urs.cz/item/CS_URS_2023_01/965049111" TargetMode="External" /><Relationship Id="rId19" Type="http://schemas.openxmlformats.org/officeDocument/2006/relationships/hyperlink" Target="https://podminky.urs.cz/item/CS_URS_2023_01/968062455" TargetMode="External" /><Relationship Id="rId20" Type="http://schemas.openxmlformats.org/officeDocument/2006/relationships/hyperlink" Target="https://podminky.urs.cz/item/CS_URS_2023_01/968072455" TargetMode="External" /><Relationship Id="rId21" Type="http://schemas.openxmlformats.org/officeDocument/2006/relationships/hyperlink" Target="https://podminky.urs.cz/item/CS_URS_2023_01/968072456" TargetMode="External" /><Relationship Id="rId22" Type="http://schemas.openxmlformats.org/officeDocument/2006/relationships/hyperlink" Target="https://podminky.urs.cz/item/CS_URS_2023_01/971033631" TargetMode="External" /><Relationship Id="rId23" Type="http://schemas.openxmlformats.org/officeDocument/2006/relationships/hyperlink" Target="https://podminky.urs.cz/item/CS_URS_2023_01/978011141" TargetMode="External" /><Relationship Id="rId24" Type="http://schemas.openxmlformats.org/officeDocument/2006/relationships/hyperlink" Target="https://podminky.urs.cz/item/CS_URS_2023_01/978013141" TargetMode="External" /><Relationship Id="rId25" Type="http://schemas.openxmlformats.org/officeDocument/2006/relationships/hyperlink" Target="https://podminky.urs.cz/item/CS_URS_2023_01/997013211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31" TargetMode="External" /><Relationship Id="rId29" Type="http://schemas.openxmlformats.org/officeDocument/2006/relationships/hyperlink" Target="https://podminky.urs.cz/item/CS_URS_2023_01/998018001" TargetMode="External" /><Relationship Id="rId30" Type="http://schemas.openxmlformats.org/officeDocument/2006/relationships/hyperlink" Target="https://podminky.urs.cz/item/CS_URS_2023_01/766411811" TargetMode="External" /><Relationship Id="rId31" Type="http://schemas.openxmlformats.org/officeDocument/2006/relationships/hyperlink" Target="https://podminky.urs.cz/item/CS_URS_2023_01/766416243" TargetMode="External" /><Relationship Id="rId32" Type="http://schemas.openxmlformats.org/officeDocument/2006/relationships/hyperlink" Target="https://podminky.urs.cz/item/CS_URS_2023_01/766417211" TargetMode="External" /><Relationship Id="rId33" Type="http://schemas.openxmlformats.org/officeDocument/2006/relationships/hyperlink" Target="https://podminky.urs.cz/item/CS_URS_2023_01/766431811" TargetMode="External" /><Relationship Id="rId34" Type="http://schemas.openxmlformats.org/officeDocument/2006/relationships/hyperlink" Target="https://podminky.urs.cz/item/CS_URS_2023_01/766434343" TargetMode="External" /><Relationship Id="rId35" Type="http://schemas.openxmlformats.org/officeDocument/2006/relationships/hyperlink" Target="https://podminky.urs.cz/item/CS_URS_2023_01/766437311" TargetMode="External" /><Relationship Id="rId36" Type="http://schemas.openxmlformats.org/officeDocument/2006/relationships/hyperlink" Target="https://podminky.urs.cz/item/CS_URS_2023_01/766660001" TargetMode="External" /><Relationship Id="rId37" Type="http://schemas.openxmlformats.org/officeDocument/2006/relationships/hyperlink" Target="https://podminky.urs.cz/item/CS_URS_2023_01/766660012" TargetMode="External" /><Relationship Id="rId38" Type="http://schemas.openxmlformats.org/officeDocument/2006/relationships/hyperlink" Target="https://podminky.urs.cz/item/CS_URS_2023_01/766660728" TargetMode="External" /><Relationship Id="rId39" Type="http://schemas.openxmlformats.org/officeDocument/2006/relationships/hyperlink" Target="https://podminky.urs.cz/item/CS_URS_2023_01/766660729" TargetMode="External" /><Relationship Id="rId40" Type="http://schemas.openxmlformats.org/officeDocument/2006/relationships/hyperlink" Target="https://podminky.urs.cz/item/CS_URS_2023_01/998766101" TargetMode="External" /><Relationship Id="rId41" Type="http://schemas.openxmlformats.org/officeDocument/2006/relationships/hyperlink" Target="https://podminky.urs.cz/item/CS_URS_2023_01/998766181" TargetMode="External" /><Relationship Id="rId42" Type="http://schemas.openxmlformats.org/officeDocument/2006/relationships/hyperlink" Target="https://podminky.urs.cz/item/CS_URS_2023_01/998767101" TargetMode="External" /><Relationship Id="rId43" Type="http://schemas.openxmlformats.org/officeDocument/2006/relationships/hyperlink" Target="https://podminky.urs.cz/item/CS_URS_2023_01/998767181" TargetMode="External" /><Relationship Id="rId44" Type="http://schemas.openxmlformats.org/officeDocument/2006/relationships/hyperlink" Target="https://podminky.urs.cz/item/CS_URS_2023_01/771111011" TargetMode="External" /><Relationship Id="rId45" Type="http://schemas.openxmlformats.org/officeDocument/2006/relationships/hyperlink" Target="https://podminky.urs.cz/item/CS_URS_2023_01/771121011" TargetMode="External" /><Relationship Id="rId46" Type="http://schemas.openxmlformats.org/officeDocument/2006/relationships/hyperlink" Target="https://podminky.urs.cz/item/CS_URS_2023_01/771474113" TargetMode="External" /><Relationship Id="rId47" Type="http://schemas.openxmlformats.org/officeDocument/2006/relationships/hyperlink" Target="https://podminky.urs.cz/item/CS_URS_2023_01/771573810" TargetMode="External" /><Relationship Id="rId48" Type="http://schemas.openxmlformats.org/officeDocument/2006/relationships/hyperlink" Target="https://podminky.urs.cz/item/CS_URS_2023_01/771574266" TargetMode="External" /><Relationship Id="rId49" Type="http://schemas.openxmlformats.org/officeDocument/2006/relationships/hyperlink" Target="https://podminky.urs.cz/item/CS_URS_2023_01/771577111" TargetMode="External" /><Relationship Id="rId50" Type="http://schemas.openxmlformats.org/officeDocument/2006/relationships/hyperlink" Target="https://podminky.urs.cz/item/CS_URS_2023_01/771591112" TargetMode="External" /><Relationship Id="rId51" Type="http://schemas.openxmlformats.org/officeDocument/2006/relationships/hyperlink" Target="https://podminky.urs.cz/item/CS_URS_2023_01/771591184" TargetMode="External" /><Relationship Id="rId52" Type="http://schemas.openxmlformats.org/officeDocument/2006/relationships/hyperlink" Target="https://podminky.urs.cz/item/CS_URS_2023_01/771591241" TargetMode="External" /><Relationship Id="rId53" Type="http://schemas.openxmlformats.org/officeDocument/2006/relationships/hyperlink" Target="https://podminky.urs.cz/item/CS_URS_2023_01/771591242" TargetMode="External" /><Relationship Id="rId54" Type="http://schemas.openxmlformats.org/officeDocument/2006/relationships/hyperlink" Target="https://podminky.urs.cz/item/CS_URS_2023_01/771591264" TargetMode="External" /><Relationship Id="rId55" Type="http://schemas.openxmlformats.org/officeDocument/2006/relationships/hyperlink" Target="https://podminky.urs.cz/item/CS_URS_2023_01/771592011" TargetMode="External" /><Relationship Id="rId56" Type="http://schemas.openxmlformats.org/officeDocument/2006/relationships/hyperlink" Target="https://podminky.urs.cz/item/CS_URS_2023_01/998771101" TargetMode="External" /><Relationship Id="rId57" Type="http://schemas.openxmlformats.org/officeDocument/2006/relationships/hyperlink" Target="https://podminky.urs.cz/item/CS_URS_2023_01/998771181" TargetMode="External" /><Relationship Id="rId58" Type="http://schemas.openxmlformats.org/officeDocument/2006/relationships/hyperlink" Target="https://podminky.urs.cz/item/CS_URS_2023_01/781121011" TargetMode="External" /><Relationship Id="rId59" Type="http://schemas.openxmlformats.org/officeDocument/2006/relationships/hyperlink" Target="https://podminky.urs.cz/item/CS_URS_2023_01/781131112" TargetMode="External" /><Relationship Id="rId60" Type="http://schemas.openxmlformats.org/officeDocument/2006/relationships/hyperlink" Target="https://podminky.urs.cz/item/CS_URS_2023_01/781131232" TargetMode="External" /><Relationship Id="rId61" Type="http://schemas.openxmlformats.org/officeDocument/2006/relationships/hyperlink" Target="https://podminky.urs.cz/item/CS_URS_2023_01/781151031" TargetMode="External" /><Relationship Id="rId62" Type="http://schemas.openxmlformats.org/officeDocument/2006/relationships/hyperlink" Target="https://podminky.urs.cz/item/CS_URS_2023_01/781151041" TargetMode="External" /><Relationship Id="rId63" Type="http://schemas.openxmlformats.org/officeDocument/2006/relationships/hyperlink" Target="https://podminky.urs.cz/item/CS_URS_2023_01/781473810" TargetMode="External" /><Relationship Id="rId64" Type="http://schemas.openxmlformats.org/officeDocument/2006/relationships/hyperlink" Target="https://podminky.urs.cz/item/CS_URS_2023_01/781474154" TargetMode="External" /><Relationship Id="rId65" Type="http://schemas.openxmlformats.org/officeDocument/2006/relationships/hyperlink" Target="https://podminky.urs.cz/item/CS_URS_2023_01/781494111" TargetMode="External" /><Relationship Id="rId66" Type="http://schemas.openxmlformats.org/officeDocument/2006/relationships/hyperlink" Target="https://podminky.urs.cz/item/CS_URS_2023_01/781495115" TargetMode="External" /><Relationship Id="rId67" Type="http://schemas.openxmlformats.org/officeDocument/2006/relationships/hyperlink" Target="https://podminky.urs.cz/item/CS_URS_2023_01/781495211" TargetMode="External" /><Relationship Id="rId68" Type="http://schemas.openxmlformats.org/officeDocument/2006/relationships/hyperlink" Target="https://podminky.urs.cz/item/CS_URS_2023_01/998781101" TargetMode="External" /><Relationship Id="rId69" Type="http://schemas.openxmlformats.org/officeDocument/2006/relationships/hyperlink" Target="https://podminky.urs.cz/item/CS_URS_2023_01/998781181" TargetMode="External" /><Relationship Id="rId70" Type="http://schemas.openxmlformats.org/officeDocument/2006/relationships/hyperlink" Target="https://podminky.urs.cz/item/CS_URS_2023_01/783114101" TargetMode="External" /><Relationship Id="rId71" Type="http://schemas.openxmlformats.org/officeDocument/2006/relationships/hyperlink" Target="https://podminky.urs.cz/item/CS_URS_2023_01/783118211" TargetMode="External" /><Relationship Id="rId72" Type="http://schemas.openxmlformats.org/officeDocument/2006/relationships/hyperlink" Target="https://podminky.urs.cz/item/CS_URS_2023_01/784171101" TargetMode="External" /><Relationship Id="rId73" Type="http://schemas.openxmlformats.org/officeDocument/2006/relationships/hyperlink" Target="https://podminky.urs.cz/item/CS_URS_2023_01/784171121" TargetMode="External" /><Relationship Id="rId74" Type="http://schemas.openxmlformats.org/officeDocument/2006/relationships/hyperlink" Target="https://podminky.urs.cz/item/CS_URS_2023_01/784181101" TargetMode="External" /><Relationship Id="rId75" Type="http://schemas.openxmlformats.org/officeDocument/2006/relationships/hyperlink" Target="https://podminky.urs.cz/item/CS_URS_2023_01/784211101" TargetMode="External" /><Relationship Id="rId76" Type="http://schemas.openxmlformats.org/officeDocument/2006/relationships/hyperlink" Target="https://podminky.urs.cz/item/CS_URS_2023_01/786614001" TargetMode="External" /><Relationship Id="rId77" Type="http://schemas.openxmlformats.org/officeDocument/2006/relationships/hyperlink" Target="https://podminky.urs.cz/item/CS_URS_2023_01/998786101" TargetMode="External" /><Relationship Id="rId78" Type="http://schemas.openxmlformats.org/officeDocument/2006/relationships/hyperlink" Target="https://podminky.urs.cz/item/CS_URS_2023_01/998786181" TargetMode="External" /><Relationship Id="rId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20001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hyperlink" Target="https://podminky.urs.cz/item/CS_URS_2023_01/040001000" TargetMode="External" /><Relationship Id="rId4" Type="http://schemas.openxmlformats.org/officeDocument/2006/relationships/hyperlink" Target="https://podminky.urs.cz/item/CS_URS_2023_01/060001000" TargetMode="External" /><Relationship Id="rId5" Type="http://schemas.openxmlformats.org/officeDocument/2006/relationships/hyperlink" Target="https://podminky.urs.cz/item/CS_URS_2023_01/070001000" TargetMode="External" /><Relationship Id="rId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2023-012a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kuchyně, ŠJ Brno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Úvoz 55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Staturní město Brno, MČ Brno - Střed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MP technik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část'!P92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Gastro vybavení'!J30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Gastro vybavení'!P87</f>
        <v>0</v>
      </c>
      <c r="AV56" s="122">
        <f>'02 - Gastro vybavení'!J33</f>
        <v>0</v>
      </c>
      <c r="AW56" s="122">
        <f>'02 - Gastro vybavení'!J34</f>
        <v>0</v>
      </c>
      <c r="AX56" s="122">
        <f>'02 - Gastro vybavení'!J35</f>
        <v>0</v>
      </c>
      <c r="AY56" s="122">
        <f>'02 - Gastro vybavení'!J36</f>
        <v>0</v>
      </c>
      <c r="AZ56" s="122">
        <f>'02 - Gastro vybavení'!F33</f>
        <v>0</v>
      </c>
      <c r="BA56" s="122">
        <f>'02 - Gastro vybavení'!F34</f>
        <v>0</v>
      </c>
      <c r="BB56" s="122">
        <f>'02 - Gastro vybavení'!F35</f>
        <v>0</v>
      </c>
      <c r="BC56" s="122">
        <f>'02 - Gastro vybavení'!F36</f>
        <v>0</v>
      </c>
      <c r="BD56" s="124">
        <f>'02 - Gastro vybavení'!F37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Elektroinstalace'!P89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Vodovod'!J30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Vodovod'!P82</f>
        <v>0</v>
      </c>
      <c r="AV58" s="122">
        <f>'04 - Vodovod'!J33</f>
        <v>0</v>
      </c>
      <c r="AW58" s="122">
        <f>'04 - Vodovod'!J34</f>
        <v>0</v>
      </c>
      <c r="AX58" s="122">
        <f>'04 - Vodovod'!J35</f>
        <v>0</v>
      </c>
      <c r="AY58" s="122">
        <f>'04 - Vodovod'!J36</f>
        <v>0</v>
      </c>
      <c r="AZ58" s="122">
        <f>'04 - Vodovod'!F33</f>
        <v>0</v>
      </c>
      <c r="BA58" s="122">
        <f>'04 - Vodovod'!F34</f>
        <v>0</v>
      </c>
      <c r="BB58" s="122">
        <f>'04 - Vodovod'!F35</f>
        <v>0</v>
      </c>
      <c r="BC58" s="122">
        <f>'04 - Vodovod'!F36</f>
        <v>0</v>
      </c>
      <c r="BD58" s="124">
        <f>'04 - Vodovod'!F37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Splašková kanalizace'!J30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Splašková kanalizace'!P81</f>
        <v>0</v>
      </c>
      <c r="AV59" s="122">
        <f>'05 - Splašková kanalizace'!J33</f>
        <v>0</v>
      </c>
      <c r="AW59" s="122">
        <f>'05 - Splašková kanalizace'!J34</f>
        <v>0</v>
      </c>
      <c r="AX59" s="122">
        <f>'05 - Splašková kanalizace'!J35</f>
        <v>0</v>
      </c>
      <c r="AY59" s="122">
        <f>'05 - Splašková kanalizace'!J36</f>
        <v>0</v>
      </c>
      <c r="AZ59" s="122">
        <f>'05 - Splašková kanalizace'!F33</f>
        <v>0</v>
      </c>
      <c r="BA59" s="122">
        <f>'05 - Splašková kanalizace'!F34</f>
        <v>0</v>
      </c>
      <c r="BB59" s="122">
        <f>'05 - Splašková kanalizace'!F35</f>
        <v>0</v>
      </c>
      <c r="BC59" s="122">
        <f>'05 - Splašková kanalizace'!F36</f>
        <v>0</v>
      </c>
      <c r="BD59" s="124">
        <f>'05 - Splašková kanalizace'!F37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Plyn'!J30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Plyn'!P82</f>
        <v>0</v>
      </c>
      <c r="AV60" s="122">
        <f>'06 - Plyn'!J33</f>
        <v>0</v>
      </c>
      <c r="AW60" s="122">
        <f>'06 - Plyn'!J34</f>
        <v>0</v>
      </c>
      <c r="AX60" s="122">
        <f>'06 - Plyn'!J35</f>
        <v>0</v>
      </c>
      <c r="AY60" s="122">
        <f>'06 - Plyn'!J36</f>
        <v>0</v>
      </c>
      <c r="AZ60" s="122">
        <f>'06 - Plyn'!F33</f>
        <v>0</v>
      </c>
      <c r="BA60" s="122">
        <f>'06 - Plyn'!F34</f>
        <v>0</v>
      </c>
      <c r="BB60" s="122">
        <f>'06 - Plyn'!F35</f>
        <v>0</v>
      </c>
      <c r="BC60" s="122">
        <f>'06 - Plyn'!F36</f>
        <v>0</v>
      </c>
      <c r="BD60" s="124">
        <f>'06 - Plyn'!F37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Vytápění'!J30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'07 - Vytápění'!P82</f>
        <v>0</v>
      </c>
      <c r="AV61" s="122">
        <f>'07 - Vytápění'!J33</f>
        <v>0</v>
      </c>
      <c r="AW61" s="122">
        <f>'07 - Vytápění'!J34</f>
        <v>0</v>
      </c>
      <c r="AX61" s="122">
        <f>'07 - Vytápění'!J35</f>
        <v>0</v>
      </c>
      <c r="AY61" s="122">
        <f>'07 - Vytápění'!J36</f>
        <v>0</v>
      </c>
      <c r="AZ61" s="122">
        <f>'07 - Vytápění'!F33</f>
        <v>0</v>
      </c>
      <c r="BA61" s="122">
        <f>'07 - Vytápění'!F34</f>
        <v>0</v>
      </c>
      <c r="BB61" s="122">
        <f>'07 - Vytápění'!F35</f>
        <v>0</v>
      </c>
      <c r="BC61" s="122">
        <f>'07 - Vytápění'!F36</f>
        <v>0</v>
      </c>
      <c r="BD61" s="124">
        <f>'07 - Vytápění'!F37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Vzduchotechnika'!J30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'08 - Vzduchotechnika'!P81</f>
        <v>0</v>
      </c>
      <c r="AV62" s="122">
        <f>'08 - Vzduchotechnika'!J33</f>
        <v>0</v>
      </c>
      <c r="AW62" s="122">
        <f>'08 - Vzduchotechnika'!J34</f>
        <v>0</v>
      </c>
      <c r="AX62" s="122">
        <f>'08 - Vzduchotechnika'!J35</f>
        <v>0</v>
      </c>
      <c r="AY62" s="122">
        <f>'08 - Vzduchotechnika'!J36</f>
        <v>0</v>
      </c>
      <c r="AZ62" s="122">
        <f>'08 - Vzduchotechnika'!F33</f>
        <v>0</v>
      </c>
      <c r="BA62" s="122">
        <f>'08 - Vzduchotechnika'!F34</f>
        <v>0</v>
      </c>
      <c r="BB62" s="122">
        <f>'08 - Vzduchotechnika'!F35</f>
        <v>0</v>
      </c>
      <c r="BC62" s="122">
        <f>'08 - Vzduchotechnika'!F36</f>
        <v>0</v>
      </c>
      <c r="BD62" s="124">
        <f>'08 - Vzduchotechnika'!F37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7" customFormat="1" ht="16.5" customHeight="1">
      <c r="A63" s="113" t="s">
        <v>76</v>
      </c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'09 - VRN'!J30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6">
        <v>0</v>
      </c>
      <c r="AT63" s="127">
        <f>ROUND(SUM(AV63:AW63),2)</f>
        <v>0</v>
      </c>
      <c r="AU63" s="128">
        <f>'09 - VRN'!P85</f>
        <v>0</v>
      </c>
      <c r="AV63" s="127">
        <f>'09 - VRN'!J33</f>
        <v>0</v>
      </c>
      <c r="AW63" s="127">
        <f>'09 - VRN'!J34</f>
        <v>0</v>
      </c>
      <c r="AX63" s="127">
        <f>'09 - VRN'!J35</f>
        <v>0</v>
      </c>
      <c r="AY63" s="127">
        <f>'09 - VRN'!J36</f>
        <v>0</v>
      </c>
      <c r="AZ63" s="127">
        <f>'09 - VRN'!F33</f>
        <v>0</v>
      </c>
      <c r="BA63" s="127">
        <f>'09 - VRN'!F34</f>
        <v>0</v>
      </c>
      <c r="BB63" s="127">
        <f>'09 - VRN'!F35</f>
        <v>0</v>
      </c>
      <c r="BC63" s="127">
        <f>'09 - VRN'!F36</f>
        <v>0</v>
      </c>
      <c r="BD63" s="129">
        <f>'09 - VRN'!F37</f>
        <v>0</v>
      </c>
      <c r="BE63" s="7"/>
      <c r="BT63" s="125" t="s">
        <v>80</v>
      </c>
      <c r="BV63" s="125" t="s">
        <v>74</v>
      </c>
      <c r="BW63" s="125" t="s">
        <v>106</v>
      </c>
      <c r="BX63" s="125" t="s">
        <v>5</v>
      </c>
      <c r="CL63" s="125" t="s">
        <v>19</v>
      </c>
      <c r="CM63" s="125" t="s">
        <v>82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IDIelh5OnMdvxxaLdAxBlmI0BgmWRgz8M2ni+vGXjSZCofLOQJYv0Hrykf3OUStdNF5Vo5nxcNp2V3I4pTuZQw==" hashValue="7RMnile7l4Xtlmfd+IbazSo8QPQElhL2hiq+KB/LEDB3Copqh3gycMWTKqOylTfK8CGdwWlIiiivs4Zo3pTlaw==" algorithmName="SHA-512" password="CC3D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Gastro vybavení'!C2" display="/"/>
    <hyperlink ref="A57" location="'03 - Elektroinstalace'!C2" display="/"/>
    <hyperlink ref="A58" location="'04 - Vodovod'!C2" display="/"/>
    <hyperlink ref="A59" location="'05 - Splašková kanalizace'!C2" display="/"/>
    <hyperlink ref="A60" location="'06 - Plyn'!C2" display="/"/>
    <hyperlink ref="A61" location="'07 - Vytápění'!C2" display="/"/>
    <hyperlink ref="A62" location="'08 - Vzduchotechnika'!C2" display="/"/>
    <hyperlink ref="A63" location="'09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107</v>
      </c>
      <c r="BA2" s="130" t="s">
        <v>108</v>
      </c>
      <c r="BB2" s="130" t="s">
        <v>109</v>
      </c>
      <c r="BC2" s="130" t="s">
        <v>110</v>
      </c>
      <c r="BD2" s="130" t="s">
        <v>111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  <c r="AZ3" s="130" t="s">
        <v>112</v>
      </c>
      <c r="BA3" s="130" t="s">
        <v>113</v>
      </c>
      <c r="BB3" s="130" t="s">
        <v>109</v>
      </c>
      <c r="BC3" s="130" t="s">
        <v>110</v>
      </c>
      <c r="BD3" s="130" t="s">
        <v>111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ROUND((SUM(BE92:BE564)),  2)</f>
        <v>0</v>
      </c>
      <c r="G33" s="40"/>
      <c r="H33" s="40"/>
      <c r="I33" s="151">
        <v>0.20999999999999999</v>
      </c>
      <c r="J33" s="150">
        <f>ROUND(((SUM(BE92:BE564))*I33),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ROUND((SUM(BF92:BF564)),  2)</f>
        <v>0</v>
      </c>
      <c r="G34" s="40"/>
      <c r="H34" s="40"/>
      <c r="I34" s="151">
        <v>0.14999999999999999</v>
      </c>
      <c r="J34" s="150">
        <f>ROUND(((SUM(BF92:BF564))*I34),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ROUND((SUM(BG92:BG564)),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ROUND((SUM(BH92:BH564)),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ROUND((SUM(BI92:BI564)),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121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122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123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124</v>
      </c>
      <c r="E63" s="177"/>
      <c r="F63" s="177"/>
      <c r="G63" s="177"/>
      <c r="H63" s="177"/>
      <c r="I63" s="177"/>
      <c r="J63" s="178">
        <f>J235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125</v>
      </c>
      <c r="E64" s="177"/>
      <c r="F64" s="177"/>
      <c r="G64" s="177"/>
      <c r="H64" s="177"/>
      <c r="I64" s="177"/>
      <c r="J64" s="178">
        <f>J245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126</v>
      </c>
      <c r="E65" s="171"/>
      <c r="F65" s="171"/>
      <c r="G65" s="171"/>
      <c r="H65" s="171"/>
      <c r="I65" s="171"/>
      <c r="J65" s="172">
        <f>J248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127</v>
      </c>
      <c r="E66" s="177"/>
      <c r="F66" s="177"/>
      <c r="G66" s="177"/>
      <c r="H66" s="177"/>
      <c r="I66" s="177"/>
      <c r="J66" s="178">
        <f>J249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128</v>
      </c>
      <c r="E67" s="177"/>
      <c r="F67" s="177"/>
      <c r="G67" s="177"/>
      <c r="H67" s="177"/>
      <c r="I67" s="177"/>
      <c r="J67" s="178">
        <f>J332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129</v>
      </c>
      <c r="E68" s="177"/>
      <c r="F68" s="177"/>
      <c r="G68" s="177"/>
      <c r="H68" s="177"/>
      <c r="I68" s="177"/>
      <c r="J68" s="178">
        <f>J347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130</v>
      </c>
      <c r="E69" s="177"/>
      <c r="F69" s="177"/>
      <c r="G69" s="177"/>
      <c r="H69" s="177"/>
      <c r="I69" s="177"/>
      <c r="J69" s="178">
        <f>J434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131</v>
      </c>
      <c r="E70" s="177"/>
      <c r="F70" s="177"/>
      <c r="G70" s="177"/>
      <c r="H70" s="177"/>
      <c r="I70" s="177"/>
      <c r="J70" s="178">
        <f>J523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132</v>
      </c>
      <c r="E71" s="177"/>
      <c r="F71" s="177"/>
      <c r="G71" s="177"/>
      <c r="H71" s="177"/>
      <c r="I71" s="177"/>
      <c r="J71" s="178">
        <f>J534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133</v>
      </c>
      <c r="E72" s="177"/>
      <c r="F72" s="177"/>
      <c r="G72" s="177"/>
      <c r="H72" s="177"/>
      <c r="I72" s="177"/>
      <c r="J72" s="178">
        <f>J554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Rekonstrukce kuchyně, ŠJ Brno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115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01 - Stavební část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Úvoz 55</v>
      </c>
      <c r="G86" s="42"/>
      <c r="H86" s="42"/>
      <c r="I86" s="34" t="s">
        <v>23</v>
      </c>
      <c r="J86" s="74" t="str">
        <f>IF(J12="","",J12)</f>
        <v>26. 2. 2023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Staturní město Brno, MČ Brno - Střed</v>
      </c>
      <c r="G88" s="42"/>
      <c r="H88" s="42"/>
      <c r="I88" s="34" t="s">
        <v>31</v>
      </c>
      <c r="J88" s="38" t="str">
        <f>E21</f>
        <v xml:space="preserve">MP technik 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135</v>
      </c>
      <c r="D91" s="183" t="s">
        <v>57</v>
      </c>
      <c r="E91" s="183" t="s">
        <v>53</v>
      </c>
      <c r="F91" s="183" t="s">
        <v>54</v>
      </c>
      <c r="G91" s="183" t="s">
        <v>136</v>
      </c>
      <c r="H91" s="183" t="s">
        <v>137</v>
      </c>
      <c r="I91" s="183" t="s">
        <v>138</v>
      </c>
      <c r="J91" s="183" t="s">
        <v>119</v>
      </c>
      <c r="K91" s="184" t="s">
        <v>139</v>
      </c>
      <c r="L91" s="185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P93+P248</f>
        <v>0</v>
      </c>
      <c r="Q92" s="98"/>
      <c r="R92" s="188">
        <f>R93+R248</f>
        <v>60.141080979999998</v>
      </c>
      <c r="S92" s="98"/>
      <c r="T92" s="189">
        <f>T93+T248</f>
        <v>59.364603449999997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120</v>
      </c>
      <c r="BK92" s="190">
        <f>BK93+BK248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147</v>
      </c>
      <c r="F93" s="194" t="s">
        <v>148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P94+P165+P235+P245</f>
        <v>0</v>
      </c>
      <c r="Q93" s="199"/>
      <c r="R93" s="200">
        <f>R94+R165+R235+R245</f>
        <v>42.59775664</v>
      </c>
      <c r="S93" s="199"/>
      <c r="T93" s="201">
        <f>T94+T165+T235+T245</f>
        <v>45.770393999999996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149</v>
      </c>
      <c r="BK93" s="204">
        <f>BK94+BK165+BK235+BK245</f>
        <v>0</v>
      </c>
    </row>
    <row r="94" s="12" customFormat="1" ht="22.8" customHeight="1">
      <c r="A94" s="12"/>
      <c r="B94" s="191"/>
      <c r="C94" s="192"/>
      <c r="D94" s="193" t="s">
        <v>71</v>
      </c>
      <c r="E94" s="205" t="s">
        <v>150</v>
      </c>
      <c r="F94" s="205" t="s">
        <v>151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SUM(P95:P164)</f>
        <v>0</v>
      </c>
      <c r="Q94" s="199"/>
      <c r="R94" s="200">
        <f>SUM(R95:R164)</f>
        <v>42.54498864</v>
      </c>
      <c r="S94" s="199"/>
      <c r="T94" s="201">
        <f>SUM(T95:T164)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80</v>
      </c>
      <c r="AY94" s="202" t="s">
        <v>149</v>
      </c>
      <c r="BK94" s="204">
        <f>SUM(BK95:BK164)</f>
        <v>0</v>
      </c>
    </row>
    <row r="95" s="2" customFormat="1" ht="24.15" customHeight="1">
      <c r="A95" s="40"/>
      <c r="B95" s="41"/>
      <c r="C95" s="207" t="s">
        <v>80</v>
      </c>
      <c r="D95" s="207" t="s">
        <v>152</v>
      </c>
      <c r="E95" s="208" t="s">
        <v>153</v>
      </c>
      <c r="F95" s="209" t="s">
        <v>154</v>
      </c>
      <c r="G95" s="210" t="s">
        <v>109</v>
      </c>
      <c r="H95" s="211">
        <v>310.39999999999998</v>
      </c>
      <c r="I95" s="212"/>
      <c r="J95" s="213">
        <f>ROUND(I95*H95,2)</f>
        <v>0</v>
      </c>
      <c r="K95" s="209" t="s">
        <v>155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0.017000000000000001</v>
      </c>
      <c r="R95" s="216">
        <f>Q95*H95</f>
        <v>5.2767999999999997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82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157</v>
      </c>
    </row>
    <row r="96" s="2" customFormat="1">
      <c r="A96" s="40"/>
      <c r="B96" s="41"/>
      <c r="C96" s="42"/>
      <c r="D96" s="220" t="s">
        <v>158</v>
      </c>
      <c r="E96" s="42"/>
      <c r="F96" s="221" t="s">
        <v>159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158</v>
      </c>
      <c r="AU96" s="19" t="s">
        <v>82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112</v>
      </c>
      <c r="G97" s="226"/>
      <c r="H97" s="230">
        <v>205.55000000000001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82</v>
      </c>
      <c r="AV97" s="13" t="s">
        <v>82</v>
      </c>
      <c r="AW97" s="13" t="s">
        <v>33</v>
      </c>
      <c r="AX97" s="13" t="s">
        <v>72</v>
      </c>
      <c r="AY97" s="236" t="s">
        <v>149</v>
      </c>
    </row>
    <row r="98" s="13" customFormat="1">
      <c r="A98" s="13"/>
      <c r="B98" s="225"/>
      <c r="C98" s="226"/>
      <c r="D98" s="227" t="s">
        <v>160</v>
      </c>
      <c r="E98" s="228" t="s">
        <v>19</v>
      </c>
      <c r="F98" s="229" t="s">
        <v>161</v>
      </c>
      <c r="G98" s="226"/>
      <c r="H98" s="230">
        <v>104.84999999999999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160</v>
      </c>
      <c r="AU98" s="236" t="s">
        <v>82</v>
      </c>
      <c r="AV98" s="13" t="s">
        <v>82</v>
      </c>
      <c r="AW98" s="13" t="s">
        <v>33</v>
      </c>
      <c r="AX98" s="13" t="s">
        <v>72</v>
      </c>
      <c r="AY98" s="236" t="s">
        <v>149</v>
      </c>
    </row>
    <row r="99" s="14" customFormat="1">
      <c r="A99" s="14"/>
      <c r="B99" s="237"/>
      <c r="C99" s="238"/>
      <c r="D99" s="227" t="s">
        <v>160</v>
      </c>
      <c r="E99" s="239" t="s">
        <v>19</v>
      </c>
      <c r="F99" s="240" t="s">
        <v>162</v>
      </c>
      <c r="G99" s="238"/>
      <c r="H99" s="241">
        <v>310.39999999999998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160</v>
      </c>
      <c r="AU99" s="247" t="s">
        <v>82</v>
      </c>
      <c r="AV99" s="14" t="s">
        <v>156</v>
      </c>
      <c r="AW99" s="14" t="s">
        <v>33</v>
      </c>
      <c r="AX99" s="14" t="s">
        <v>80</v>
      </c>
      <c r="AY99" s="247" t="s">
        <v>149</v>
      </c>
    </row>
    <row r="100" s="2" customFormat="1" ht="24.15" customHeight="1">
      <c r="A100" s="40"/>
      <c r="B100" s="41"/>
      <c r="C100" s="207" t="s">
        <v>82</v>
      </c>
      <c r="D100" s="207" t="s">
        <v>152</v>
      </c>
      <c r="E100" s="208" t="s">
        <v>163</v>
      </c>
      <c r="F100" s="209" t="s">
        <v>164</v>
      </c>
      <c r="G100" s="210" t="s">
        <v>109</v>
      </c>
      <c r="H100" s="211">
        <v>342.084</v>
      </c>
      <c r="I100" s="212"/>
      <c r="J100" s="213">
        <f>ROUND(I100*H100,2)</f>
        <v>0</v>
      </c>
      <c r="K100" s="209" t="s">
        <v>155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0.017000000000000001</v>
      </c>
      <c r="R100" s="216">
        <f>Q100*H100</f>
        <v>5.8154280000000007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156</v>
      </c>
      <c r="AT100" s="218" t="s">
        <v>152</v>
      </c>
      <c r="AU100" s="218" t="s">
        <v>82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156</v>
      </c>
      <c r="BM100" s="218" t="s">
        <v>165</v>
      </c>
    </row>
    <row r="101" s="2" customFormat="1">
      <c r="A101" s="40"/>
      <c r="B101" s="41"/>
      <c r="C101" s="42"/>
      <c r="D101" s="220" t="s">
        <v>158</v>
      </c>
      <c r="E101" s="42"/>
      <c r="F101" s="221" t="s">
        <v>166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158</v>
      </c>
      <c r="AU101" s="19" t="s">
        <v>82</v>
      </c>
    </row>
    <row r="102" s="15" customFormat="1">
      <c r="A102" s="15"/>
      <c r="B102" s="248"/>
      <c r="C102" s="249"/>
      <c r="D102" s="227" t="s">
        <v>160</v>
      </c>
      <c r="E102" s="250" t="s">
        <v>19</v>
      </c>
      <c r="F102" s="251" t="s">
        <v>167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160</v>
      </c>
      <c r="AU102" s="257" t="s">
        <v>82</v>
      </c>
      <c r="AV102" s="15" t="s">
        <v>80</v>
      </c>
      <c r="AW102" s="15" t="s">
        <v>33</v>
      </c>
      <c r="AX102" s="15" t="s">
        <v>72</v>
      </c>
      <c r="AY102" s="257" t="s">
        <v>149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168</v>
      </c>
      <c r="G103" s="226"/>
      <c r="H103" s="230">
        <v>74.079999999999998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82</v>
      </c>
      <c r="AV103" s="13" t="s">
        <v>82</v>
      </c>
      <c r="AW103" s="13" t="s">
        <v>33</v>
      </c>
      <c r="AX103" s="13" t="s">
        <v>72</v>
      </c>
      <c r="AY103" s="236" t="s">
        <v>149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169</v>
      </c>
      <c r="G104" s="226"/>
      <c r="H104" s="230">
        <v>27.942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149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170</v>
      </c>
      <c r="G105" s="226"/>
      <c r="H105" s="230">
        <v>49.396999999999998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149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171</v>
      </c>
      <c r="G106" s="226"/>
      <c r="H106" s="230">
        <v>34.874000000000002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149</v>
      </c>
    </row>
    <row r="107" s="16" customFormat="1">
      <c r="A107" s="16"/>
      <c r="B107" s="258"/>
      <c r="C107" s="259"/>
      <c r="D107" s="227" t="s">
        <v>160</v>
      </c>
      <c r="E107" s="260" t="s">
        <v>19</v>
      </c>
      <c r="F107" s="261" t="s">
        <v>172</v>
      </c>
      <c r="G107" s="259"/>
      <c r="H107" s="262">
        <v>186.29300000000001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68" t="s">
        <v>160</v>
      </c>
      <c r="AU107" s="268" t="s">
        <v>82</v>
      </c>
      <c r="AV107" s="16" t="s">
        <v>111</v>
      </c>
      <c r="AW107" s="16" t="s">
        <v>33</v>
      </c>
      <c r="AX107" s="16" t="s">
        <v>72</v>
      </c>
      <c r="AY107" s="268" t="s">
        <v>149</v>
      </c>
    </row>
    <row r="108" s="15" customFormat="1">
      <c r="A108" s="15"/>
      <c r="B108" s="248"/>
      <c r="C108" s="249"/>
      <c r="D108" s="227" t="s">
        <v>160</v>
      </c>
      <c r="E108" s="250" t="s">
        <v>19</v>
      </c>
      <c r="F108" s="251" t="s">
        <v>173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160</v>
      </c>
      <c r="AU108" s="257" t="s">
        <v>82</v>
      </c>
      <c r="AV108" s="15" t="s">
        <v>80</v>
      </c>
      <c r="AW108" s="15" t="s">
        <v>33</v>
      </c>
      <c r="AX108" s="15" t="s">
        <v>72</v>
      </c>
      <c r="AY108" s="257" t="s">
        <v>149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174</v>
      </c>
      <c r="G109" s="226"/>
      <c r="H109" s="230">
        <v>51.990000000000002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82</v>
      </c>
      <c r="AV109" s="13" t="s">
        <v>82</v>
      </c>
      <c r="AW109" s="13" t="s">
        <v>33</v>
      </c>
      <c r="AX109" s="13" t="s">
        <v>72</v>
      </c>
      <c r="AY109" s="236" t="s">
        <v>149</v>
      </c>
    </row>
    <row r="110" s="13" customFormat="1">
      <c r="A110" s="13"/>
      <c r="B110" s="225"/>
      <c r="C110" s="226"/>
      <c r="D110" s="227" t="s">
        <v>160</v>
      </c>
      <c r="E110" s="228" t="s">
        <v>19</v>
      </c>
      <c r="F110" s="229" t="s">
        <v>175</v>
      </c>
      <c r="G110" s="226"/>
      <c r="H110" s="230">
        <v>8.7230000000000008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160</v>
      </c>
      <c r="AU110" s="236" t="s">
        <v>82</v>
      </c>
      <c r="AV110" s="13" t="s">
        <v>82</v>
      </c>
      <c r="AW110" s="13" t="s">
        <v>33</v>
      </c>
      <c r="AX110" s="13" t="s">
        <v>72</v>
      </c>
      <c r="AY110" s="236" t="s">
        <v>149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176</v>
      </c>
      <c r="G111" s="226"/>
      <c r="H111" s="230">
        <v>40.006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82</v>
      </c>
      <c r="AV111" s="13" t="s">
        <v>82</v>
      </c>
      <c r="AW111" s="13" t="s">
        <v>33</v>
      </c>
      <c r="AX111" s="13" t="s">
        <v>72</v>
      </c>
      <c r="AY111" s="236" t="s">
        <v>149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177</v>
      </c>
      <c r="G112" s="226"/>
      <c r="H112" s="230">
        <v>8.9529999999999994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82</v>
      </c>
      <c r="AV112" s="13" t="s">
        <v>82</v>
      </c>
      <c r="AW112" s="13" t="s">
        <v>33</v>
      </c>
      <c r="AX112" s="13" t="s">
        <v>72</v>
      </c>
      <c r="AY112" s="236" t="s">
        <v>149</v>
      </c>
    </row>
    <row r="113" s="13" customFormat="1">
      <c r="A113" s="13"/>
      <c r="B113" s="225"/>
      <c r="C113" s="226"/>
      <c r="D113" s="227" t="s">
        <v>160</v>
      </c>
      <c r="E113" s="228" t="s">
        <v>19</v>
      </c>
      <c r="F113" s="229" t="s">
        <v>178</v>
      </c>
      <c r="G113" s="226"/>
      <c r="H113" s="230">
        <v>17.385000000000002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160</v>
      </c>
      <c r="AU113" s="236" t="s">
        <v>82</v>
      </c>
      <c r="AV113" s="13" t="s">
        <v>82</v>
      </c>
      <c r="AW113" s="13" t="s">
        <v>33</v>
      </c>
      <c r="AX113" s="13" t="s">
        <v>72</v>
      </c>
      <c r="AY113" s="236" t="s">
        <v>149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179</v>
      </c>
      <c r="G114" s="226"/>
      <c r="H114" s="230">
        <v>8.4339999999999993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82</v>
      </c>
      <c r="AV114" s="13" t="s">
        <v>82</v>
      </c>
      <c r="AW114" s="13" t="s">
        <v>33</v>
      </c>
      <c r="AX114" s="13" t="s">
        <v>72</v>
      </c>
      <c r="AY114" s="236" t="s">
        <v>149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180</v>
      </c>
      <c r="G115" s="226"/>
      <c r="H115" s="230">
        <v>8.0139999999999993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82</v>
      </c>
      <c r="AV115" s="13" t="s">
        <v>82</v>
      </c>
      <c r="AW115" s="13" t="s">
        <v>33</v>
      </c>
      <c r="AX115" s="13" t="s">
        <v>72</v>
      </c>
      <c r="AY115" s="236" t="s">
        <v>149</v>
      </c>
    </row>
    <row r="116" s="13" customFormat="1">
      <c r="A116" s="13"/>
      <c r="B116" s="225"/>
      <c r="C116" s="226"/>
      <c r="D116" s="227" t="s">
        <v>160</v>
      </c>
      <c r="E116" s="228" t="s">
        <v>19</v>
      </c>
      <c r="F116" s="229" t="s">
        <v>181</v>
      </c>
      <c r="G116" s="226"/>
      <c r="H116" s="230">
        <v>12.286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160</v>
      </c>
      <c r="AU116" s="236" t="s">
        <v>82</v>
      </c>
      <c r="AV116" s="13" t="s">
        <v>82</v>
      </c>
      <c r="AW116" s="13" t="s">
        <v>33</v>
      </c>
      <c r="AX116" s="13" t="s">
        <v>72</v>
      </c>
      <c r="AY116" s="236" t="s">
        <v>149</v>
      </c>
    </row>
    <row r="117" s="16" customFormat="1">
      <c r="A117" s="16"/>
      <c r="B117" s="258"/>
      <c r="C117" s="259"/>
      <c r="D117" s="227" t="s">
        <v>160</v>
      </c>
      <c r="E117" s="260" t="s">
        <v>19</v>
      </c>
      <c r="F117" s="261" t="s">
        <v>172</v>
      </c>
      <c r="G117" s="259"/>
      <c r="H117" s="262">
        <v>155.791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8" t="s">
        <v>160</v>
      </c>
      <c r="AU117" s="268" t="s">
        <v>82</v>
      </c>
      <c r="AV117" s="16" t="s">
        <v>111</v>
      </c>
      <c r="AW117" s="16" t="s">
        <v>33</v>
      </c>
      <c r="AX117" s="16" t="s">
        <v>72</v>
      </c>
      <c r="AY117" s="268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162</v>
      </c>
      <c r="G118" s="238"/>
      <c r="H118" s="241">
        <v>342.084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82</v>
      </c>
      <c r="AV118" s="14" t="s">
        <v>156</v>
      </c>
      <c r="AW118" s="14" t="s">
        <v>33</v>
      </c>
      <c r="AX118" s="14" t="s">
        <v>80</v>
      </c>
      <c r="AY118" s="247" t="s">
        <v>149</v>
      </c>
    </row>
    <row r="119" s="2" customFormat="1" ht="16.5" customHeight="1">
      <c r="A119" s="40"/>
      <c r="B119" s="41"/>
      <c r="C119" s="207" t="s">
        <v>111</v>
      </c>
      <c r="D119" s="207" t="s">
        <v>152</v>
      </c>
      <c r="E119" s="208" t="s">
        <v>182</v>
      </c>
      <c r="F119" s="209" t="s">
        <v>183</v>
      </c>
      <c r="G119" s="210" t="s">
        <v>184</v>
      </c>
      <c r="H119" s="211">
        <v>250</v>
      </c>
      <c r="I119" s="212"/>
      <c r="J119" s="213">
        <f>ROUND(I119*H119,2)</f>
        <v>0</v>
      </c>
      <c r="K119" s="209" t="s">
        <v>155</v>
      </c>
      <c r="L119" s="46"/>
      <c r="M119" s="214" t="s">
        <v>19</v>
      </c>
      <c r="N119" s="215" t="s">
        <v>43</v>
      </c>
      <c r="O119" s="86"/>
      <c r="P119" s="216">
        <f>O119*H119</f>
        <v>0</v>
      </c>
      <c r="Q119" s="216">
        <v>0.0015</v>
      </c>
      <c r="R119" s="216">
        <f>Q119*H119</f>
        <v>0.375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156</v>
      </c>
      <c r="AT119" s="218" t="s">
        <v>152</v>
      </c>
      <c r="AU119" s="218" t="s">
        <v>82</v>
      </c>
      <c r="AY119" s="19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80</v>
      </c>
      <c r="BK119" s="219">
        <f>ROUND(I119*H119,2)</f>
        <v>0</v>
      </c>
      <c r="BL119" s="19" t="s">
        <v>156</v>
      </c>
      <c r="BM119" s="218" t="s">
        <v>185</v>
      </c>
    </row>
    <row r="120" s="2" customFormat="1">
      <c r="A120" s="40"/>
      <c r="B120" s="41"/>
      <c r="C120" s="42"/>
      <c r="D120" s="220" t="s">
        <v>158</v>
      </c>
      <c r="E120" s="42"/>
      <c r="F120" s="221" t="s">
        <v>186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158</v>
      </c>
      <c r="AU120" s="19" t="s">
        <v>82</v>
      </c>
    </row>
    <row r="121" s="2" customFormat="1" ht="21.75" customHeight="1">
      <c r="A121" s="40"/>
      <c r="B121" s="41"/>
      <c r="C121" s="207" t="s">
        <v>156</v>
      </c>
      <c r="D121" s="207" t="s">
        <v>152</v>
      </c>
      <c r="E121" s="208" t="s">
        <v>187</v>
      </c>
      <c r="F121" s="209" t="s">
        <v>188</v>
      </c>
      <c r="G121" s="210" t="s">
        <v>189</v>
      </c>
      <c r="H121" s="211">
        <v>10.278000000000001</v>
      </c>
      <c r="I121" s="212"/>
      <c r="J121" s="213">
        <f>ROUND(I121*H121,2)</f>
        <v>0</v>
      </c>
      <c r="K121" s="209" t="s">
        <v>155</v>
      </c>
      <c r="L121" s="46"/>
      <c r="M121" s="214" t="s">
        <v>19</v>
      </c>
      <c r="N121" s="215" t="s">
        <v>43</v>
      </c>
      <c r="O121" s="86"/>
      <c r="P121" s="216">
        <f>O121*H121</f>
        <v>0</v>
      </c>
      <c r="Q121" s="216">
        <v>2.5018699999999998</v>
      </c>
      <c r="R121" s="216">
        <f>Q121*H121</f>
        <v>25.71421986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156</v>
      </c>
      <c r="AT121" s="218" t="s">
        <v>152</v>
      </c>
      <c r="AU121" s="218" t="s">
        <v>82</v>
      </c>
      <c r="AY121" s="19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80</v>
      </c>
      <c r="BK121" s="219">
        <f>ROUND(I121*H121,2)</f>
        <v>0</v>
      </c>
      <c r="BL121" s="19" t="s">
        <v>156</v>
      </c>
      <c r="BM121" s="218" t="s">
        <v>190</v>
      </c>
    </row>
    <row r="122" s="2" customFormat="1">
      <c r="A122" s="40"/>
      <c r="B122" s="41"/>
      <c r="C122" s="42"/>
      <c r="D122" s="220" t="s">
        <v>158</v>
      </c>
      <c r="E122" s="42"/>
      <c r="F122" s="221" t="s">
        <v>191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158</v>
      </c>
      <c r="AU122" s="19" t="s">
        <v>82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192</v>
      </c>
      <c r="G123" s="226"/>
      <c r="H123" s="230">
        <v>10.278000000000001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82</v>
      </c>
      <c r="AV123" s="13" t="s">
        <v>82</v>
      </c>
      <c r="AW123" s="13" t="s">
        <v>33</v>
      </c>
      <c r="AX123" s="13" t="s">
        <v>80</v>
      </c>
      <c r="AY123" s="236" t="s">
        <v>149</v>
      </c>
    </row>
    <row r="124" s="2" customFormat="1" ht="21.75" customHeight="1">
      <c r="A124" s="40"/>
      <c r="B124" s="41"/>
      <c r="C124" s="207" t="s">
        <v>193</v>
      </c>
      <c r="D124" s="207" t="s">
        <v>152</v>
      </c>
      <c r="E124" s="208" t="s">
        <v>194</v>
      </c>
      <c r="F124" s="209" t="s">
        <v>195</v>
      </c>
      <c r="G124" s="210" t="s">
        <v>189</v>
      </c>
      <c r="H124" s="211">
        <v>15.52</v>
      </c>
      <c r="I124" s="212"/>
      <c r="J124" s="213">
        <f>ROUND(I124*H124,2)</f>
        <v>0</v>
      </c>
      <c r="K124" s="209" t="s">
        <v>155</v>
      </c>
      <c r="L124" s="46"/>
      <c r="M124" s="214" t="s">
        <v>19</v>
      </c>
      <c r="N124" s="215" t="s">
        <v>43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156</v>
      </c>
      <c r="AT124" s="218" t="s">
        <v>152</v>
      </c>
      <c r="AU124" s="218" t="s">
        <v>82</v>
      </c>
      <c r="AY124" s="19" t="s">
        <v>149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80</v>
      </c>
      <c r="BK124" s="219">
        <f>ROUND(I124*H124,2)</f>
        <v>0</v>
      </c>
      <c r="BL124" s="19" t="s">
        <v>156</v>
      </c>
      <c r="BM124" s="218" t="s">
        <v>196</v>
      </c>
    </row>
    <row r="125" s="2" customFormat="1">
      <c r="A125" s="40"/>
      <c r="B125" s="41"/>
      <c r="C125" s="42"/>
      <c r="D125" s="220" t="s">
        <v>158</v>
      </c>
      <c r="E125" s="42"/>
      <c r="F125" s="221" t="s">
        <v>197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158</v>
      </c>
      <c r="AU125" s="19" t="s">
        <v>82</v>
      </c>
    </row>
    <row r="126" s="2" customFormat="1" ht="24.15" customHeight="1">
      <c r="A126" s="40"/>
      <c r="B126" s="41"/>
      <c r="C126" s="207" t="s">
        <v>150</v>
      </c>
      <c r="D126" s="207" t="s">
        <v>152</v>
      </c>
      <c r="E126" s="208" t="s">
        <v>198</v>
      </c>
      <c r="F126" s="209" t="s">
        <v>199</v>
      </c>
      <c r="G126" s="210" t="s">
        <v>189</v>
      </c>
      <c r="H126" s="211">
        <v>15.52</v>
      </c>
      <c r="I126" s="212"/>
      <c r="J126" s="213">
        <f>ROUND(I126*H126,2)</f>
        <v>0</v>
      </c>
      <c r="K126" s="209" t="s">
        <v>155</v>
      </c>
      <c r="L126" s="46"/>
      <c r="M126" s="214" t="s">
        <v>19</v>
      </c>
      <c r="N126" s="215" t="s">
        <v>43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156</v>
      </c>
      <c r="AT126" s="218" t="s">
        <v>152</v>
      </c>
      <c r="AU126" s="218" t="s">
        <v>82</v>
      </c>
      <c r="AY126" s="19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80</v>
      </c>
      <c r="BK126" s="219">
        <f>ROUND(I126*H126,2)</f>
        <v>0</v>
      </c>
      <c r="BL126" s="19" t="s">
        <v>156</v>
      </c>
      <c r="BM126" s="218" t="s">
        <v>200</v>
      </c>
    </row>
    <row r="127" s="2" customFormat="1">
      <c r="A127" s="40"/>
      <c r="B127" s="41"/>
      <c r="C127" s="42"/>
      <c r="D127" s="220" t="s">
        <v>158</v>
      </c>
      <c r="E127" s="42"/>
      <c r="F127" s="221" t="s">
        <v>201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158</v>
      </c>
      <c r="AU127" s="19" t="s">
        <v>82</v>
      </c>
    </row>
    <row r="128" s="2" customFormat="1" ht="21.75" customHeight="1">
      <c r="A128" s="40"/>
      <c r="B128" s="41"/>
      <c r="C128" s="207" t="s">
        <v>202</v>
      </c>
      <c r="D128" s="207" t="s">
        <v>152</v>
      </c>
      <c r="E128" s="208" t="s">
        <v>203</v>
      </c>
      <c r="F128" s="209" t="s">
        <v>204</v>
      </c>
      <c r="G128" s="210" t="s">
        <v>189</v>
      </c>
      <c r="H128" s="211">
        <v>0.27600000000000002</v>
      </c>
      <c r="I128" s="212"/>
      <c r="J128" s="213">
        <f>ROUND(I128*H128,2)</f>
        <v>0</v>
      </c>
      <c r="K128" s="209" t="s">
        <v>155</v>
      </c>
      <c r="L128" s="46"/>
      <c r="M128" s="214" t="s">
        <v>19</v>
      </c>
      <c r="N128" s="215" t="s">
        <v>43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156</v>
      </c>
      <c r="AT128" s="218" t="s">
        <v>152</v>
      </c>
      <c r="AU128" s="218" t="s">
        <v>82</v>
      </c>
      <c r="AY128" s="19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80</v>
      </c>
      <c r="BK128" s="219">
        <f>ROUND(I128*H128,2)</f>
        <v>0</v>
      </c>
      <c r="BL128" s="19" t="s">
        <v>156</v>
      </c>
      <c r="BM128" s="218" t="s">
        <v>205</v>
      </c>
    </row>
    <row r="129" s="2" customFormat="1">
      <c r="A129" s="40"/>
      <c r="B129" s="41"/>
      <c r="C129" s="42"/>
      <c r="D129" s="220" t="s">
        <v>158</v>
      </c>
      <c r="E129" s="42"/>
      <c r="F129" s="221" t="s">
        <v>206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158</v>
      </c>
      <c r="AU129" s="19" t="s">
        <v>82</v>
      </c>
    </row>
    <row r="130" s="15" customFormat="1">
      <c r="A130" s="15"/>
      <c r="B130" s="248"/>
      <c r="C130" s="249"/>
      <c r="D130" s="227" t="s">
        <v>160</v>
      </c>
      <c r="E130" s="250" t="s">
        <v>19</v>
      </c>
      <c r="F130" s="251" t="s">
        <v>207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160</v>
      </c>
      <c r="AU130" s="257" t="s">
        <v>82</v>
      </c>
      <c r="AV130" s="15" t="s">
        <v>80</v>
      </c>
      <c r="AW130" s="15" t="s">
        <v>33</v>
      </c>
      <c r="AX130" s="15" t="s">
        <v>72</v>
      </c>
      <c r="AY130" s="257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208</v>
      </c>
      <c r="G131" s="226"/>
      <c r="H131" s="230">
        <v>0.13600000000000001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82</v>
      </c>
      <c r="AV131" s="13" t="s">
        <v>82</v>
      </c>
      <c r="AW131" s="13" t="s">
        <v>33</v>
      </c>
      <c r="AX131" s="13" t="s">
        <v>72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209</v>
      </c>
      <c r="G132" s="226"/>
      <c r="H132" s="230">
        <v>0.14000000000000001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82</v>
      </c>
      <c r="AV132" s="13" t="s">
        <v>82</v>
      </c>
      <c r="AW132" s="13" t="s">
        <v>33</v>
      </c>
      <c r="AX132" s="13" t="s">
        <v>72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162</v>
      </c>
      <c r="G133" s="238"/>
      <c r="H133" s="241">
        <v>0.27600000000000002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82</v>
      </c>
      <c r="AV133" s="14" t="s">
        <v>156</v>
      </c>
      <c r="AW133" s="14" t="s">
        <v>33</v>
      </c>
      <c r="AX133" s="14" t="s">
        <v>80</v>
      </c>
      <c r="AY133" s="247" t="s">
        <v>149</v>
      </c>
    </row>
    <row r="134" s="2" customFormat="1" ht="16.5" customHeight="1">
      <c r="A134" s="40"/>
      <c r="B134" s="41"/>
      <c r="C134" s="207" t="s">
        <v>210</v>
      </c>
      <c r="D134" s="207" t="s">
        <v>152</v>
      </c>
      <c r="E134" s="208" t="s">
        <v>211</v>
      </c>
      <c r="F134" s="209" t="s">
        <v>212</v>
      </c>
      <c r="G134" s="210" t="s">
        <v>213</v>
      </c>
      <c r="H134" s="211">
        <v>0.34799999999999998</v>
      </c>
      <c r="I134" s="212"/>
      <c r="J134" s="213">
        <f>ROUND(I134*H134,2)</f>
        <v>0</v>
      </c>
      <c r="K134" s="209" t="s">
        <v>155</v>
      </c>
      <c r="L134" s="46"/>
      <c r="M134" s="214" t="s">
        <v>19</v>
      </c>
      <c r="N134" s="215" t="s">
        <v>43</v>
      </c>
      <c r="O134" s="86"/>
      <c r="P134" s="216">
        <f>O134*H134</f>
        <v>0</v>
      </c>
      <c r="Q134" s="216">
        <v>1.06277</v>
      </c>
      <c r="R134" s="216">
        <f>Q134*H134</f>
        <v>0.36984395999999997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156</v>
      </c>
      <c r="AT134" s="218" t="s">
        <v>152</v>
      </c>
      <c r="AU134" s="218" t="s">
        <v>82</v>
      </c>
      <c r="AY134" s="19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80</v>
      </c>
      <c r="BK134" s="219">
        <f>ROUND(I134*H134,2)</f>
        <v>0</v>
      </c>
      <c r="BL134" s="19" t="s">
        <v>156</v>
      </c>
      <c r="BM134" s="218" t="s">
        <v>214</v>
      </c>
    </row>
    <row r="135" s="2" customFormat="1">
      <c r="A135" s="40"/>
      <c r="B135" s="41"/>
      <c r="C135" s="42"/>
      <c r="D135" s="220" t="s">
        <v>158</v>
      </c>
      <c r="E135" s="42"/>
      <c r="F135" s="221" t="s">
        <v>215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158</v>
      </c>
      <c r="AU135" s="19" t="s">
        <v>82</v>
      </c>
    </row>
    <row r="136" s="15" customFormat="1">
      <c r="A136" s="15"/>
      <c r="B136" s="248"/>
      <c r="C136" s="249"/>
      <c r="D136" s="227" t="s">
        <v>160</v>
      </c>
      <c r="E136" s="250" t="s">
        <v>19</v>
      </c>
      <c r="F136" s="251" t="s">
        <v>216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160</v>
      </c>
      <c r="AU136" s="257" t="s">
        <v>82</v>
      </c>
      <c r="AV136" s="15" t="s">
        <v>80</v>
      </c>
      <c r="AW136" s="15" t="s">
        <v>33</v>
      </c>
      <c r="AX136" s="15" t="s">
        <v>72</v>
      </c>
      <c r="AY136" s="257" t="s">
        <v>149</v>
      </c>
    </row>
    <row r="137" s="13" customFormat="1">
      <c r="A137" s="13"/>
      <c r="B137" s="225"/>
      <c r="C137" s="226"/>
      <c r="D137" s="227" t="s">
        <v>160</v>
      </c>
      <c r="E137" s="228" t="s">
        <v>19</v>
      </c>
      <c r="F137" s="229" t="s">
        <v>217</v>
      </c>
      <c r="G137" s="226"/>
      <c r="H137" s="230">
        <v>0.34799999999999998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160</v>
      </c>
      <c r="AU137" s="236" t="s">
        <v>82</v>
      </c>
      <c r="AV137" s="13" t="s">
        <v>82</v>
      </c>
      <c r="AW137" s="13" t="s">
        <v>33</v>
      </c>
      <c r="AX137" s="13" t="s">
        <v>80</v>
      </c>
      <c r="AY137" s="236" t="s">
        <v>149</v>
      </c>
    </row>
    <row r="138" s="2" customFormat="1" ht="16.5" customHeight="1">
      <c r="A138" s="40"/>
      <c r="B138" s="41"/>
      <c r="C138" s="207" t="s">
        <v>218</v>
      </c>
      <c r="D138" s="207" t="s">
        <v>152</v>
      </c>
      <c r="E138" s="208" t="s">
        <v>219</v>
      </c>
      <c r="F138" s="209" t="s">
        <v>220</v>
      </c>
      <c r="G138" s="210" t="s">
        <v>109</v>
      </c>
      <c r="H138" s="211">
        <v>205.55000000000001</v>
      </c>
      <c r="I138" s="212"/>
      <c r="J138" s="213">
        <f>ROUND(I138*H138,2)</f>
        <v>0</v>
      </c>
      <c r="K138" s="209" t="s">
        <v>155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0.020400000000000001</v>
      </c>
      <c r="R138" s="216">
        <f>Q138*H138</f>
        <v>4.1932200000000002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156</v>
      </c>
      <c r="AT138" s="218" t="s">
        <v>152</v>
      </c>
      <c r="AU138" s="218" t="s">
        <v>82</v>
      </c>
      <c r="AY138" s="19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156</v>
      </c>
      <c r="BM138" s="218" t="s">
        <v>221</v>
      </c>
    </row>
    <row r="139" s="2" customFormat="1">
      <c r="A139" s="40"/>
      <c r="B139" s="41"/>
      <c r="C139" s="42"/>
      <c r="D139" s="220" t="s">
        <v>158</v>
      </c>
      <c r="E139" s="42"/>
      <c r="F139" s="221" t="s">
        <v>222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158</v>
      </c>
      <c r="AU139" s="19" t="s">
        <v>82</v>
      </c>
    </row>
    <row r="140" s="2" customFormat="1">
      <c r="A140" s="40"/>
      <c r="B140" s="41"/>
      <c r="C140" s="42"/>
      <c r="D140" s="227" t="s">
        <v>223</v>
      </c>
      <c r="E140" s="42"/>
      <c r="F140" s="269" t="s">
        <v>224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223</v>
      </c>
      <c r="AU140" s="19" t="s">
        <v>82</v>
      </c>
    </row>
    <row r="141" s="13" customFormat="1">
      <c r="A141" s="13"/>
      <c r="B141" s="225"/>
      <c r="C141" s="226"/>
      <c r="D141" s="227" t="s">
        <v>160</v>
      </c>
      <c r="E141" s="228" t="s">
        <v>19</v>
      </c>
      <c r="F141" s="229" t="s">
        <v>112</v>
      </c>
      <c r="G141" s="226"/>
      <c r="H141" s="230">
        <v>205.55000000000001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160</v>
      </c>
      <c r="AU141" s="236" t="s">
        <v>82</v>
      </c>
      <c r="AV141" s="13" t="s">
        <v>82</v>
      </c>
      <c r="AW141" s="13" t="s">
        <v>33</v>
      </c>
      <c r="AX141" s="13" t="s">
        <v>80</v>
      </c>
      <c r="AY141" s="236" t="s">
        <v>149</v>
      </c>
    </row>
    <row r="142" s="2" customFormat="1" ht="16.5" customHeight="1">
      <c r="A142" s="40"/>
      <c r="B142" s="41"/>
      <c r="C142" s="207" t="s">
        <v>225</v>
      </c>
      <c r="D142" s="207" t="s">
        <v>152</v>
      </c>
      <c r="E142" s="208" t="s">
        <v>226</v>
      </c>
      <c r="F142" s="209" t="s">
        <v>227</v>
      </c>
      <c r="G142" s="210" t="s">
        <v>109</v>
      </c>
      <c r="H142" s="211">
        <v>205.55000000000001</v>
      </c>
      <c r="I142" s="212"/>
      <c r="J142" s="213">
        <f>ROUND(I142*H142,2)</f>
        <v>0</v>
      </c>
      <c r="K142" s="209" t="s">
        <v>155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0.00012999999999999999</v>
      </c>
      <c r="R142" s="216">
        <f>Q142*H142</f>
        <v>0.026721499999999999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156</v>
      </c>
      <c r="AT142" s="218" t="s">
        <v>152</v>
      </c>
      <c r="AU142" s="218" t="s">
        <v>82</v>
      </c>
      <c r="AY142" s="19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156</v>
      </c>
      <c r="BM142" s="218" t="s">
        <v>228</v>
      </c>
    </row>
    <row r="143" s="2" customFormat="1">
      <c r="A143" s="40"/>
      <c r="B143" s="41"/>
      <c r="C143" s="42"/>
      <c r="D143" s="220" t="s">
        <v>158</v>
      </c>
      <c r="E143" s="42"/>
      <c r="F143" s="221" t="s">
        <v>229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158</v>
      </c>
      <c r="AU143" s="19" t="s">
        <v>82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112</v>
      </c>
      <c r="G144" s="226"/>
      <c r="H144" s="230">
        <v>205.55000000000001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82</v>
      </c>
      <c r="AV144" s="13" t="s">
        <v>82</v>
      </c>
      <c r="AW144" s="13" t="s">
        <v>33</v>
      </c>
      <c r="AX144" s="13" t="s">
        <v>80</v>
      </c>
      <c r="AY144" s="236" t="s">
        <v>149</v>
      </c>
    </row>
    <row r="145" s="2" customFormat="1" ht="24.15" customHeight="1">
      <c r="A145" s="40"/>
      <c r="B145" s="41"/>
      <c r="C145" s="207" t="s">
        <v>230</v>
      </c>
      <c r="D145" s="207" t="s">
        <v>152</v>
      </c>
      <c r="E145" s="208" t="s">
        <v>231</v>
      </c>
      <c r="F145" s="209" t="s">
        <v>232</v>
      </c>
      <c r="G145" s="210" t="s">
        <v>184</v>
      </c>
      <c r="H145" s="211">
        <v>188.26599999999999</v>
      </c>
      <c r="I145" s="212"/>
      <c r="J145" s="213">
        <f>ROUND(I145*H145,2)</f>
        <v>0</v>
      </c>
      <c r="K145" s="209" t="s">
        <v>155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2.0000000000000002E-05</v>
      </c>
      <c r="R145" s="216">
        <f>Q145*H145</f>
        <v>0.00376532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156</v>
      </c>
      <c r="AT145" s="218" t="s">
        <v>152</v>
      </c>
      <c r="AU145" s="218" t="s">
        <v>82</v>
      </c>
      <c r="AY145" s="19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156</v>
      </c>
      <c r="BM145" s="218" t="s">
        <v>233</v>
      </c>
    </row>
    <row r="146" s="2" customFormat="1">
      <c r="A146" s="40"/>
      <c r="B146" s="41"/>
      <c r="C146" s="42"/>
      <c r="D146" s="220" t="s">
        <v>158</v>
      </c>
      <c r="E146" s="42"/>
      <c r="F146" s="221" t="s">
        <v>234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158</v>
      </c>
      <c r="AU146" s="19" t="s">
        <v>82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235</v>
      </c>
      <c r="G147" s="226"/>
      <c r="H147" s="230">
        <v>188.26599999999999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82</v>
      </c>
      <c r="AV147" s="13" t="s">
        <v>82</v>
      </c>
      <c r="AW147" s="13" t="s">
        <v>33</v>
      </c>
      <c r="AX147" s="13" t="s">
        <v>80</v>
      </c>
      <c r="AY147" s="236" t="s">
        <v>149</v>
      </c>
    </row>
    <row r="148" s="2" customFormat="1" ht="24.15" customHeight="1">
      <c r="A148" s="40"/>
      <c r="B148" s="41"/>
      <c r="C148" s="207" t="s">
        <v>236</v>
      </c>
      <c r="D148" s="207" t="s">
        <v>152</v>
      </c>
      <c r="E148" s="208" t="s">
        <v>237</v>
      </c>
      <c r="F148" s="209" t="s">
        <v>238</v>
      </c>
      <c r="G148" s="210" t="s">
        <v>239</v>
      </c>
      <c r="H148" s="211">
        <v>11</v>
      </c>
      <c r="I148" s="212"/>
      <c r="J148" s="213">
        <f>ROUND(I148*H148,2)</f>
        <v>0</v>
      </c>
      <c r="K148" s="209" t="s">
        <v>155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0.04684</v>
      </c>
      <c r="R148" s="216">
        <f>Q148*H148</f>
        <v>0.51524000000000003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156</v>
      </c>
      <c r="AT148" s="218" t="s">
        <v>152</v>
      </c>
      <c r="AU148" s="218" t="s">
        <v>82</v>
      </c>
      <c r="AY148" s="19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156</v>
      </c>
      <c r="BM148" s="218" t="s">
        <v>240</v>
      </c>
    </row>
    <row r="149" s="2" customFormat="1">
      <c r="A149" s="40"/>
      <c r="B149" s="41"/>
      <c r="C149" s="42"/>
      <c r="D149" s="220" t="s">
        <v>158</v>
      </c>
      <c r="E149" s="42"/>
      <c r="F149" s="221" t="s">
        <v>241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158</v>
      </c>
      <c r="AU149" s="19" t="s">
        <v>82</v>
      </c>
    </row>
    <row r="150" s="15" customFormat="1">
      <c r="A150" s="15"/>
      <c r="B150" s="248"/>
      <c r="C150" s="249"/>
      <c r="D150" s="227" t="s">
        <v>160</v>
      </c>
      <c r="E150" s="250" t="s">
        <v>19</v>
      </c>
      <c r="F150" s="251" t="s">
        <v>242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160</v>
      </c>
      <c r="AU150" s="257" t="s">
        <v>82</v>
      </c>
      <c r="AV150" s="15" t="s">
        <v>80</v>
      </c>
      <c r="AW150" s="15" t="s">
        <v>33</v>
      </c>
      <c r="AX150" s="15" t="s">
        <v>72</v>
      </c>
      <c r="AY150" s="257" t="s">
        <v>149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243</v>
      </c>
      <c r="G151" s="226"/>
      <c r="H151" s="230">
        <v>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82</v>
      </c>
      <c r="AV151" s="13" t="s">
        <v>82</v>
      </c>
      <c r="AW151" s="13" t="s">
        <v>33</v>
      </c>
      <c r="AX151" s="13" t="s">
        <v>72</v>
      </c>
      <c r="AY151" s="236" t="s">
        <v>149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244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82</v>
      </c>
      <c r="AV152" s="13" t="s">
        <v>82</v>
      </c>
      <c r="AW152" s="13" t="s">
        <v>33</v>
      </c>
      <c r="AX152" s="13" t="s">
        <v>72</v>
      </c>
      <c r="AY152" s="236" t="s">
        <v>149</v>
      </c>
    </row>
    <row r="153" s="13" customFormat="1">
      <c r="A153" s="13"/>
      <c r="B153" s="225"/>
      <c r="C153" s="226"/>
      <c r="D153" s="227" t="s">
        <v>160</v>
      </c>
      <c r="E153" s="228" t="s">
        <v>19</v>
      </c>
      <c r="F153" s="229" t="s">
        <v>245</v>
      </c>
      <c r="G153" s="226"/>
      <c r="H153" s="230">
        <v>2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160</v>
      </c>
      <c r="AU153" s="236" t="s">
        <v>82</v>
      </c>
      <c r="AV153" s="13" t="s">
        <v>82</v>
      </c>
      <c r="AW153" s="13" t="s">
        <v>33</v>
      </c>
      <c r="AX153" s="13" t="s">
        <v>72</v>
      </c>
      <c r="AY153" s="236" t="s">
        <v>149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246</v>
      </c>
      <c r="G154" s="226"/>
      <c r="H154" s="230">
        <v>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82</v>
      </c>
      <c r="AV154" s="13" t="s">
        <v>82</v>
      </c>
      <c r="AW154" s="13" t="s">
        <v>33</v>
      </c>
      <c r="AX154" s="13" t="s">
        <v>72</v>
      </c>
      <c r="AY154" s="236" t="s">
        <v>149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247</v>
      </c>
      <c r="G155" s="226"/>
      <c r="H155" s="230">
        <v>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82</v>
      </c>
      <c r="AV155" s="13" t="s">
        <v>82</v>
      </c>
      <c r="AW155" s="13" t="s">
        <v>33</v>
      </c>
      <c r="AX155" s="13" t="s">
        <v>72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162</v>
      </c>
      <c r="G156" s="238"/>
      <c r="H156" s="241">
        <v>11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82</v>
      </c>
      <c r="AV156" s="14" t="s">
        <v>156</v>
      </c>
      <c r="AW156" s="14" t="s">
        <v>33</v>
      </c>
      <c r="AX156" s="14" t="s">
        <v>80</v>
      </c>
      <c r="AY156" s="247" t="s">
        <v>149</v>
      </c>
    </row>
    <row r="157" s="2" customFormat="1" ht="21.75" customHeight="1">
      <c r="A157" s="40"/>
      <c r="B157" s="41"/>
      <c r="C157" s="270" t="s">
        <v>248</v>
      </c>
      <c r="D157" s="270" t="s">
        <v>249</v>
      </c>
      <c r="E157" s="271" t="s">
        <v>250</v>
      </c>
      <c r="F157" s="272" t="s">
        <v>251</v>
      </c>
      <c r="G157" s="273" t="s">
        <v>239</v>
      </c>
      <c r="H157" s="274">
        <v>1</v>
      </c>
      <c r="I157" s="275"/>
      <c r="J157" s="276">
        <f>ROUND(I157*H157,2)</f>
        <v>0</v>
      </c>
      <c r="K157" s="272" t="s">
        <v>155</v>
      </c>
      <c r="L157" s="277"/>
      <c r="M157" s="278" t="s">
        <v>19</v>
      </c>
      <c r="N157" s="279" t="s">
        <v>43</v>
      </c>
      <c r="O157" s="86"/>
      <c r="P157" s="216">
        <f>O157*H157</f>
        <v>0</v>
      </c>
      <c r="Q157" s="216">
        <v>0.01201</v>
      </c>
      <c r="R157" s="216">
        <f>Q157*H157</f>
        <v>0.01201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210</v>
      </c>
      <c r="AT157" s="218" t="s">
        <v>249</v>
      </c>
      <c r="AU157" s="218" t="s">
        <v>82</v>
      </c>
      <c r="AY157" s="19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80</v>
      </c>
      <c r="BK157" s="219">
        <f>ROUND(I157*H157,2)</f>
        <v>0</v>
      </c>
      <c r="BL157" s="19" t="s">
        <v>156</v>
      </c>
      <c r="BM157" s="218" t="s">
        <v>252</v>
      </c>
    </row>
    <row r="158" s="2" customFormat="1" ht="21.75" customHeight="1">
      <c r="A158" s="40"/>
      <c r="B158" s="41"/>
      <c r="C158" s="270" t="s">
        <v>253</v>
      </c>
      <c r="D158" s="270" t="s">
        <v>249</v>
      </c>
      <c r="E158" s="271" t="s">
        <v>254</v>
      </c>
      <c r="F158" s="272" t="s">
        <v>255</v>
      </c>
      <c r="G158" s="273" t="s">
        <v>239</v>
      </c>
      <c r="H158" s="274">
        <v>1</v>
      </c>
      <c r="I158" s="275"/>
      <c r="J158" s="276">
        <f>ROUND(I158*H158,2)</f>
        <v>0</v>
      </c>
      <c r="K158" s="272" t="s">
        <v>155</v>
      </c>
      <c r="L158" s="277"/>
      <c r="M158" s="278" t="s">
        <v>19</v>
      </c>
      <c r="N158" s="279" t="s">
        <v>43</v>
      </c>
      <c r="O158" s="86"/>
      <c r="P158" s="216">
        <f>O158*H158</f>
        <v>0</v>
      </c>
      <c r="Q158" s="216">
        <v>0.014890000000000001</v>
      </c>
      <c r="R158" s="216">
        <f>Q158*H158</f>
        <v>0.014890000000000001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210</v>
      </c>
      <c r="AT158" s="218" t="s">
        <v>249</v>
      </c>
      <c r="AU158" s="218" t="s">
        <v>82</v>
      </c>
      <c r="AY158" s="19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80</v>
      </c>
      <c r="BK158" s="219">
        <f>ROUND(I158*H158,2)</f>
        <v>0</v>
      </c>
      <c r="BL158" s="19" t="s">
        <v>156</v>
      </c>
      <c r="BM158" s="218" t="s">
        <v>256</v>
      </c>
    </row>
    <row r="159" s="2" customFormat="1" ht="21.75" customHeight="1">
      <c r="A159" s="40"/>
      <c r="B159" s="41"/>
      <c r="C159" s="270" t="s">
        <v>8</v>
      </c>
      <c r="D159" s="270" t="s">
        <v>249</v>
      </c>
      <c r="E159" s="271" t="s">
        <v>257</v>
      </c>
      <c r="F159" s="272" t="s">
        <v>258</v>
      </c>
      <c r="G159" s="273" t="s">
        <v>239</v>
      </c>
      <c r="H159" s="274">
        <v>9</v>
      </c>
      <c r="I159" s="275"/>
      <c r="J159" s="276">
        <f>ROUND(I159*H159,2)</f>
        <v>0</v>
      </c>
      <c r="K159" s="272" t="s">
        <v>155</v>
      </c>
      <c r="L159" s="277"/>
      <c r="M159" s="278" t="s">
        <v>19</v>
      </c>
      <c r="N159" s="279" t="s">
        <v>43</v>
      </c>
      <c r="O159" s="86"/>
      <c r="P159" s="216">
        <f>O159*H159</f>
        <v>0</v>
      </c>
      <c r="Q159" s="216">
        <v>0.01521</v>
      </c>
      <c r="R159" s="216">
        <f>Q159*H159</f>
        <v>0.13688999999999998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210</v>
      </c>
      <c r="AT159" s="218" t="s">
        <v>249</v>
      </c>
      <c r="AU159" s="218" t="s">
        <v>82</v>
      </c>
      <c r="AY159" s="19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80</v>
      </c>
      <c r="BK159" s="219">
        <f>ROUND(I159*H159,2)</f>
        <v>0</v>
      </c>
      <c r="BL159" s="19" t="s">
        <v>156</v>
      </c>
      <c r="BM159" s="218" t="s">
        <v>259</v>
      </c>
    </row>
    <row r="160" s="2" customFormat="1" ht="24.15" customHeight="1">
      <c r="A160" s="40"/>
      <c r="B160" s="41"/>
      <c r="C160" s="207" t="s">
        <v>260</v>
      </c>
      <c r="D160" s="207" t="s">
        <v>152</v>
      </c>
      <c r="E160" s="208" t="s">
        <v>261</v>
      </c>
      <c r="F160" s="209" t="s">
        <v>262</v>
      </c>
      <c r="G160" s="210" t="s">
        <v>239</v>
      </c>
      <c r="H160" s="211">
        <v>1</v>
      </c>
      <c r="I160" s="212"/>
      <c r="J160" s="213">
        <f>ROUND(I160*H160,2)</f>
        <v>0</v>
      </c>
      <c r="K160" s="209" t="s">
        <v>155</v>
      </c>
      <c r="L160" s="46"/>
      <c r="M160" s="214" t="s">
        <v>19</v>
      </c>
      <c r="N160" s="215" t="s">
        <v>43</v>
      </c>
      <c r="O160" s="86"/>
      <c r="P160" s="216">
        <f>O160*H160</f>
        <v>0</v>
      </c>
      <c r="Q160" s="216">
        <v>0.071459999999999996</v>
      </c>
      <c r="R160" s="216">
        <f>Q160*H160</f>
        <v>0.071459999999999996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156</v>
      </c>
      <c r="AT160" s="218" t="s">
        <v>152</v>
      </c>
      <c r="AU160" s="218" t="s">
        <v>82</v>
      </c>
      <c r="AY160" s="19" t="s">
        <v>149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80</v>
      </c>
      <c r="BK160" s="219">
        <f>ROUND(I160*H160,2)</f>
        <v>0</v>
      </c>
      <c r="BL160" s="19" t="s">
        <v>156</v>
      </c>
      <c r="BM160" s="218" t="s">
        <v>263</v>
      </c>
    </row>
    <row r="161" s="2" customFormat="1">
      <c r="A161" s="40"/>
      <c r="B161" s="41"/>
      <c r="C161" s="42"/>
      <c r="D161" s="220" t="s">
        <v>158</v>
      </c>
      <c r="E161" s="42"/>
      <c r="F161" s="221" t="s">
        <v>264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158</v>
      </c>
      <c r="AU161" s="19" t="s">
        <v>82</v>
      </c>
    </row>
    <row r="162" s="15" customFormat="1">
      <c r="A162" s="15"/>
      <c r="B162" s="248"/>
      <c r="C162" s="249"/>
      <c r="D162" s="227" t="s">
        <v>160</v>
      </c>
      <c r="E162" s="250" t="s">
        <v>19</v>
      </c>
      <c r="F162" s="251" t="s">
        <v>242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160</v>
      </c>
      <c r="AU162" s="257" t="s">
        <v>82</v>
      </c>
      <c r="AV162" s="15" t="s">
        <v>80</v>
      </c>
      <c r="AW162" s="15" t="s">
        <v>33</v>
      </c>
      <c r="AX162" s="15" t="s">
        <v>72</v>
      </c>
      <c r="AY162" s="257" t="s">
        <v>149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265</v>
      </c>
      <c r="G163" s="226"/>
      <c r="H163" s="230">
        <v>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82</v>
      </c>
      <c r="AV163" s="13" t="s">
        <v>82</v>
      </c>
      <c r="AW163" s="13" t="s">
        <v>33</v>
      </c>
      <c r="AX163" s="13" t="s">
        <v>80</v>
      </c>
      <c r="AY163" s="236" t="s">
        <v>149</v>
      </c>
    </row>
    <row r="164" s="2" customFormat="1" ht="21.75" customHeight="1">
      <c r="A164" s="40"/>
      <c r="B164" s="41"/>
      <c r="C164" s="270" t="s">
        <v>266</v>
      </c>
      <c r="D164" s="270" t="s">
        <v>249</v>
      </c>
      <c r="E164" s="271" t="s">
        <v>267</v>
      </c>
      <c r="F164" s="272" t="s">
        <v>268</v>
      </c>
      <c r="G164" s="273" t="s">
        <v>239</v>
      </c>
      <c r="H164" s="274">
        <v>1</v>
      </c>
      <c r="I164" s="275"/>
      <c r="J164" s="276">
        <f>ROUND(I164*H164,2)</f>
        <v>0</v>
      </c>
      <c r="K164" s="272" t="s">
        <v>155</v>
      </c>
      <c r="L164" s="277"/>
      <c r="M164" s="278" t="s">
        <v>19</v>
      </c>
      <c r="N164" s="279" t="s">
        <v>43</v>
      </c>
      <c r="O164" s="86"/>
      <c r="P164" s="216">
        <f>O164*H164</f>
        <v>0</v>
      </c>
      <c r="Q164" s="216">
        <v>0.0195</v>
      </c>
      <c r="R164" s="216">
        <f>Q164*H164</f>
        <v>0.0195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210</v>
      </c>
      <c r="AT164" s="218" t="s">
        <v>249</v>
      </c>
      <c r="AU164" s="218" t="s">
        <v>82</v>
      </c>
      <c r="AY164" s="19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80</v>
      </c>
      <c r="BK164" s="219">
        <f>ROUND(I164*H164,2)</f>
        <v>0</v>
      </c>
      <c r="BL164" s="19" t="s">
        <v>156</v>
      </c>
      <c r="BM164" s="218" t="s">
        <v>269</v>
      </c>
    </row>
    <row r="165" s="12" customFormat="1" ht="22.8" customHeight="1">
      <c r="A165" s="12"/>
      <c r="B165" s="191"/>
      <c r="C165" s="192"/>
      <c r="D165" s="193" t="s">
        <v>71</v>
      </c>
      <c r="E165" s="205" t="s">
        <v>218</v>
      </c>
      <c r="F165" s="205" t="s">
        <v>270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SUM(P166:P234)</f>
        <v>0</v>
      </c>
      <c r="Q165" s="199"/>
      <c r="R165" s="200">
        <f>SUM(R166:R234)</f>
        <v>0.052767999999999995</v>
      </c>
      <c r="S165" s="199"/>
      <c r="T165" s="201">
        <f>SUM(T166:T234)</f>
        <v>45.770393999999996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80</v>
      </c>
      <c r="AT165" s="203" t="s">
        <v>71</v>
      </c>
      <c r="AU165" s="203" t="s">
        <v>80</v>
      </c>
      <c r="AY165" s="202" t="s">
        <v>149</v>
      </c>
      <c r="BK165" s="204">
        <f>SUM(BK166:BK234)</f>
        <v>0</v>
      </c>
    </row>
    <row r="166" s="2" customFormat="1" ht="24.15" customHeight="1">
      <c r="A166" s="40"/>
      <c r="B166" s="41"/>
      <c r="C166" s="207" t="s">
        <v>271</v>
      </c>
      <c r="D166" s="207" t="s">
        <v>152</v>
      </c>
      <c r="E166" s="208" t="s">
        <v>272</v>
      </c>
      <c r="F166" s="209" t="s">
        <v>273</v>
      </c>
      <c r="G166" s="210" t="s">
        <v>109</v>
      </c>
      <c r="H166" s="211">
        <v>310.39999999999998</v>
      </c>
      <c r="I166" s="212"/>
      <c r="J166" s="213">
        <f>ROUND(I166*H166,2)</f>
        <v>0</v>
      </c>
      <c r="K166" s="209" t="s">
        <v>155</v>
      </c>
      <c r="L166" s="46"/>
      <c r="M166" s="214" t="s">
        <v>19</v>
      </c>
      <c r="N166" s="215" t="s">
        <v>43</v>
      </c>
      <c r="O166" s="86"/>
      <c r="P166" s="216">
        <f>O166*H166</f>
        <v>0</v>
      </c>
      <c r="Q166" s="216">
        <v>0.00012999999999999999</v>
      </c>
      <c r="R166" s="216">
        <f>Q166*H166</f>
        <v>0.040351999999999992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156</v>
      </c>
      <c r="AT166" s="218" t="s">
        <v>152</v>
      </c>
      <c r="AU166" s="218" t="s">
        <v>82</v>
      </c>
      <c r="AY166" s="19" t="s">
        <v>149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80</v>
      </c>
      <c r="BK166" s="219">
        <f>ROUND(I166*H166,2)</f>
        <v>0</v>
      </c>
      <c r="BL166" s="19" t="s">
        <v>156</v>
      </c>
      <c r="BM166" s="218" t="s">
        <v>274</v>
      </c>
    </row>
    <row r="167" s="2" customFormat="1">
      <c r="A167" s="40"/>
      <c r="B167" s="41"/>
      <c r="C167" s="42"/>
      <c r="D167" s="220" t="s">
        <v>158</v>
      </c>
      <c r="E167" s="42"/>
      <c r="F167" s="221" t="s">
        <v>275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158</v>
      </c>
      <c r="AU167" s="19" t="s">
        <v>82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112</v>
      </c>
      <c r="G168" s="226"/>
      <c r="H168" s="230">
        <v>205.55000000000001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82</v>
      </c>
      <c r="AV168" s="13" t="s">
        <v>82</v>
      </c>
      <c r="AW168" s="13" t="s">
        <v>33</v>
      </c>
      <c r="AX168" s="13" t="s">
        <v>72</v>
      </c>
      <c r="AY168" s="236" t="s">
        <v>149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161</v>
      </c>
      <c r="G169" s="226"/>
      <c r="H169" s="230">
        <v>104.84999999999999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82</v>
      </c>
      <c r="AV169" s="13" t="s">
        <v>82</v>
      </c>
      <c r="AW169" s="13" t="s">
        <v>33</v>
      </c>
      <c r="AX169" s="13" t="s">
        <v>72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162</v>
      </c>
      <c r="G170" s="238"/>
      <c r="H170" s="241">
        <v>310.39999999999998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82</v>
      </c>
      <c r="AV170" s="14" t="s">
        <v>156</v>
      </c>
      <c r="AW170" s="14" t="s">
        <v>33</v>
      </c>
      <c r="AX170" s="14" t="s">
        <v>80</v>
      </c>
      <c r="AY170" s="247" t="s">
        <v>149</v>
      </c>
    </row>
    <row r="171" s="2" customFormat="1" ht="24.15" customHeight="1">
      <c r="A171" s="40"/>
      <c r="B171" s="41"/>
      <c r="C171" s="207" t="s">
        <v>276</v>
      </c>
      <c r="D171" s="207" t="s">
        <v>152</v>
      </c>
      <c r="E171" s="208" t="s">
        <v>277</v>
      </c>
      <c r="F171" s="209" t="s">
        <v>278</v>
      </c>
      <c r="G171" s="210" t="s">
        <v>109</v>
      </c>
      <c r="H171" s="211">
        <v>310.39999999999998</v>
      </c>
      <c r="I171" s="212"/>
      <c r="J171" s="213">
        <f>ROUND(I171*H171,2)</f>
        <v>0</v>
      </c>
      <c r="K171" s="209" t="s">
        <v>155</v>
      </c>
      <c r="L171" s="46"/>
      <c r="M171" s="214" t="s">
        <v>19</v>
      </c>
      <c r="N171" s="215" t="s">
        <v>43</v>
      </c>
      <c r="O171" s="86"/>
      <c r="P171" s="216">
        <f>O171*H171</f>
        <v>0</v>
      </c>
      <c r="Q171" s="216">
        <v>4.0000000000000003E-05</v>
      </c>
      <c r="R171" s="216">
        <f>Q171*H171</f>
        <v>0.012416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156</v>
      </c>
      <c r="AT171" s="218" t="s">
        <v>152</v>
      </c>
      <c r="AU171" s="218" t="s">
        <v>82</v>
      </c>
      <c r="AY171" s="19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80</v>
      </c>
      <c r="BK171" s="219">
        <f>ROUND(I171*H171,2)</f>
        <v>0</v>
      </c>
      <c r="BL171" s="19" t="s">
        <v>156</v>
      </c>
      <c r="BM171" s="218" t="s">
        <v>279</v>
      </c>
    </row>
    <row r="172" s="2" customFormat="1">
      <c r="A172" s="40"/>
      <c r="B172" s="41"/>
      <c r="C172" s="42"/>
      <c r="D172" s="220" t="s">
        <v>158</v>
      </c>
      <c r="E172" s="42"/>
      <c r="F172" s="221" t="s">
        <v>280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82</v>
      </c>
    </row>
    <row r="173" s="2" customFormat="1" ht="16.5" customHeight="1">
      <c r="A173" s="40"/>
      <c r="B173" s="41"/>
      <c r="C173" s="207" t="s">
        <v>281</v>
      </c>
      <c r="D173" s="207" t="s">
        <v>152</v>
      </c>
      <c r="E173" s="208" t="s">
        <v>282</v>
      </c>
      <c r="F173" s="209" t="s">
        <v>283</v>
      </c>
      <c r="G173" s="210" t="s">
        <v>189</v>
      </c>
      <c r="H173" s="211">
        <v>0.441</v>
      </c>
      <c r="I173" s="212"/>
      <c r="J173" s="213">
        <f>ROUND(I173*H173,2)</f>
        <v>0</v>
      </c>
      <c r="K173" s="209" t="s">
        <v>155</v>
      </c>
      <c r="L173" s="46"/>
      <c r="M173" s="214" t="s">
        <v>19</v>
      </c>
      <c r="N173" s="215" t="s">
        <v>43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2.2000000000000002</v>
      </c>
      <c r="T173" s="217">
        <f>S173*H173</f>
        <v>0.97020000000000006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156</v>
      </c>
      <c r="AT173" s="218" t="s">
        <v>152</v>
      </c>
      <c r="AU173" s="218" t="s">
        <v>82</v>
      </c>
      <c r="AY173" s="19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80</v>
      </c>
      <c r="BK173" s="219">
        <f>ROUND(I173*H173,2)</f>
        <v>0</v>
      </c>
      <c r="BL173" s="19" t="s">
        <v>156</v>
      </c>
      <c r="BM173" s="218" t="s">
        <v>284</v>
      </c>
    </row>
    <row r="174" s="2" customFormat="1">
      <c r="A174" s="40"/>
      <c r="B174" s="41"/>
      <c r="C174" s="42"/>
      <c r="D174" s="220" t="s">
        <v>158</v>
      </c>
      <c r="E174" s="42"/>
      <c r="F174" s="221" t="s">
        <v>285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158</v>
      </c>
      <c r="AU174" s="19" t="s">
        <v>82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286</v>
      </c>
      <c r="G175" s="226"/>
      <c r="H175" s="230">
        <v>0.218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82</v>
      </c>
      <c r="AV175" s="13" t="s">
        <v>82</v>
      </c>
      <c r="AW175" s="13" t="s">
        <v>33</v>
      </c>
      <c r="AX175" s="13" t="s">
        <v>72</v>
      </c>
      <c r="AY175" s="236" t="s">
        <v>149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287</v>
      </c>
      <c r="G176" s="226"/>
      <c r="H176" s="230">
        <v>0.223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82</v>
      </c>
      <c r="AV176" s="13" t="s">
        <v>82</v>
      </c>
      <c r="AW176" s="13" t="s">
        <v>33</v>
      </c>
      <c r="AX176" s="13" t="s">
        <v>72</v>
      </c>
      <c r="AY176" s="236" t="s">
        <v>149</v>
      </c>
    </row>
    <row r="177" s="14" customFormat="1">
      <c r="A177" s="14"/>
      <c r="B177" s="237"/>
      <c r="C177" s="238"/>
      <c r="D177" s="227" t="s">
        <v>160</v>
      </c>
      <c r="E177" s="239" t="s">
        <v>19</v>
      </c>
      <c r="F177" s="240" t="s">
        <v>162</v>
      </c>
      <c r="G177" s="238"/>
      <c r="H177" s="241">
        <v>0.441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160</v>
      </c>
      <c r="AU177" s="247" t="s">
        <v>82</v>
      </c>
      <c r="AV177" s="14" t="s">
        <v>156</v>
      </c>
      <c r="AW177" s="14" t="s">
        <v>33</v>
      </c>
      <c r="AX177" s="14" t="s">
        <v>80</v>
      </c>
      <c r="AY177" s="247" t="s">
        <v>149</v>
      </c>
    </row>
    <row r="178" s="2" customFormat="1" ht="16.5" customHeight="1">
      <c r="A178" s="40"/>
      <c r="B178" s="41"/>
      <c r="C178" s="207" t="s">
        <v>7</v>
      </c>
      <c r="D178" s="207" t="s">
        <v>152</v>
      </c>
      <c r="E178" s="208" t="s">
        <v>288</v>
      </c>
      <c r="F178" s="209" t="s">
        <v>289</v>
      </c>
      <c r="G178" s="210" t="s">
        <v>189</v>
      </c>
      <c r="H178" s="211">
        <v>16.003</v>
      </c>
      <c r="I178" s="212"/>
      <c r="J178" s="213">
        <f>ROUND(I178*H178,2)</f>
        <v>0</v>
      </c>
      <c r="K178" s="209" t="s">
        <v>155</v>
      </c>
      <c r="L178" s="46"/>
      <c r="M178" s="214" t="s">
        <v>19</v>
      </c>
      <c r="N178" s="215" t="s">
        <v>43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2.2000000000000002</v>
      </c>
      <c r="T178" s="217">
        <f>S178*H178</f>
        <v>35.206600000000002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156</v>
      </c>
      <c r="AT178" s="218" t="s">
        <v>152</v>
      </c>
      <c r="AU178" s="218" t="s">
        <v>82</v>
      </c>
      <c r="AY178" s="19" t="s">
        <v>149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80</v>
      </c>
      <c r="BK178" s="219">
        <f>ROUND(I178*H178,2)</f>
        <v>0</v>
      </c>
      <c r="BL178" s="19" t="s">
        <v>156</v>
      </c>
      <c r="BM178" s="218" t="s">
        <v>290</v>
      </c>
    </row>
    <row r="179" s="2" customFormat="1">
      <c r="A179" s="40"/>
      <c r="B179" s="41"/>
      <c r="C179" s="42"/>
      <c r="D179" s="220" t="s">
        <v>158</v>
      </c>
      <c r="E179" s="42"/>
      <c r="F179" s="221" t="s">
        <v>291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158</v>
      </c>
      <c r="AU179" s="19" t="s">
        <v>82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292</v>
      </c>
      <c r="G180" s="226"/>
      <c r="H180" s="230">
        <v>8.0099999999999998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82</v>
      </c>
      <c r="AV180" s="13" t="s">
        <v>82</v>
      </c>
      <c r="AW180" s="13" t="s">
        <v>33</v>
      </c>
      <c r="AX180" s="13" t="s">
        <v>72</v>
      </c>
      <c r="AY180" s="236" t="s">
        <v>149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293</v>
      </c>
      <c r="G181" s="226"/>
      <c r="H181" s="230">
        <v>0.71199999999999997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82</v>
      </c>
      <c r="AV181" s="13" t="s">
        <v>82</v>
      </c>
      <c r="AW181" s="13" t="s">
        <v>33</v>
      </c>
      <c r="AX181" s="13" t="s">
        <v>72</v>
      </c>
      <c r="AY181" s="236" t="s">
        <v>149</v>
      </c>
    </row>
    <row r="182" s="13" customFormat="1">
      <c r="A182" s="13"/>
      <c r="B182" s="225"/>
      <c r="C182" s="226"/>
      <c r="D182" s="227" t="s">
        <v>160</v>
      </c>
      <c r="E182" s="228" t="s">
        <v>19</v>
      </c>
      <c r="F182" s="229" t="s">
        <v>294</v>
      </c>
      <c r="G182" s="226"/>
      <c r="H182" s="230">
        <v>0.51100000000000001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160</v>
      </c>
      <c r="AU182" s="236" t="s">
        <v>82</v>
      </c>
      <c r="AV182" s="13" t="s">
        <v>82</v>
      </c>
      <c r="AW182" s="13" t="s">
        <v>33</v>
      </c>
      <c r="AX182" s="13" t="s">
        <v>72</v>
      </c>
      <c r="AY182" s="236" t="s">
        <v>149</v>
      </c>
    </row>
    <row r="183" s="13" customFormat="1">
      <c r="A183" s="13"/>
      <c r="B183" s="225"/>
      <c r="C183" s="226"/>
      <c r="D183" s="227" t="s">
        <v>160</v>
      </c>
      <c r="E183" s="228" t="s">
        <v>19</v>
      </c>
      <c r="F183" s="229" t="s">
        <v>295</v>
      </c>
      <c r="G183" s="226"/>
      <c r="H183" s="230">
        <v>2.2349999999999999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149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296</v>
      </c>
      <c r="G184" s="226"/>
      <c r="H184" s="230">
        <v>1.6599999999999999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149</v>
      </c>
    </row>
    <row r="185" s="13" customFormat="1">
      <c r="A185" s="13"/>
      <c r="B185" s="225"/>
      <c r="C185" s="226"/>
      <c r="D185" s="227" t="s">
        <v>160</v>
      </c>
      <c r="E185" s="228" t="s">
        <v>19</v>
      </c>
      <c r="F185" s="229" t="s">
        <v>297</v>
      </c>
      <c r="G185" s="226"/>
      <c r="H185" s="230">
        <v>0.47099999999999997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160</v>
      </c>
      <c r="AU185" s="236" t="s">
        <v>82</v>
      </c>
      <c r="AV185" s="13" t="s">
        <v>82</v>
      </c>
      <c r="AW185" s="13" t="s">
        <v>33</v>
      </c>
      <c r="AX185" s="13" t="s">
        <v>72</v>
      </c>
      <c r="AY185" s="236" t="s">
        <v>149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298</v>
      </c>
      <c r="G186" s="226"/>
      <c r="H186" s="230">
        <v>1.1779999999999999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82</v>
      </c>
      <c r="AV186" s="13" t="s">
        <v>82</v>
      </c>
      <c r="AW186" s="13" t="s">
        <v>33</v>
      </c>
      <c r="AX186" s="13" t="s">
        <v>72</v>
      </c>
      <c r="AY186" s="236" t="s">
        <v>149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299</v>
      </c>
      <c r="G187" s="226"/>
      <c r="H187" s="230">
        <v>0.80600000000000005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82</v>
      </c>
      <c r="AV187" s="13" t="s">
        <v>82</v>
      </c>
      <c r="AW187" s="13" t="s">
        <v>33</v>
      </c>
      <c r="AX187" s="13" t="s">
        <v>72</v>
      </c>
      <c r="AY187" s="236" t="s">
        <v>149</v>
      </c>
    </row>
    <row r="188" s="13" customFormat="1">
      <c r="A188" s="13"/>
      <c r="B188" s="225"/>
      <c r="C188" s="226"/>
      <c r="D188" s="227" t="s">
        <v>160</v>
      </c>
      <c r="E188" s="228" t="s">
        <v>19</v>
      </c>
      <c r="F188" s="229" t="s">
        <v>300</v>
      </c>
      <c r="G188" s="226"/>
      <c r="H188" s="230">
        <v>0.41999999999999998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160</v>
      </c>
      <c r="AU188" s="236" t="s">
        <v>82</v>
      </c>
      <c r="AV188" s="13" t="s">
        <v>82</v>
      </c>
      <c r="AW188" s="13" t="s">
        <v>33</v>
      </c>
      <c r="AX188" s="13" t="s">
        <v>72</v>
      </c>
      <c r="AY188" s="236" t="s">
        <v>149</v>
      </c>
    </row>
    <row r="189" s="14" customFormat="1">
      <c r="A189" s="14"/>
      <c r="B189" s="237"/>
      <c r="C189" s="238"/>
      <c r="D189" s="227" t="s">
        <v>160</v>
      </c>
      <c r="E189" s="239" t="s">
        <v>19</v>
      </c>
      <c r="F189" s="240" t="s">
        <v>162</v>
      </c>
      <c r="G189" s="238"/>
      <c r="H189" s="241">
        <v>16.003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160</v>
      </c>
      <c r="AU189" s="247" t="s">
        <v>82</v>
      </c>
      <c r="AV189" s="14" t="s">
        <v>156</v>
      </c>
      <c r="AW189" s="14" t="s">
        <v>33</v>
      </c>
      <c r="AX189" s="14" t="s">
        <v>80</v>
      </c>
      <c r="AY189" s="247" t="s">
        <v>149</v>
      </c>
    </row>
    <row r="190" s="2" customFormat="1" ht="21.75" customHeight="1">
      <c r="A190" s="40"/>
      <c r="B190" s="41"/>
      <c r="C190" s="207" t="s">
        <v>301</v>
      </c>
      <c r="D190" s="207" t="s">
        <v>152</v>
      </c>
      <c r="E190" s="208" t="s">
        <v>302</v>
      </c>
      <c r="F190" s="209" t="s">
        <v>303</v>
      </c>
      <c r="G190" s="210" t="s">
        <v>189</v>
      </c>
      <c r="H190" s="211">
        <v>16.443999999999999</v>
      </c>
      <c r="I190" s="212"/>
      <c r="J190" s="213">
        <f>ROUND(I190*H190,2)</f>
        <v>0</v>
      </c>
      <c r="K190" s="209" t="s">
        <v>155</v>
      </c>
      <c r="L190" s="46"/>
      <c r="M190" s="214" t="s">
        <v>19</v>
      </c>
      <c r="N190" s="215" t="s">
        <v>43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0.043999999999999997</v>
      </c>
      <c r="T190" s="217">
        <f>S190*H190</f>
        <v>0.72353599999999996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156</v>
      </c>
      <c r="AT190" s="218" t="s">
        <v>152</v>
      </c>
      <c r="AU190" s="218" t="s">
        <v>82</v>
      </c>
      <c r="AY190" s="19" t="s">
        <v>149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80</v>
      </c>
      <c r="BK190" s="219">
        <f>ROUND(I190*H190,2)</f>
        <v>0</v>
      </c>
      <c r="BL190" s="19" t="s">
        <v>156</v>
      </c>
      <c r="BM190" s="218" t="s">
        <v>304</v>
      </c>
    </row>
    <row r="191" s="2" customFormat="1">
      <c r="A191" s="40"/>
      <c r="B191" s="41"/>
      <c r="C191" s="42"/>
      <c r="D191" s="220" t="s">
        <v>158</v>
      </c>
      <c r="E191" s="42"/>
      <c r="F191" s="221" t="s">
        <v>305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158</v>
      </c>
      <c r="AU191" s="19" t="s">
        <v>82</v>
      </c>
    </row>
    <row r="192" s="13" customFormat="1">
      <c r="A192" s="13"/>
      <c r="B192" s="225"/>
      <c r="C192" s="226"/>
      <c r="D192" s="227" t="s">
        <v>160</v>
      </c>
      <c r="E192" s="228" t="s">
        <v>19</v>
      </c>
      <c r="F192" s="229" t="s">
        <v>306</v>
      </c>
      <c r="G192" s="226"/>
      <c r="H192" s="230">
        <v>16.443999999999999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160</v>
      </c>
      <c r="AU192" s="236" t="s">
        <v>82</v>
      </c>
      <c r="AV192" s="13" t="s">
        <v>82</v>
      </c>
      <c r="AW192" s="13" t="s">
        <v>33</v>
      </c>
      <c r="AX192" s="13" t="s">
        <v>80</v>
      </c>
      <c r="AY192" s="236" t="s">
        <v>149</v>
      </c>
    </row>
    <row r="193" s="2" customFormat="1" ht="24.15" customHeight="1">
      <c r="A193" s="40"/>
      <c r="B193" s="41"/>
      <c r="C193" s="207" t="s">
        <v>307</v>
      </c>
      <c r="D193" s="207" t="s">
        <v>152</v>
      </c>
      <c r="E193" s="208" t="s">
        <v>308</v>
      </c>
      <c r="F193" s="209" t="s">
        <v>309</v>
      </c>
      <c r="G193" s="210" t="s">
        <v>109</v>
      </c>
      <c r="H193" s="211">
        <v>1.093</v>
      </c>
      <c r="I193" s="212"/>
      <c r="J193" s="213">
        <f>ROUND(I193*H193,2)</f>
        <v>0</v>
      </c>
      <c r="K193" s="209" t="s">
        <v>155</v>
      </c>
      <c r="L193" s="46"/>
      <c r="M193" s="214" t="s">
        <v>19</v>
      </c>
      <c r="N193" s="215" t="s">
        <v>43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0.087999999999999995</v>
      </c>
      <c r="T193" s="217">
        <f>S193*H193</f>
        <v>0.096183999999999992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156</v>
      </c>
      <c r="AT193" s="218" t="s">
        <v>152</v>
      </c>
      <c r="AU193" s="218" t="s">
        <v>82</v>
      </c>
      <c r="AY193" s="19" t="s">
        <v>149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80</v>
      </c>
      <c r="BK193" s="219">
        <f>ROUND(I193*H193,2)</f>
        <v>0</v>
      </c>
      <c r="BL193" s="19" t="s">
        <v>156</v>
      </c>
      <c r="BM193" s="218" t="s">
        <v>310</v>
      </c>
    </row>
    <row r="194" s="2" customFormat="1">
      <c r="A194" s="40"/>
      <c r="B194" s="41"/>
      <c r="C194" s="42"/>
      <c r="D194" s="220" t="s">
        <v>158</v>
      </c>
      <c r="E194" s="42"/>
      <c r="F194" s="221" t="s">
        <v>311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158</v>
      </c>
      <c r="AU194" s="19" t="s">
        <v>82</v>
      </c>
    </row>
    <row r="195" s="15" customFormat="1">
      <c r="A195" s="15"/>
      <c r="B195" s="248"/>
      <c r="C195" s="249"/>
      <c r="D195" s="227" t="s">
        <v>160</v>
      </c>
      <c r="E195" s="250" t="s">
        <v>19</v>
      </c>
      <c r="F195" s="251" t="s">
        <v>312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160</v>
      </c>
      <c r="AU195" s="257" t="s">
        <v>82</v>
      </c>
      <c r="AV195" s="15" t="s">
        <v>80</v>
      </c>
      <c r="AW195" s="15" t="s">
        <v>33</v>
      </c>
      <c r="AX195" s="15" t="s">
        <v>72</v>
      </c>
      <c r="AY195" s="257" t="s">
        <v>149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313</v>
      </c>
      <c r="G196" s="226"/>
      <c r="H196" s="230">
        <v>1.093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82</v>
      </c>
      <c r="AV196" s="13" t="s">
        <v>82</v>
      </c>
      <c r="AW196" s="13" t="s">
        <v>33</v>
      </c>
      <c r="AX196" s="13" t="s">
        <v>80</v>
      </c>
      <c r="AY196" s="236" t="s">
        <v>149</v>
      </c>
    </row>
    <row r="197" s="2" customFormat="1" ht="24.15" customHeight="1">
      <c r="A197" s="40"/>
      <c r="B197" s="41"/>
      <c r="C197" s="207" t="s">
        <v>314</v>
      </c>
      <c r="D197" s="207" t="s">
        <v>152</v>
      </c>
      <c r="E197" s="208" t="s">
        <v>315</v>
      </c>
      <c r="F197" s="209" t="s">
        <v>316</v>
      </c>
      <c r="G197" s="210" t="s">
        <v>109</v>
      </c>
      <c r="H197" s="211">
        <v>19.391999999999999</v>
      </c>
      <c r="I197" s="212"/>
      <c r="J197" s="213">
        <f>ROUND(I197*H197,2)</f>
        <v>0</v>
      </c>
      <c r="K197" s="209" t="s">
        <v>155</v>
      </c>
      <c r="L197" s="46"/>
      <c r="M197" s="214" t="s">
        <v>19</v>
      </c>
      <c r="N197" s="215" t="s">
        <v>43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0.075999999999999998</v>
      </c>
      <c r="T197" s="217">
        <f>S197*H197</f>
        <v>1.473792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156</v>
      </c>
      <c r="AT197" s="218" t="s">
        <v>152</v>
      </c>
      <c r="AU197" s="218" t="s">
        <v>82</v>
      </c>
      <c r="AY197" s="19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80</v>
      </c>
      <c r="BK197" s="219">
        <f>ROUND(I197*H197,2)</f>
        <v>0</v>
      </c>
      <c r="BL197" s="19" t="s">
        <v>156</v>
      </c>
      <c r="BM197" s="218" t="s">
        <v>317</v>
      </c>
    </row>
    <row r="198" s="2" customFormat="1">
      <c r="A198" s="40"/>
      <c r="B198" s="41"/>
      <c r="C198" s="42"/>
      <c r="D198" s="220" t="s">
        <v>158</v>
      </c>
      <c r="E198" s="42"/>
      <c r="F198" s="221" t="s">
        <v>318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158</v>
      </c>
      <c r="AU198" s="19" t="s">
        <v>82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319</v>
      </c>
      <c r="G199" s="226"/>
      <c r="H199" s="230">
        <v>16.361999999999998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82</v>
      </c>
      <c r="AV199" s="13" t="s">
        <v>82</v>
      </c>
      <c r="AW199" s="13" t="s">
        <v>33</v>
      </c>
      <c r="AX199" s="13" t="s">
        <v>72</v>
      </c>
      <c r="AY199" s="236" t="s">
        <v>149</v>
      </c>
    </row>
    <row r="200" s="13" customFormat="1">
      <c r="A200" s="13"/>
      <c r="B200" s="225"/>
      <c r="C200" s="226"/>
      <c r="D200" s="227" t="s">
        <v>160</v>
      </c>
      <c r="E200" s="228" t="s">
        <v>19</v>
      </c>
      <c r="F200" s="229" t="s">
        <v>320</v>
      </c>
      <c r="G200" s="226"/>
      <c r="H200" s="230">
        <v>1.6160000000000001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160</v>
      </c>
      <c r="AU200" s="236" t="s">
        <v>82</v>
      </c>
      <c r="AV200" s="13" t="s">
        <v>82</v>
      </c>
      <c r="AW200" s="13" t="s">
        <v>33</v>
      </c>
      <c r="AX200" s="13" t="s">
        <v>72</v>
      </c>
      <c r="AY200" s="236" t="s">
        <v>149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321</v>
      </c>
      <c r="G201" s="226"/>
      <c r="H201" s="230">
        <v>1.4139999999999999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82</v>
      </c>
      <c r="AV201" s="13" t="s">
        <v>82</v>
      </c>
      <c r="AW201" s="13" t="s">
        <v>33</v>
      </c>
      <c r="AX201" s="13" t="s">
        <v>72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162</v>
      </c>
      <c r="G202" s="238"/>
      <c r="H202" s="241">
        <v>19.391999999999999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82</v>
      </c>
      <c r="AV202" s="14" t="s">
        <v>156</v>
      </c>
      <c r="AW202" s="14" t="s">
        <v>33</v>
      </c>
      <c r="AX202" s="14" t="s">
        <v>80</v>
      </c>
      <c r="AY202" s="247" t="s">
        <v>149</v>
      </c>
    </row>
    <row r="203" s="2" customFormat="1" ht="24.15" customHeight="1">
      <c r="A203" s="40"/>
      <c r="B203" s="41"/>
      <c r="C203" s="207" t="s">
        <v>322</v>
      </c>
      <c r="D203" s="207" t="s">
        <v>152</v>
      </c>
      <c r="E203" s="208" t="s">
        <v>323</v>
      </c>
      <c r="F203" s="209" t="s">
        <v>324</v>
      </c>
      <c r="G203" s="210" t="s">
        <v>109</v>
      </c>
      <c r="H203" s="211">
        <v>3.4340000000000002</v>
      </c>
      <c r="I203" s="212"/>
      <c r="J203" s="213">
        <f>ROUND(I203*H203,2)</f>
        <v>0</v>
      </c>
      <c r="K203" s="209" t="s">
        <v>155</v>
      </c>
      <c r="L203" s="46"/>
      <c r="M203" s="214" t="s">
        <v>19</v>
      </c>
      <c r="N203" s="215" t="s">
        <v>43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0.063</v>
      </c>
      <c r="T203" s="217">
        <f>S203*H203</f>
        <v>0.21634200000000001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156</v>
      </c>
      <c r="AT203" s="218" t="s">
        <v>152</v>
      </c>
      <c r="AU203" s="218" t="s">
        <v>82</v>
      </c>
      <c r="AY203" s="19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80</v>
      </c>
      <c r="BK203" s="219">
        <f>ROUND(I203*H203,2)</f>
        <v>0</v>
      </c>
      <c r="BL203" s="19" t="s">
        <v>156</v>
      </c>
      <c r="BM203" s="218" t="s">
        <v>325</v>
      </c>
    </row>
    <row r="204" s="2" customFormat="1">
      <c r="A204" s="40"/>
      <c r="B204" s="41"/>
      <c r="C204" s="42"/>
      <c r="D204" s="220" t="s">
        <v>158</v>
      </c>
      <c r="E204" s="42"/>
      <c r="F204" s="221" t="s">
        <v>326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158</v>
      </c>
      <c r="AU204" s="19" t="s">
        <v>82</v>
      </c>
    </row>
    <row r="205" s="13" customFormat="1">
      <c r="A205" s="13"/>
      <c r="B205" s="225"/>
      <c r="C205" s="226"/>
      <c r="D205" s="227" t="s">
        <v>160</v>
      </c>
      <c r="E205" s="228" t="s">
        <v>19</v>
      </c>
      <c r="F205" s="229" t="s">
        <v>327</v>
      </c>
      <c r="G205" s="226"/>
      <c r="H205" s="230">
        <v>3.4340000000000002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160</v>
      </c>
      <c r="AU205" s="236" t="s">
        <v>82</v>
      </c>
      <c r="AV205" s="13" t="s">
        <v>82</v>
      </c>
      <c r="AW205" s="13" t="s">
        <v>33</v>
      </c>
      <c r="AX205" s="13" t="s">
        <v>80</v>
      </c>
      <c r="AY205" s="236" t="s">
        <v>149</v>
      </c>
    </row>
    <row r="206" s="2" customFormat="1" ht="24.15" customHeight="1">
      <c r="A206" s="40"/>
      <c r="B206" s="41"/>
      <c r="C206" s="207" t="s">
        <v>328</v>
      </c>
      <c r="D206" s="207" t="s">
        <v>152</v>
      </c>
      <c r="E206" s="208" t="s">
        <v>329</v>
      </c>
      <c r="F206" s="209" t="s">
        <v>330</v>
      </c>
      <c r="G206" s="210" t="s">
        <v>109</v>
      </c>
      <c r="H206" s="211">
        <v>2.0699999999999998</v>
      </c>
      <c r="I206" s="212"/>
      <c r="J206" s="213">
        <f>ROUND(I206*H206,2)</f>
        <v>0</v>
      </c>
      <c r="K206" s="209" t="s">
        <v>155</v>
      </c>
      <c r="L206" s="46"/>
      <c r="M206" s="214" t="s">
        <v>19</v>
      </c>
      <c r="N206" s="215" t="s">
        <v>43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0.27000000000000002</v>
      </c>
      <c r="T206" s="217">
        <f>S206*H206</f>
        <v>0.55889999999999995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156</v>
      </c>
      <c r="AT206" s="218" t="s">
        <v>152</v>
      </c>
      <c r="AU206" s="218" t="s">
        <v>82</v>
      </c>
      <c r="AY206" s="19" t="s">
        <v>149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80</v>
      </c>
      <c r="BK206" s="219">
        <f>ROUND(I206*H206,2)</f>
        <v>0</v>
      </c>
      <c r="BL206" s="19" t="s">
        <v>156</v>
      </c>
      <c r="BM206" s="218" t="s">
        <v>331</v>
      </c>
    </row>
    <row r="207" s="2" customFormat="1">
      <c r="A207" s="40"/>
      <c r="B207" s="41"/>
      <c r="C207" s="42"/>
      <c r="D207" s="220" t="s">
        <v>158</v>
      </c>
      <c r="E207" s="42"/>
      <c r="F207" s="221" t="s">
        <v>332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158</v>
      </c>
      <c r="AU207" s="19" t="s">
        <v>82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333</v>
      </c>
      <c r="G208" s="226"/>
      <c r="H208" s="230">
        <v>2.0699999999999998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82</v>
      </c>
      <c r="AV208" s="13" t="s">
        <v>82</v>
      </c>
      <c r="AW208" s="13" t="s">
        <v>33</v>
      </c>
      <c r="AX208" s="13" t="s">
        <v>80</v>
      </c>
      <c r="AY208" s="236" t="s">
        <v>149</v>
      </c>
    </row>
    <row r="209" s="2" customFormat="1" ht="21.75" customHeight="1">
      <c r="A209" s="40"/>
      <c r="B209" s="41"/>
      <c r="C209" s="207" t="s">
        <v>334</v>
      </c>
      <c r="D209" s="207" t="s">
        <v>152</v>
      </c>
      <c r="E209" s="208" t="s">
        <v>335</v>
      </c>
      <c r="F209" s="209" t="s">
        <v>336</v>
      </c>
      <c r="G209" s="210" t="s">
        <v>109</v>
      </c>
      <c r="H209" s="211">
        <v>310.39999999999998</v>
      </c>
      <c r="I209" s="212"/>
      <c r="J209" s="213">
        <f>ROUND(I209*H209,2)</f>
        <v>0</v>
      </c>
      <c r="K209" s="209" t="s">
        <v>155</v>
      </c>
      <c r="L209" s="46"/>
      <c r="M209" s="214" t="s">
        <v>19</v>
      </c>
      <c r="N209" s="215" t="s">
        <v>43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0.01</v>
      </c>
      <c r="T209" s="217">
        <f>S209*H209</f>
        <v>3.1039999999999996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156</v>
      </c>
      <c r="AT209" s="218" t="s">
        <v>152</v>
      </c>
      <c r="AU209" s="218" t="s">
        <v>82</v>
      </c>
      <c r="AY209" s="19" t="s">
        <v>149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156</v>
      </c>
      <c r="BM209" s="218" t="s">
        <v>337</v>
      </c>
    </row>
    <row r="210" s="2" customFormat="1">
      <c r="A210" s="40"/>
      <c r="B210" s="41"/>
      <c r="C210" s="42"/>
      <c r="D210" s="220" t="s">
        <v>158</v>
      </c>
      <c r="E210" s="42"/>
      <c r="F210" s="221" t="s">
        <v>338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158</v>
      </c>
      <c r="AU210" s="19" t="s">
        <v>82</v>
      </c>
    </row>
    <row r="211" s="13" customFormat="1">
      <c r="A211" s="13"/>
      <c r="B211" s="225"/>
      <c r="C211" s="226"/>
      <c r="D211" s="227" t="s">
        <v>160</v>
      </c>
      <c r="E211" s="228" t="s">
        <v>19</v>
      </c>
      <c r="F211" s="229" t="s">
        <v>107</v>
      </c>
      <c r="G211" s="226"/>
      <c r="H211" s="230">
        <v>205.55000000000001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160</v>
      </c>
      <c r="AU211" s="236" t="s">
        <v>82</v>
      </c>
      <c r="AV211" s="13" t="s">
        <v>82</v>
      </c>
      <c r="AW211" s="13" t="s">
        <v>33</v>
      </c>
      <c r="AX211" s="13" t="s">
        <v>72</v>
      </c>
      <c r="AY211" s="236" t="s">
        <v>149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161</v>
      </c>
      <c r="G212" s="226"/>
      <c r="H212" s="230">
        <v>104.84999999999999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82</v>
      </c>
      <c r="AV212" s="13" t="s">
        <v>82</v>
      </c>
      <c r="AW212" s="13" t="s">
        <v>33</v>
      </c>
      <c r="AX212" s="13" t="s">
        <v>72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162</v>
      </c>
      <c r="G213" s="238"/>
      <c r="H213" s="241">
        <v>310.39999999999998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82</v>
      </c>
      <c r="AV213" s="14" t="s">
        <v>156</v>
      </c>
      <c r="AW213" s="14" t="s">
        <v>33</v>
      </c>
      <c r="AX213" s="14" t="s">
        <v>80</v>
      </c>
      <c r="AY213" s="247" t="s">
        <v>149</v>
      </c>
    </row>
    <row r="214" s="2" customFormat="1" ht="24.15" customHeight="1">
      <c r="A214" s="40"/>
      <c r="B214" s="41"/>
      <c r="C214" s="207" t="s">
        <v>339</v>
      </c>
      <c r="D214" s="207" t="s">
        <v>152</v>
      </c>
      <c r="E214" s="208" t="s">
        <v>340</v>
      </c>
      <c r="F214" s="209" t="s">
        <v>341</v>
      </c>
      <c r="G214" s="210" t="s">
        <v>109</v>
      </c>
      <c r="H214" s="211">
        <v>342.084</v>
      </c>
      <c r="I214" s="212"/>
      <c r="J214" s="213">
        <f>ROUND(I214*H214,2)</f>
        <v>0</v>
      </c>
      <c r="K214" s="209" t="s">
        <v>155</v>
      </c>
      <c r="L214" s="46"/>
      <c r="M214" s="214" t="s">
        <v>19</v>
      </c>
      <c r="N214" s="215" t="s">
        <v>43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0.01</v>
      </c>
      <c r="T214" s="217">
        <f>S214*H214</f>
        <v>3.4208400000000001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156</v>
      </c>
      <c r="AT214" s="218" t="s">
        <v>152</v>
      </c>
      <c r="AU214" s="218" t="s">
        <v>82</v>
      </c>
      <c r="AY214" s="19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80</v>
      </c>
      <c r="BK214" s="219">
        <f>ROUND(I214*H214,2)</f>
        <v>0</v>
      </c>
      <c r="BL214" s="19" t="s">
        <v>156</v>
      </c>
      <c r="BM214" s="218" t="s">
        <v>342</v>
      </c>
    </row>
    <row r="215" s="2" customFormat="1">
      <c r="A215" s="40"/>
      <c r="B215" s="41"/>
      <c r="C215" s="42"/>
      <c r="D215" s="220" t="s">
        <v>158</v>
      </c>
      <c r="E215" s="42"/>
      <c r="F215" s="221" t="s">
        <v>343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158</v>
      </c>
      <c r="AU215" s="19" t="s">
        <v>82</v>
      </c>
    </row>
    <row r="216" s="15" customFormat="1">
      <c r="A216" s="15"/>
      <c r="B216" s="248"/>
      <c r="C216" s="249"/>
      <c r="D216" s="227" t="s">
        <v>160</v>
      </c>
      <c r="E216" s="250" t="s">
        <v>19</v>
      </c>
      <c r="F216" s="251" t="s">
        <v>167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160</v>
      </c>
      <c r="AU216" s="257" t="s">
        <v>82</v>
      </c>
      <c r="AV216" s="15" t="s">
        <v>80</v>
      </c>
      <c r="AW216" s="15" t="s">
        <v>33</v>
      </c>
      <c r="AX216" s="15" t="s">
        <v>72</v>
      </c>
      <c r="AY216" s="257" t="s">
        <v>149</v>
      </c>
    </row>
    <row r="217" s="13" customFormat="1">
      <c r="A217" s="13"/>
      <c r="B217" s="225"/>
      <c r="C217" s="226"/>
      <c r="D217" s="227" t="s">
        <v>160</v>
      </c>
      <c r="E217" s="228" t="s">
        <v>19</v>
      </c>
      <c r="F217" s="229" t="s">
        <v>168</v>
      </c>
      <c r="G217" s="226"/>
      <c r="H217" s="230">
        <v>74.079999999999998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160</v>
      </c>
      <c r="AU217" s="236" t="s">
        <v>82</v>
      </c>
      <c r="AV217" s="13" t="s">
        <v>82</v>
      </c>
      <c r="AW217" s="13" t="s">
        <v>33</v>
      </c>
      <c r="AX217" s="13" t="s">
        <v>72</v>
      </c>
      <c r="AY217" s="236" t="s">
        <v>149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169</v>
      </c>
      <c r="G218" s="226"/>
      <c r="H218" s="230">
        <v>27.942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82</v>
      </c>
      <c r="AV218" s="13" t="s">
        <v>82</v>
      </c>
      <c r="AW218" s="13" t="s">
        <v>33</v>
      </c>
      <c r="AX218" s="13" t="s">
        <v>72</v>
      </c>
      <c r="AY218" s="236" t="s">
        <v>149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170</v>
      </c>
      <c r="G219" s="226"/>
      <c r="H219" s="230">
        <v>49.396999999999998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82</v>
      </c>
      <c r="AV219" s="13" t="s">
        <v>82</v>
      </c>
      <c r="AW219" s="13" t="s">
        <v>33</v>
      </c>
      <c r="AX219" s="13" t="s">
        <v>72</v>
      </c>
      <c r="AY219" s="236" t="s">
        <v>149</v>
      </c>
    </row>
    <row r="220" s="13" customFormat="1">
      <c r="A220" s="13"/>
      <c r="B220" s="225"/>
      <c r="C220" s="226"/>
      <c r="D220" s="227" t="s">
        <v>160</v>
      </c>
      <c r="E220" s="228" t="s">
        <v>19</v>
      </c>
      <c r="F220" s="229" t="s">
        <v>171</v>
      </c>
      <c r="G220" s="226"/>
      <c r="H220" s="230">
        <v>34.874000000000002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160</v>
      </c>
      <c r="AU220" s="236" t="s">
        <v>82</v>
      </c>
      <c r="AV220" s="13" t="s">
        <v>82</v>
      </c>
      <c r="AW220" s="13" t="s">
        <v>33</v>
      </c>
      <c r="AX220" s="13" t="s">
        <v>72</v>
      </c>
      <c r="AY220" s="236" t="s">
        <v>149</v>
      </c>
    </row>
    <row r="221" s="16" customFormat="1">
      <c r="A221" s="16"/>
      <c r="B221" s="258"/>
      <c r="C221" s="259"/>
      <c r="D221" s="227" t="s">
        <v>160</v>
      </c>
      <c r="E221" s="260" t="s">
        <v>19</v>
      </c>
      <c r="F221" s="261" t="s">
        <v>172</v>
      </c>
      <c r="G221" s="259"/>
      <c r="H221" s="262">
        <v>186.29300000000001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68" t="s">
        <v>160</v>
      </c>
      <c r="AU221" s="268" t="s">
        <v>82</v>
      </c>
      <c r="AV221" s="16" t="s">
        <v>111</v>
      </c>
      <c r="AW221" s="16" t="s">
        <v>33</v>
      </c>
      <c r="AX221" s="16" t="s">
        <v>72</v>
      </c>
      <c r="AY221" s="268" t="s">
        <v>149</v>
      </c>
    </row>
    <row r="222" s="15" customFormat="1">
      <c r="A222" s="15"/>
      <c r="B222" s="248"/>
      <c r="C222" s="249"/>
      <c r="D222" s="227" t="s">
        <v>160</v>
      </c>
      <c r="E222" s="250" t="s">
        <v>19</v>
      </c>
      <c r="F222" s="251" t="s">
        <v>173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160</v>
      </c>
      <c r="AU222" s="257" t="s">
        <v>82</v>
      </c>
      <c r="AV222" s="15" t="s">
        <v>80</v>
      </c>
      <c r="AW222" s="15" t="s">
        <v>33</v>
      </c>
      <c r="AX222" s="15" t="s">
        <v>72</v>
      </c>
      <c r="AY222" s="257" t="s">
        <v>149</v>
      </c>
    </row>
    <row r="223" s="13" customFormat="1">
      <c r="A223" s="13"/>
      <c r="B223" s="225"/>
      <c r="C223" s="226"/>
      <c r="D223" s="227" t="s">
        <v>160</v>
      </c>
      <c r="E223" s="228" t="s">
        <v>19</v>
      </c>
      <c r="F223" s="229" t="s">
        <v>174</v>
      </c>
      <c r="G223" s="226"/>
      <c r="H223" s="230">
        <v>51.990000000000002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160</v>
      </c>
      <c r="AU223" s="236" t="s">
        <v>82</v>
      </c>
      <c r="AV223" s="13" t="s">
        <v>82</v>
      </c>
      <c r="AW223" s="13" t="s">
        <v>33</v>
      </c>
      <c r="AX223" s="13" t="s">
        <v>72</v>
      </c>
      <c r="AY223" s="236" t="s">
        <v>149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175</v>
      </c>
      <c r="G224" s="226"/>
      <c r="H224" s="230">
        <v>8.7230000000000008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82</v>
      </c>
      <c r="AV224" s="13" t="s">
        <v>82</v>
      </c>
      <c r="AW224" s="13" t="s">
        <v>33</v>
      </c>
      <c r="AX224" s="13" t="s">
        <v>72</v>
      </c>
      <c r="AY224" s="236" t="s">
        <v>149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176</v>
      </c>
      <c r="G225" s="226"/>
      <c r="H225" s="230">
        <v>40.006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82</v>
      </c>
      <c r="AV225" s="13" t="s">
        <v>82</v>
      </c>
      <c r="AW225" s="13" t="s">
        <v>33</v>
      </c>
      <c r="AX225" s="13" t="s">
        <v>72</v>
      </c>
      <c r="AY225" s="236" t="s">
        <v>149</v>
      </c>
    </row>
    <row r="226" s="13" customFormat="1">
      <c r="A226" s="13"/>
      <c r="B226" s="225"/>
      <c r="C226" s="226"/>
      <c r="D226" s="227" t="s">
        <v>160</v>
      </c>
      <c r="E226" s="228" t="s">
        <v>19</v>
      </c>
      <c r="F226" s="229" t="s">
        <v>177</v>
      </c>
      <c r="G226" s="226"/>
      <c r="H226" s="230">
        <v>8.9529999999999994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160</v>
      </c>
      <c r="AU226" s="236" t="s">
        <v>82</v>
      </c>
      <c r="AV226" s="13" t="s">
        <v>82</v>
      </c>
      <c r="AW226" s="13" t="s">
        <v>33</v>
      </c>
      <c r="AX226" s="13" t="s">
        <v>72</v>
      </c>
      <c r="AY226" s="236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178</v>
      </c>
      <c r="G227" s="226"/>
      <c r="H227" s="230">
        <v>17.385000000000002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82</v>
      </c>
      <c r="AV227" s="13" t="s">
        <v>82</v>
      </c>
      <c r="AW227" s="13" t="s">
        <v>33</v>
      </c>
      <c r="AX227" s="13" t="s">
        <v>72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179</v>
      </c>
      <c r="G228" s="226"/>
      <c r="H228" s="230">
        <v>8.4339999999999993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82</v>
      </c>
      <c r="AV228" s="13" t="s">
        <v>82</v>
      </c>
      <c r="AW228" s="13" t="s">
        <v>33</v>
      </c>
      <c r="AX228" s="13" t="s">
        <v>72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180</v>
      </c>
      <c r="G229" s="226"/>
      <c r="H229" s="230">
        <v>8.0139999999999993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82</v>
      </c>
      <c r="AV229" s="13" t="s">
        <v>82</v>
      </c>
      <c r="AW229" s="13" t="s">
        <v>33</v>
      </c>
      <c r="AX229" s="13" t="s">
        <v>72</v>
      </c>
      <c r="AY229" s="236" t="s">
        <v>149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181</v>
      </c>
      <c r="G230" s="226"/>
      <c r="H230" s="230">
        <v>12.286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82</v>
      </c>
      <c r="AV230" s="13" t="s">
        <v>82</v>
      </c>
      <c r="AW230" s="13" t="s">
        <v>33</v>
      </c>
      <c r="AX230" s="13" t="s">
        <v>72</v>
      </c>
      <c r="AY230" s="236" t="s">
        <v>149</v>
      </c>
    </row>
    <row r="231" s="16" customFormat="1">
      <c r="A231" s="16"/>
      <c r="B231" s="258"/>
      <c r="C231" s="259"/>
      <c r="D231" s="227" t="s">
        <v>160</v>
      </c>
      <c r="E231" s="260" t="s">
        <v>19</v>
      </c>
      <c r="F231" s="261" t="s">
        <v>172</v>
      </c>
      <c r="G231" s="259"/>
      <c r="H231" s="262">
        <v>155.791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8" t="s">
        <v>160</v>
      </c>
      <c r="AU231" s="268" t="s">
        <v>82</v>
      </c>
      <c r="AV231" s="16" t="s">
        <v>111</v>
      </c>
      <c r="AW231" s="16" t="s">
        <v>33</v>
      </c>
      <c r="AX231" s="16" t="s">
        <v>72</v>
      </c>
      <c r="AY231" s="268" t="s">
        <v>149</v>
      </c>
    </row>
    <row r="232" s="14" customFormat="1">
      <c r="A232" s="14"/>
      <c r="B232" s="237"/>
      <c r="C232" s="238"/>
      <c r="D232" s="227" t="s">
        <v>160</v>
      </c>
      <c r="E232" s="239" t="s">
        <v>19</v>
      </c>
      <c r="F232" s="240" t="s">
        <v>162</v>
      </c>
      <c r="G232" s="238"/>
      <c r="H232" s="241">
        <v>342.084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160</v>
      </c>
      <c r="AU232" s="247" t="s">
        <v>82</v>
      </c>
      <c r="AV232" s="14" t="s">
        <v>156</v>
      </c>
      <c r="AW232" s="14" t="s">
        <v>33</v>
      </c>
      <c r="AX232" s="14" t="s">
        <v>80</v>
      </c>
      <c r="AY232" s="247" t="s">
        <v>149</v>
      </c>
    </row>
    <row r="233" s="2" customFormat="1" ht="16.5" customHeight="1">
      <c r="A233" s="40"/>
      <c r="B233" s="41"/>
      <c r="C233" s="207" t="s">
        <v>344</v>
      </c>
      <c r="D233" s="207" t="s">
        <v>152</v>
      </c>
      <c r="E233" s="208" t="s">
        <v>345</v>
      </c>
      <c r="F233" s="209" t="s">
        <v>346</v>
      </c>
      <c r="G233" s="210" t="s">
        <v>347</v>
      </c>
      <c r="H233" s="211">
        <v>1</v>
      </c>
      <c r="I233" s="212"/>
      <c r="J233" s="213">
        <f>ROUND(I233*H233,2)</f>
        <v>0</v>
      </c>
      <c r="K233" s="209" t="s">
        <v>19</v>
      </c>
      <c r="L233" s="46"/>
      <c r="M233" s="214" t="s">
        <v>19</v>
      </c>
      <c r="N233" s="215" t="s">
        <v>43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156</v>
      </c>
      <c r="AT233" s="218" t="s">
        <v>152</v>
      </c>
      <c r="AU233" s="218" t="s">
        <v>82</v>
      </c>
      <c r="AY233" s="19" t="s">
        <v>149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80</v>
      </c>
      <c r="BK233" s="219">
        <f>ROUND(I233*H233,2)</f>
        <v>0</v>
      </c>
      <c r="BL233" s="19" t="s">
        <v>156</v>
      </c>
      <c r="BM233" s="218" t="s">
        <v>348</v>
      </c>
    </row>
    <row r="234" s="2" customFormat="1">
      <c r="A234" s="40"/>
      <c r="B234" s="41"/>
      <c r="C234" s="42"/>
      <c r="D234" s="227" t="s">
        <v>223</v>
      </c>
      <c r="E234" s="42"/>
      <c r="F234" s="269" t="s">
        <v>349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223</v>
      </c>
      <c r="AU234" s="19" t="s">
        <v>82</v>
      </c>
    </row>
    <row r="235" s="12" customFormat="1" ht="22.8" customHeight="1">
      <c r="A235" s="12"/>
      <c r="B235" s="191"/>
      <c r="C235" s="192"/>
      <c r="D235" s="193" t="s">
        <v>71</v>
      </c>
      <c r="E235" s="205" t="s">
        <v>350</v>
      </c>
      <c r="F235" s="205" t="s">
        <v>351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SUM(P236:P244)</f>
        <v>0</v>
      </c>
      <c r="Q235" s="199"/>
      <c r="R235" s="200">
        <f>SUM(R236:R244)</f>
        <v>0</v>
      </c>
      <c r="S235" s="199"/>
      <c r="T235" s="201">
        <f>SUM(T236:T244)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80</v>
      </c>
      <c r="AT235" s="203" t="s">
        <v>71</v>
      </c>
      <c r="AU235" s="203" t="s">
        <v>80</v>
      </c>
      <c r="AY235" s="202" t="s">
        <v>149</v>
      </c>
      <c r="BK235" s="204">
        <f>SUM(BK236:BK244)</f>
        <v>0</v>
      </c>
    </row>
    <row r="236" s="2" customFormat="1" ht="24.15" customHeight="1">
      <c r="A236" s="40"/>
      <c r="B236" s="41"/>
      <c r="C236" s="207" t="s">
        <v>352</v>
      </c>
      <c r="D236" s="207" t="s">
        <v>152</v>
      </c>
      <c r="E236" s="208" t="s">
        <v>353</v>
      </c>
      <c r="F236" s="209" t="s">
        <v>354</v>
      </c>
      <c r="G236" s="210" t="s">
        <v>213</v>
      </c>
      <c r="H236" s="211">
        <v>59.365000000000002</v>
      </c>
      <c r="I236" s="212"/>
      <c r="J236" s="213">
        <f>ROUND(I236*H236,2)</f>
        <v>0</v>
      </c>
      <c r="K236" s="209" t="s">
        <v>155</v>
      </c>
      <c r="L236" s="46"/>
      <c r="M236" s="214" t="s">
        <v>19</v>
      </c>
      <c r="N236" s="215" t="s">
        <v>43</v>
      </c>
      <c r="O236" s="86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156</v>
      </c>
      <c r="AT236" s="218" t="s">
        <v>152</v>
      </c>
      <c r="AU236" s="218" t="s">
        <v>82</v>
      </c>
      <c r="AY236" s="19" t="s">
        <v>149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80</v>
      </c>
      <c r="BK236" s="219">
        <f>ROUND(I236*H236,2)</f>
        <v>0</v>
      </c>
      <c r="BL236" s="19" t="s">
        <v>156</v>
      </c>
      <c r="BM236" s="218" t="s">
        <v>355</v>
      </c>
    </row>
    <row r="237" s="2" customFormat="1">
      <c r="A237" s="40"/>
      <c r="B237" s="41"/>
      <c r="C237" s="42"/>
      <c r="D237" s="220" t="s">
        <v>158</v>
      </c>
      <c r="E237" s="42"/>
      <c r="F237" s="221" t="s">
        <v>356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158</v>
      </c>
      <c r="AU237" s="19" t="s">
        <v>82</v>
      </c>
    </row>
    <row r="238" s="2" customFormat="1" ht="21.75" customHeight="1">
      <c r="A238" s="40"/>
      <c r="B238" s="41"/>
      <c r="C238" s="207" t="s">
        <v>357</v>
      </c>
      <c r="D238" s="207" t="s">
        <v>152</v>
      </c>
      <c r="E238" s="208" t="s">
        <v>358</v>
      </c>
      <c r="F238" s="209" t="s">
        <v>359</v>
      </c>
      <c r="G238" s="210" t="s">
        <v>213</v>
      </c>
      <c r="H238" s="211">
        <v>59.365000000000002</v>
      </c>
      <c r="I238" s="212"/>
      <c r="J238" s="213">
        <f>ROUND(I238*H238,2)</f>
        <v>0</v>
      </c>
      <c r="K238" s="209" t="s">
        <v>155</v>
      </c>
      <c r="L238" s="46"/>
      <c r="M238" s="214" t="s">
        <v>19</v>
      </c>
      <c r="N238" s="215" t="s">
        <v>43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156</v>
      </c>
      <c r="AT238" s="218" t="s">
        <v>152</v>
      </c>
      <c r="AU238" s="218" t="s">
        <v>82</v>
      </c>
      <c r="AY238" s="19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156</v>
      </c>
      <c r="BM238" s="218" t="s">
        <v>360</v>
      </c>
    </row>
    <row r="239" s="2" customFormat="1">
      <c r="A239" s="40"/>
      <c r="B239" s="41"/>
      <c r="C239" s="42"/>
      <c r="D239" s="220" t="s">
        <v>158</v>
      </c>
      <c r="E239" s="42"/>
      <c r="F239" s="221" t="s">
        <v>361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158</v>
      </c>
      <c r="AU239" s="19" t="s">
        <v>82</v>
      </c>
    </row>
    <row r="240" s="2" customFormat="1" ht="24.15" customHeight="1">
      <c r="A240" s="40"/>
      <c r="B240" s="41"/>
      <c r="C240" s="207" t="s">
        <v>362</v>
      </c>
      <c r="D240" s="207" t="s">
        <v>152</v>
      </c>
      <c r="E240" s="208" t="s">
        <v>363</v>
      </c>
      <c r="F240" s="209" t="s">
        <v>364</v>
      </c>
      <c r="G240" s="210" t="s">
        <v>213</v>
      </c>
      <c r="H240" s="211">
        <v>1127.935</v>
      </c>
      <c r="I240" s="212"/>
      <c r="J240" s="213">
        <f>ROUND(I240*H240,2)</f>
        <v>0</v>
      </c>
      <c r="K240" s="209" t="s">
        <v>155</v>
      </c>
      <c r="L240" s="46"/>
      <c r="M240" s="214" t="s">
        <v>19</v>
      </c>
      <c r="N240" s="215" t="s">
        <v>43</v>
      </c>
      <c r="O240" s="86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156</v>
      </c>
      <c r="AT240" s="218" t="s">
        <v>152</v>
      </c>
      <c r="AU240" s="218" t="s">
        <v>82</v>
      </c>
      <c r="AY240" s="19" t="s">
        <v>149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80</v>
      </c>
      <c r="BK240" s="219">
        <f>ROUND(I240*H240,2)</f>
        <v>0</v>
      </c>
      <c r="BL240" s="19" t="s">
        <v>156</v>
      </c>
      <c r="BM240" s="218" t="s">
        <v>365</v>
      </c>
    </row>
    <row r="241" s="2" customFormat="1">
      <c r="A241" s="40"/>
      <c r="B241" s="41"/>
      <c r="C241" s="42"/>
      <c r="D241" s="220" t="s">
        <v>158</v>
      </c>
      <c r="E241" s="42"/>
      <c r="F241" s="221" t="s">
        <v>366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158</v>
      </c>
      <c r="AU241" s="19" t="s">
        <v>82</v>
      </c>
    </row>
    <row r="242" s="13" customFormat="1">
      <c r="A242" s="13"/>
      <c r="B242" s="225"/>
      <c r="C242" s="226"/>
      <c r="D242" s="227" t="s">
        <v>160</v>
      </c>
      <c r="E242" s="226"/>
      <c r="F242" s="229" t="s">
        <v>367</v>
      </c>
      <c r="G242" s="226"/>
      <c r="H242" s="230">
        <v>1127.935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82</v>
      </c>
      <c r="AV242" s="13" t="s">
        <v>82</v>
      </c>
      <c r="AW242" s="13" t="s">
        <v>4</v>
      </c>
      <c r="AX242" s="13" t="s">
        <v>80</v>
      </c>
      <c r="AY242" s="236" t="s">
        <v>149</v>
      </c>
    </row>
    <row r="243" s="2" customFormat="1" ht="24.15" customHeight="1">
      <c r="A243" s="40"/>
      <c r="B243" s="41"/>
      <c r="C243" s="207" t="s">
        <v>368</v>
      </c>
      <c r="D243" s="207" t="s">
        <v>152</v>
      </c>
      <c r="E243" s="208" t="s">
        <v>369</v>
      </c>
      <c r="F243" s="209" t="s">
        <v>370</v>
      </c>
      <c r="G243" s="210" t="s">
        <v>213</v>
      </c>
      <c r="H243" s="211">
        <v>59.365000000000002</v>
      </c>
      <c r="I243" s="212"/>
      <c r="J243" s="213">
        <f>ROUND(I243*H243,2)</f>
        <v>0</v>
      </c>
      <c r="K243" s="209" t="s">
        <v>155</v>
      </c>
      <c r="L243" s="46"/>
      <c r="M243" s="214" t="s">
        <v>19</v>
      </c>
      <c r="N243" s="215" t="s">
        <v>43</v>
      </c>
      <c r="O243" s="86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8" t="s">
        <v>156</v>
      </c>
      <c r="AT243" s="218" t="s">
        <v>152</v>
      </c>
      <c r="AU243" s="218" t="s">
        <v>82</v>
      </c>
      <c r="AY243" s="19" t="s">
        <v>149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80</v>
      </c>
      <c r="BK243" s="219">
        <f>ROUND(I243*H243,2)</f>
        <v>0</v>
      </c>
      <c r="BL243" s="19" t="s">
        <v>156</v>
      </c>
      <c r="BM243" s="218" t="s">
        <v>371</v>
      </c>
    </row>
    <row r="244" s="2" customFormat="1">
      <c r="A244" s="40"/>
      <c r="B244" s="41"/>
      <c r="C244" s="42"/>
      <c r="D244" s="220" t="s">
        <v>158</v>
      </c>
      <c r="E244" s="42"/>
      <c r="F244" s="221" t="s">
        <v>372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158</v>
      </c>
      <c r="AU244" s="19" t="s">
        <v>82</v>
      </c>
    </row>
    <row r="245" s="12" customFormat="1" ht="22.8" customHeight="1">
      <c r="A245" s="12"/>
      <c r="B245" s="191"/>
      <c r="C245" s="192"/>
      <c r="D245" s="193" t="s">
        <v>71</v>
      </c>
      <c r="E245" s="205" t="s">
        <v>373</v>
      </c>
      <c r="F245" s="205" t="s">
        <v>374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SUM(P246:P247)</f>
        <v>0</v>
      </c>
      <c r="Q245" s="199"/>
      <c r="R245" s="200">
        <f>SUM(R246:R247)</f>
        <v>0</v>
      </c>
      <c r="S245" s="199"/>
      <c r="T245" s="201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80</v>
      </c>
      <c r="AT245" s="203" t="s">
        <v>71</v>
      </c>
      <c r="AU245" s="203" t="s">
        <v>80</v>
      </c>
      <c r="AY245" s="202" t="s">
        <v>149</v>
      </c>
      <c r="BK245" s="204">
        <f>SUM(BK246:BK247)</f>
        <v>0</v>
      </c>
    </row>
    <row r="246" s="2" customFormat="1" ht="33" customHeight="1">
      <c r="A246" s="40"/>
      <c r="B246" s="41"/>
      <c r="C246" s="207" t="s">
        <v>375</v>
      </c>
      <c r="D246" s="207" t="s">
        <v>152</v>
      </c>
      <c r="E246" s="208" t="s">
        <v>376</v>
      </c>
      <c r="F246" s="209" t="s">
        <v>377</v>
      </c>
      <c r="G246" s="210" t="s">
        <v>213</v>
      </c>
      <c r="H246" s="211">
        <v>42.597999999999999</v>
      </c>
      <c r="I246" s="212"/>
      <c r="J246" s="213">
        <f>ROUND(I246*H246,2)</f>
        <v>0</v>
      </c>
      <c r="K246" s="209" t="s">
        <v>155</v>
      </c>
      <c r="L246" s="46"/>
      <c r="M246" s="214" t="s">
        <v>19</v>
      </c>
      <c r="N246" s="215" t="s">
        <v>43</v>
      </c>
      <c r="O246" s="86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156</v>
      </c>
      <c r="AT246" s="218" t="s">
        <v>152</v>
      </c>
      <c r="AU246" s="218" t="s">
        <v>82</v>
      </c>
      <c r="AY246" s="19" t="s">
        <v>149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156</v>
      </c>
      <c r="BM246" s="218" t="s">
        <v>378</v>
      </c>
    </row>
    <row r="247" s="2" customFormat="1">
      <c r="A247" s="40"/>
      <c r="B247" s="41"/>
      <c r="C247" s="42"/>
      <c r="D247" s="220" t="s">
        <v>158</v>
      </c>
      <c r="E247" s="42"/>
      <c r="F247" s="221" t="s">
        <v>379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158</v>
      </c>
      <c r="AU247" s="19" t="s">
        <v>82</v>
      </c>
    </row>
    <row r="248" s="12" customFormat="1" ht="25.92" customHeight="1">
      <c r="A248" s="12"/>
      <c r="B248" s="191"/>
      <c r="C248" s="192"/>
      <c r="D248" s="193" t="s">
        <v>71</v>
      </c>
      <c r="E248" s="194" t="s">
        <v>380</v>
      </c>
      <c r="F248" s="194" t="s">
        <v>381</v>
      </c>
      <c r="G248" s="192"/>
      <c r="H248" s="192"/>
      <c r="I248" s="195"/>
      <c r="J248" s="196">
        <f>BK248</f>
        <v>0</v>
      </c>
      <c r="K248" s="192"/>
      <c r="L248" s="197"/>
      <c r="M248" s="198"/>
      <c r="N248" s="199"/>
      <c r="O248" s="199"/>
      <c r="P248" s="200">
        <f>P249+P332+P347+P434+P523+P534+P554</f>
        <v>0</v>
      </c>
      <c r="Q248" s="199"/>
      <c r="R248" s="200">
        <f>R249+R332+R347+R434+R523+R534+R554</f>
        <v>17.543324339999998</v>
      </c>
      <c r="S248" s="199"/>
      <c r="T248" s="201">
        <f>T249+T332+T347+T434+T523+T534+T554</f>
        <v>13.594209449999999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82</v>
      </c>
      <c r="AT248" s="203" t="s">
        <v>71</v>
      </c>
      <c r="AU248" s="203" t="s">
        <v>72</v>
      </c>
      <c r="AY248" s="202" t="s">
        <v>149</v>
      </c>
      <c r="BK248" s="204">
        <f>BK249+BK332+BK347+BK434+BK523+BK534+BK554</f>
        <v>0</v>
      </c>
    </row>
    <row r="249" s="12" customFormat="1" ht="22.8" customHeight="1">
      <c r="A249" s="12"/>
      <c r="B249" s="191"/>
      <c r="C249" s="192"/>
      <c r="D249" s="193" t="s">
        <v>71</v>
      </c>
      <c r="E249" s="205" t="s">
        <v>382</v>
      </c>
      <c r="F249" s="205" t="s">
        <v>383</v>
      </c>
      <c r="G249" s="192"/>
      <c r="H249" s="192"/>
      <c r="I249" s="195"/>
      <c r="J249" s="206">
        <f>BK249</f>
        <v>0</v>
      </c>
      <c r="K249" s="192"/>
      <c r="L249" s="197"/>
      <c r="M249" s="198"/>
      <c r="N249" s="199"/>
      <c r="O249" s="199"/>
      <c r="P249" s="200">
        <f>SUM(P250:P331)</f>
        <v>0</v>
      </c>
      <c r="Q249" s="199"/>
      <c r="R249" s="200">
        <f>SUM(R250:R331)</f>
        <v>1.916245</v>
      </c>
      <c r="S249" s="199"/>
      <c r="T249" s="201">
        <f>SUM(T250:T331)</f>
        <v>1.0318736500000001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2" t="s">
        <v>82</v>
      </c>
      <c r="AT249" s="203" t="s">
        <v>71</v>
      </c>
      <c r="AU249" s="203" t="s">
        <v>80</v>
      </c>
      <c r="AY249" s="202" t="s">
        <v>149</v>
      </c>
      <c r="BK249" s="204">
        <f>SUM(BK250:BK331)</f>
        <v>0</v>
      </c>
    </row>
    <row r="250" s="2" customFormat="1" ht="16.5" customHeight="1">
      <c r="A250" s="40"/>
      <c r="B250" s="41"/>
      <c r="C250" s="207" t="s">
        <v>384</v>
      </c>
      <c r="D250" s="207" t="s">
        <v>152</v>
      </c>
      <c r="E250" s="208" t="s">
        <v>385</v>
      </c>
      <c r="F250" s="209" t="s">
        <v>386</v>
      </c>
      <c r="G250" s="210" t="s">
        <v>109</v>
      </c>
      <c r="H250" s="211">
        <v>35.621000000000002</v>
      </c>
      <c r="I250" s="212"/>
      <c r="J250" s="213">
        <f>ROUND(I250*H250,2)</f>
        <v>0</v>
      </c>
      <c r="K250" s="209" t="s">
        <v>155</v>
      </c>
      <c r="L250" s="46"/>
      <c r="M250" s="214" t="s">
        <v>19</v>
      </c>
      <c r="N250" s="215" t="s">
        <v>43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0.024649999999999998</v>
      </c>
      <c r="T250" s="217">
        <f>S250*H250</f>
        <v>0.87805765000000002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260</v>
      </c>
      <c r="AT250" s="218" t="s">
        <v>152</v>
      </c>
      <c r="AU250" s="218" t="s">
        <v>82</v>
      </c>
      <c r="AY250" s="19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80</v>
      </c>
      <c r="BK250" s="219">
        <f>ROUND(I250*H250,2)</f>
        <v>0</v>
      </c>
      <c r="BL250" s="19" t="s">
        <v>260</v>
      </c>
      <c r="BM250" s="218" t="s">
        <v>387</v>
      </c>
    </row>
    <row r="251" s="2" customFormat="1">
      <c r="A251" s="40"/>
      <c r="B251" s="41"/>
      <c r="C251" s="42"/>
      <c r="D251" s="220" t="s">
        <v>158</v>
      </c>
      <c r="E251" s="42"/>
      <c r="F251" s="221" t="s">
        <v>388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158</v>
      </c>
      <c r="AU251" s="19" t="s">
        <v>82</v>
      </c>
    </row>
    <row r="252" s="15" customFormat="1">
      <c r="A252" s="15"/>
      <c r="B252" s="248"/>
      <c r="C252" s="249"/>
      <c r="D252" s="227" t="s">
        <v>160</v>
      </c>
      <c r="E252" s="250" t="s">
        <v>19</v>
      </c>
      <c r="F252" s="251" t="s">
        <v>389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160</v>
      </c>
      <c r="AU252" s="257" t="s">
        <v>82</v>
      </c>
      <c r="AV252" s="15" t="s">
        <v>80</v>
      </c>
      <c r="AW252" s="15" t="s">
        <v>33</v>
      </c>
      <c r="AX252" s="15" t="s">
        <v>72</v>
      </c>
      <c r="AY252" s="257" t="s">
        <v>149</v>
      </c>
    </row>
    <row r="253" s="13" customFormat="1">
      <c r="A253" s="13"/>
      <c r="B253" s="225"/>
      <c r="C253" s="226"/>
      <c r="D253" s="227" t="s">
        <v>160</v>
      </c>
      <c r="E253" s="228" t="s">
        <v>19</v>
      </c>
      <c r="F253" s="229" t="s">
        <v>390</v>
      </c>
      <c r="G253" s="226"/>
      <c r="H253" s="230">
        <v>10.991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160</v>
      </c>
      <c r="AU253" s="236" t="s">
        <v>82</v>
      </c>
      <c r="AV253" s="13" t="s">
        <v>82</v>
      </c>
      <c r="AW253" s="13" t="s">
        <v>33</v>
      </c>
      <c r="AX253" s="13" t="s">
        <v>72</v>
      </c>
      <c r="AY253" s="236" t="s">
        <v>149</v>
      </c>
    </row>
    <row r="254" s="16" customFormat="1">
      <c r="A254" s="16"/>
      <c r="B254" s="258"/>
      <c r="C254" s="259"/>
      <c r="D254" s="227" t="s">
        <v>160</v>
      </c>
      <c r="E254" s="260" t="s">
        <v>19</v>
      </c>
      <c r="F254" s="261" t="s">
        <v>172</v>
      </c>
      <c r="G254" s="259"/>
      <c r="H254" s="262">
        <v>10.991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8" t="s">
        <v>160</v>
      </c>
      <c r="AU254" s="268" t="s">
        <v>82</v>
      </c>
      <c r="AV254" s="16" t="s">
        <v>111</v>
      </c>
      <c r="AW254" s="16" t="s">
        <v>33</v>
      </c>
      <c r="AX254" s="16" t="s">
        <v>72</v>
      </c>
      <c r="AY254" s="268" t="s">
        <v>149</v>
      </c>
    </row>
    <row r="255" s="15" customFormat="1">
      <c r="A255" s="15"/>
      <c r="B255" s="248"/>
      <c r="C255" s="249"/>
      <c r="D255" s="227" t="s">
        <v>160</v>
      </c>
      <c r="E255" s="250" t="s">
        <v>19</v>
      </c>
      <c r="F255" s="251" t="s">
        <v>391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7" t="s">
        <v>160</v>
      </c>
      <c r="AU255" s="257" t="s">
        <v>82</v>
      </c>
      <c r="AV255" s="15" t="s">
        <v>80</v>
      </c>
      <c r="AW255" s="15" t="s">
        <v>33</v>
      </c>
      <c r="AX255" s="15" t="s">
        <v>72</v>
      </c>
      <c r="AY255" s="257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392</v>
      </c>
      <c r="G256" s="226"/>
      <c r="H256" s="230">
        <v>10.965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82</v>
      </c>
      <c r="AV256" s="13" t="s">
        <v>82</v>
      </c>
      <c r="AW256" s="13" t="s">
        <v>33</v>
      </c>
      <c r="AX256" s="13" t="s">
        <v>72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393</v>
      </c>
      <c r="G257" s="226"/>
      <c r="H257" s="230">
        <v>10.125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82</v>
      </c>
      <c r="AV257" s="13" t="s">
        <v>82</v>
      </c>
      <c r="AW257" s="13" t="s">
        <v>33</v>
      </c>
      <c r="AX257" s="13" t="s">
        <v>72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394</v>
      </c>
      <c r="G258" s="226"/>
      <c r="H258" s="230">
        <v>3.54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82</v>
      </c>
      <c r="AV258" s="13" t="s">
        <v>82</v>
      </c>
      <c r="AW258" s="13" t="s">
        <v>33</v>
      </c>
      <c r="AX258" s="13" t="s">
        <v>72</v>
      </c>
      <c r="AY258" s="236" t="s">
        <v>149</v>
      </c>
    </row>
    <row r="259" s="16" customFormat="1">
      <c r="A259" s="16"/>
      <c r="B259" s="258"/>
      <c r="C259" s="259"/>
      <c r="D259" s="227" t="s">
        <v>160</v>
      </c>
      <c r="E259" s="260" t="s">
        <v>19</v>
      </c>
      <c r="F259" s="261" t="s">
        <v>172</v>
      </c>
      <c r="G259" s="259"/>
      <c r="H259" s="262">
        <v>24.629999999999999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68" t="s">
        <v>160</v>
      </c>
      <c r="AU259" s="268" t="s">
        <v>82</v>
      </c>
      <c r="AV259" s="16" t="s">
        <v>111</v>
      </c>
      <c r="AW259" s="16" t="s">
        <v>33</v>
      </c>
      <c r="AX259" s="16" t="s">
        <v>72</v>
      </c>
      <c r="AY259" s="268" t="s">
        <v>149</v>
      </c>
    </row>
    <row r="260" s="14" customFormat="1">
      <c r="A260" s="14"/>
      <c r="B260" s="237"/>
      <c r="C260" s="238"/>
      <c r="D260" s="227" t="s">
        <v>160</v>
      </c>
      <c r="E260" s="239" t="s">
        <v>19</v>
      </c>
      <c r="F260" s="240" t="s">
        <v>162</v>
      </c>
      <c r="G260" s="238"/>
      <c r="H260" s="241">
        <v>35.621000000000002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160</v>
      </c>
      <c r="AU260" s="247" t="s">
        <v>82</v>
      </c>
      <c r="AV260" s="14" t="s">
        <v>156</v>
      </c>
      <c r="AW260" s="14" t="s">
        <v>33</v>
      </c>
      <c r="AX260" s="14" t="s">
        <v>80</v>
      </c>
      <c r="AY260" s="247" t="s">
        <v>149</v>
      </c>
    </row>
    <row r="261" s="2" customFormat="1" ht="21.75" customHeight="1">
      <c r="A261" s="40"/>
      <c r="B261" s="41"/>
      <c r="C261" s="207" t="s">
        <v>395</v>
      </c>
      <c r="D261" s="207" t="s">
        <v>152</v>
      </c>
      <c r="E261" s="208" t="s">
        <v>396</v>
      </c>
      <c r="F261" s="209" t="s">
        <v>397</v>
      </c>
      <c r="G261" s="210" t="s">
        <v>109</v>
      </c>
      <c r="H261" s="211">
        <v>71</v>
      </c>
      <c r="I261" s="212"/>
      <c r="J261" s="213">
        <f>ROUND(I261*H261,2)</f>
        <v>0</v>
      </c>
      <c r="K261" s="209" t="s">
        <v>155</v>
      </c>
      <c r="L261" s="46"/>
      <c r="M261" s="214" t="s">
        <v>19</v>
      </c>
      <c r="N261" s="215" t="s">
        <v>43</v>
      </c>
      <c r="O261" s="86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260</v>
      </c>
      <c r="AT261" s="218" t="s">
        <v>152</v>
      </c>
      <c r="AU261" s="218" t="s">
        <v>82</v>
      </c>
      <c r="AY261" s="19" t="s">
        <v>149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80</v>
      </c>
      <c r="BK261" s="219">
        <f>ROUND(I261*H261,2)</f>
        <v>0</v>
      </c>
      <c r="BL261" s="19" t="s">
        <v>260</v>
      </c>
      <c r="BM261" s="218" t="s">
        <v>398</v>
      </c>
    </row>
    <row r="262" s="2" customFormat="1">
      <c r="A262" s="40"/>
      <c r="B262" s="41"/>
      <c r="C262" s="42"/>
      <c r="D262" s="220" t="s">
        <v>158</v>
      </c>
      <c r="E262" s="42"/>
      <c r="F262" s="221" t="s">
        <v>399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158</v>
      </c>
      <c r="AU262" s="19" t="s">
        <v>82</v>
      </c>
    </row>
    <row r="263" s="2" customFormat="1">
      <c r="A263" s="40"/>
      <c r="B263" s="41"/>
      <c r="C263" s="42"/>
      <c r="D263" s="227" t="s">
        <v>223</v>
      </c>
      <c r="E263" s="42"/>
      <c r="F263" s="269" t="s">
        <v>400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223</v>
      </c>
      <c r="AU263" s="19" t="s">
        <v>82</v>
      </c>
    </row>
    <row r="264" s="15" customFormat="1">
      <c r="A264" s="15"/>
      <c r="B264" s="248"/>
      <c r="C264" s="249"/>
      <c r="D264" s="227" t="s">
        <v>160</v>
      </c>
      <c r="E264" s="250" t="s">
        <v>19</v>
      </c>
      <c r="F264" s="251" t="s">
        <v>401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160</v>
      </c>
      <c r="AU264" s="257" t="s">
        <v>82</v>
      </c>
      <c r="AV264" s="15" t="s">
        <v>80</v>
      </c>
      <c r="AW264" s="15" t="s">
        <v>33</v>
      </c>
      <c r="AX264" s="15" t="s">
        <v>72</v>
      </c>
      <c r="AY264" s="257" t="s">
        <v>149</v>
      </c>
    </row>
    <row r="265" s="15" customFormat="1">
      <c r="A265" s="15"/>
      <c r="B265" s="248"/>
      <c r="C265" s="249"/>
      <c r="D265" s="227" t="s">
        <v>160</v>
      </c>
      <c r="E265" s="250" t="s">
        <v>19</v>
      </c>
      <c r="F265" s="251" t="s">
        <v>402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160</v>
      </c>
      <c r="AU265" s="257" t="s">
        <v>82</v>
      </c>
      <c r="AV265" s="15" t="s">
        <v>80</v>
      </c>
      <c r="AW265" s="15" t="s">
        <v>33</v>
      </c>
      <c r="AX265" s="15" t="s">
        <v>72</v>
      </c>
      <c r="AY265" s="257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403</v>
      </c>
      <c r="G266" s="226"/>
      <c r="H266" s="230">
        <v>71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82</v>
      </c>
      <c r="AV266" s="13" t="s">
        <v>82</v>
      </c>
      <c r="AW266" s="13" t="s">
        <v>33</v>
      </c>
      <c r="AX266" s="13" t="s">
        <v>80</v>
      </c>
      <c r="AY266" s="236" t="s">
        <v>149</v>
      </c>
    </row>
    <row r="267" s="2" customFormat="1" ht="16.5" customHeight="1">
      <c r="A267" s="40"/>
      <c r="B267" s="41"/>
      <c r="C267" s="270" t="s">
        <v>404</v>
      </c>
      <c r="D267" s="270" t="s">
        <v>249</v>
      </c>
      <c r="E267" s="271" t="s">
        <v>405</v>
      </c>
      <c r="F267" s="272" t="s">
        <v>406</v>
      </c>
      <c r="G267" s="273" t="s">
        <v>109</v>
      </c>
      <c r="H267" s="274">
        <v>78.099999999999994</v>
      </c>
      <c r="I267" s="275"/>
      <c r="J267" s="276">
        <f>ROUND(I267*H267,2)</f>
        <v>0</v>
      </c>
      <c r="K267" s="272" t="s">
        <v>155</v>
      </c>
      <c r="L267" s="277"/>
      <c r="M267" s="278" t="s">
        <v>19</v>
      </c>
      <c r="N267" s="279" t="s">
        <v>43</v>
      </c>
      <c r="O267" s="86"/>
      <c r="P267" s="216">
        <f>O267*H267</f>
        <v>0</v>
      </c>
      <c r="Q267" s="216">
        <v>0.01652</v>
      </c>
      <c r="R267" s="216">
        <f>Q267*H267</f>
        <v>1.2902119999999999</v>
      </c>
      <c r="S267" s="216">
        <v>0</v>
      </c>
      <c r="T267" s="21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362</v>
      </c>
      <c r="AT267" s="218" t="s">
        <v>249</v>
      </c>
      <c r="AU267" s="218" t="s">
        <v>82</v>
      </c>
      <c r="AY267" s="19" t="s">
        <v>149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80</v>
      </c>
      <c r="BK267" s="219">
        <f>ROUND(I267*H267,2)</f>
        <v>0</v>
      </c>
      <c r="BL267" s="19" t="s">
        <v>260</v>
      </c>
      <c r="BM267" s="218" t="s">
        <v>407</v>
      </c>
    </row>
    <row r="268" s="13" customFormat="1">
      <c r="A268" s="13"/>
      <c r="B268" s="225"/>
      <c r="C268" s="226"/>
      <c r="D268" s="227" t="s">
        <v>160</v>
      </c>
      <c r="E268" s="226"/>
      <c r="F268" s="229" t="s">
        <v>408</v>
      </c>
      <c r="G268" s="226"/>
      <c r="H268" s="230">
        <v>78.099999999999994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82</v>
      </c>
      <c r="AV268" s="13" t="s">
        <v>82</v>
      </c>
      <c r="AW268" s="13" t="s">
        <v>4</v>
      </c>
      <c r="AX268" s="13" t="s">
        <v>80</v>
      </c>
      <c r="AY268" s="236" t="s">
        <v>149</v>
      </c>
    </row>
    <row r="269" s="2" customFormat="1" ht="16.5" customHeight="1">
      <c r="A269" s="40"/>
      <c r="B269" s="41"/>
      <c r="C269" s="207" t="s">
        <v>409</v>
      </c>
      <c r="D269" s="207" t="s">
        <v>152</v>
      </c>
      <c r="E269" s="208" t="s">
        <v>410</v>
      </c>
      <c r="F269" s="209" t="s">
        <v>411</v>
      </c>
      <c r="G269" s="210" t="s">
        <v>184</v>
      </c>
      <c r="H269" s="211">
        <v>177.5</v>
      </c>
      <c r="I269" s="212"/>
      <c r="J269" s="213">
        <f>ROUND(I269*H269,2)</f>
        <v>0</v>
      </c>
      <c r="K269" s="209" t="s">
        <v>155</v>
      </c>
      <c r="L269" s="46"/>
      <c r="M269" s="214" t="s">
        <v>19</v>
      </c>
      <c r="N269" s="215" t="s">
        <v>43</v>
      </c>
      <c r="O269" s="86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8" t="s">
        <v>260</v>
      </c>
      <c r="AT269" s="218" t="s">
        <v>152</v>
      </c>
      <c r="AU269" s="218" t="s">
        <v>82</v>
      </c>
      <c r="AY269" s="19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80</v>
      </c>
      <c r="BK269" s="219">
        <f>ROUND(I269*H269,2)</f>
        <v>0</v>
      </c>
      <c r="BL269" s="19" t="s">
        <v>260</v>
      </c>
      <c r="BM269" s="218" t="s">
        <v>412</v>
      </c>
    </row>
    <row r="270" s="2" customFormat="1">
      <c r="A270" s="40"/>
      <c r="B270" s="41"/>
      <c r="C270" s="42"/>
      <c r="D270" s="220" t="s">
        <v>158</v>
      </c>
      <c r="E270" s="42"/>
      <c r="F270" s="221" t="s">
        <v>413</v>
      </c>
      <c r="G270" s="42"/>
      <c r="H270" s="42"/>
      <c r="I270" s="222"/>
      <c r="J270" s="42"/>
      <c r="K270" s="42"/>
      <c r="L270" s="46"/>
      <c r="M270" s="223"/>
      <c r="N270" s="22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158</v>
      </c>
      <c r="AU270" s="19" t="s">
        <v>82</v>
      </c>
    </row>
    <row r="271" s="15" customFormat="1">
      <c r="A271" s="15"/>
      <c r="B271" s="248"/>
      <c r="C271" s="249"/>
      <c r="D271" s="227" t="s">
        <v>160</v>
      </c>
      <c r="E271" s="250" t="s">
        <v>19</v>
      </c>
      <c r="F271" s="251" t="s">
        <v>414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160</v>
      </c>
      <c r="AU271" s="257" t="s">
        <v>82</v>
      </c>
      <c r="AV271" s="15" t="s">
        <v>80</v>
      </c>
      <c r="AW271" s="15" t="s">
        <v>33</v>
      </c>
      <c r="AX271" s="15" t="s">
        <v>72</v>
      </c>
      <c r="AY271" s="257" t="s">
        <v>149</v>
      </c>
    </row>
    <row r="272" s="13" customFormat="1">
      <c r="A272" s="13"/>
      <c r="B272" s="225"/>
      <c r="C272" s="226"/>
      <c r="D272" s="227" t="s">
        <v>160</v>
      </c>
      <c r="E272" s="228" t="s">
        <v>19</v>
      </c>
      <c r="F272" s="229" t="s">
        <v>415</v>
      </c>
      <c r="G272" s="226"/>
      <c r="H272" s="230">
        <v>177.5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160</v>
      </c>
      <c r="AU272" s="236" t="s">
        <v>82</v>
      </c>
      <c r="AV272" s="13" t="s">
        <v>82</v>
      </c>
      <c r="AW272" s="13" t="s">
        <v>33</v>
      </c>
      <c r="AX272" s="13" t="s">
        <v>80</v>
      </c>
      <c r="AY272" s="236" t="s">
        <v>149</v>
      </c>
    </row>
    <row r="273" s="2" customFormat="1" ht="16.5" customHeight="1">
      <c r="A273" s="40"/>
      <c r="B273" s="41"/>
      <c r="C273" s="270" t="s">
        <v>416</v>
      </c>
      <c r="D273" s="270" t="s">
        <v>249</v>
      </c>
      <c r="E273" s="271" t="s">
        <v>417</v>
      </c>
      <c r="F273" s="272" t="s">
        <v>418</v>
      </c>
      <c r="G273" s="273" t="s">
        <v>189</v>
      </c>
      <c r="H273" s="274">
        <v>0.27900000000000003</v>
      </c>
      <c r="I273" s="275"/>
      <c r="J273" s="276">
        <f>ROUND(I273*H273,2)</f>
        <v>0</v>
      </c>
      <c r="K273" s="272" t="s">
        <v>155</v>
      </c>
      <c r="L273" s="277"/>
      <c r="M273" s="278" t="s">
        <v>19</v>
      </c>
      <c r="N273" s="279" t="s">
        <v>43</v>
      </c>
      <c r="O273" s="86"/>
      <c r="P273" s="216">
        <f>O273*H273</f>
        <v>0</v>
      </c>
      <c r="Q273" s="216">
        <v>0.55000000000000004</v>
      </c>
      <c r="R273" s="216">
        <f>Q273*H273</f>
        <v>0.15345000000000003</v>
      </c>
      <c r="S273" s="216">
        <v>0</v>
      </c>
      <c r="T273" s="21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362</v>
      </c>
      <c r="AT273" s="218" t="s">
        <v>249</v>
      </c>
      <c r="AU273" s="218" t="s">
        <v>82</v>
      </c>
      <c r="AY273" s="19" t="s">
        <v>149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80</v>
      </c>
      <c r="BK273" s="219">
        <f>ROUND(I273*H273,2)</f>
        <v>0</v>
      </c>
      <c r="BL273" s="19" t="s">
        <v>260</v>
      </c>
      <c r="BM273" s="218" t="s">
        <v>419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420</v>
      </c>
      <c r="G274" s="226"/>
      <c r="H274" s="230">
        <v>0.26600000000000001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82</v>
      </c>
      <c r="AV274" s="13" t="s">
        <v>82</v>
      </c>
      <c r="AW274" s="13" t="s">
        <v>33</v>
      </c>
      <c r="AX274" s="13" t="s">
        <v>80</v>
      </c>
      <c r="AY274" s="236" t="s">
        <v>149</v>
      </c>
    </row>
    <row r="275" s="13" customFormat="1">
      <c r="A275" s="13"/>
      <c r="B275" s="225"/>
      <c r="C275" s="226"/>
      <c r="D275" s="227" t="s">
        <v>160</v>
      </c>
      <c r="E275" s="226"/>
      <c r="F275" s="229" t="s">
        <v>421</v>
      </c>
      <c r="G275" s="226"/>
      <c r="H275" s="230">
        <v>0.27900000000000003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82</v>
      </c>
      <c r="AV275" s="13" t="s">
        <v>82</v>
      </c>
      <c r="AW275" s="13" t="s">
        <v>4</v>
      </c>
      <c r="AX275" s="13" t="s">
        <v>80</v>
      </c>
      <c r="AY275" s="236" t="s">
        <v>149</v>
      </c>
    </row>
    <row r="276" s="2" customFormat="1" ht="16.5" customHeight="1">
      <c r="A276" s="40"/>
      <c r="B276" s="41"/>
      <c r="C276" s="207" t="s">
        <v>422</v>
      </c>
      <c r="D276" s="207" t="s">
        <v>152</v>
      </c>
      <c r="E276" s="208" t="s">
        <v>423</v>
      </c>
      <c r="F276" s="209" t="s">
        <v>424</v>
      </c>
      <c r="G276" s="210" t="s">
        <v>109</v>
      </c>
      <c r="H276" s="211">
        <v>6.2400000000000002</v>
      </c>
      <c r="I276" s="212"/>
      <c r="J276" s="213">
        <f>ROUND(I276*H276,2)</f>
        <v>0</v>
      </c>
      <c r="K276" s="209" t="s">
        <v>155</v>
      </c>
      <c r="L276" s="46"/>
      <c r="M276" s="214" t="s">
        <v>19</v>
      </c>
      <c r="N276" s="215" t="s">
        <v>43</v>
      </c>
      <c r="O276" s="86"/>
      <c r="P276" s="216">
        <f>O276*H276</f>
        <v>0</v>
      </c>
      <c r="Q276" s="216">
        <v>0</v>
      </c>
      <c r="R276" s="216">
        <f>Q276*H276</f>
        <v>0</v>
      </c>
      <c r="S276" s="216">
        <v>0.024649999999999998</v>
      </c>
      <c r="T276" s="217">
        <f>S276*H276</f>
        <v>0.15381600000000001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260</v>
      </c>
      <c r="AT276" s="218" t="s">
        <v>152</v>
      </c>
      <c r="AU276" s="218" t="s">
        <v>82</v>
      </c>
      <c r="AY276" s="19" t="s">
        <v>149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80</v>
      </c>
      <c r="BK276" s="219">
        <f>ROUND(I276*H276,2)</f>
        <v>0</v>
      </c>
      <c r="BL276" s="19" t="s">
        <v>260</v>
      </c>
      <c r="BM276" s="218" t="s">
        <v>425</v>
      </c>
    </row>
    <row r="277" s="2" customFormat="1">
      <c r="A277" s="40"/>
      <c r="B277" s="41"/>
      <c r="C277" s="42"/>
      <c r="D277" s="220" t="s">
        <v>158</v>
      </c>
      <c r="E277" s="42"/>
      <c r="F277" s="221" t="s">
        <v>426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158</v>
      </c>
      <c r="AU277" s="19" t="s">
        <v>82</v>
      </c>
    </row>
    <row r="278" s="15" customFormat="1">
      <c r="A278" s="15"/>
      <c r="B278" s="248"/>
      <c r="C278" s="249"/>
      <c r="D278" s="227" t="s">
        <v>160</v>
      </c>
      <c r="E278" s="250" t="s">
        <v>19</v>
      </c>
      <c r="F278" s="251" t="s">
        <v>427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160</v>
      </c>
      <c r="AU278" s="257" t="s">
        <v>82</v>
      </c>
      <c r="AV278" s="15" t="s">
        <v>80</v>
      </c>
      <c r="AW278" s="15" t="s">
        <v>33</v>
      </c>
      <c r="AX278" s="15" t="s">
        <v>72</v>
      </c>
      <c r="AY278" s="257" t="s">
        <v>149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428</v>
      </c>
      <c r="G279" s="226"/>
      <c r="H279" s="230">
        <v>3.1040000000000001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82</v>
      </c>
      <c r="AV279" s="13" t="s">
        <v>82</v>
      </c>
      <c r="AW279" s="13" t="s">
        <v>33</v>
      </c>
      <c r="AX279" s="13" t="s">
        <v>72</v>
      </c>
      <c r="AY279" s="236" t="s">
        <v>149</v>
      </c>
    </row>
    <row r="280" s="13" customFormat="1">
      <c r="A280" s="13"/>
      <c r="B280" s="225"/>
      <c r="C280" s="226"/>
      <c r="D280" s="227" t="s">
        <v>160</v>
      </c>
      <c r="E280" s="228" t="s">
        <v>19</v>
      </c>
      <c r="F280" s="229" t="s">
        <v>429</v>
      </c>
      <c r="G280" s="226"/>
      <c r="H280" s="230">
        <v>3.1360000000000001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160</v>
      </c>
      <c r="AU280" s="236" t="s">
        <v>82</v>
      </c>
      <c r="AV280" s="13" t="s">
        <v>82</v>
      </c>
      <c r="AW280" s="13" t="s">
        <v>33</v>
      </c>
      <c r="AX280" s="13" t="s">
        <v>72</v>
      </c>
      <c r="AY280" s="236" t="s">
        <v>149</v>
      </c>
    </row>
    <row r="281" s="14" customFormat="1">
      <c r="A281" s="14"/>
      <c r="B281" s="237"/>
      <c r="C281" s="238"/>
      <c r="D281" s="227" t="s">
        <v>160</v>
      </c>
      <c r="E281" s="239" t="s">
        <v>19</v>
      </c>
      <c r="F281" s="240" t="s">
        <v>162</v>
      </c>
      <c r="G281" s="238"/>
      <c r="H281" s="241">
        <v>6.2400000000000002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160</v>
      </c>
      <c r="AU281" s="247" t="s">
        <v>82</v>
      </c>
      <c r="AV281" s="14" t="s">
        <v>156</v>
      </c>
      <c r="AW281" s="14" t="s">
        <v>33</v>
      </c>
      <c r="AX281" s="14" t="s">
        <v>80</v>
      </c>
      <c r="AY281" s="247" t="s">
        <v>149</v>
      </c>
    </row>
    <row r="282" s="2" customFormat="1" ht="24.15" customHeight="1">
      <c r="A282" s="40"/>
      <c r="B282" s="41"/>
      <c r="C282" s="207" t="s">
        <v>430</v>
      </c>
      <c r="D282" s="207" t="s">
        <v>152</v>
      </c>
      <c r="E282" s="208" t="s">
        <v>431</v>
      </c>
      <c r="F282" s="209" t="s">
        <v>432</v>
      </c>
      <c r="G282" s="210" t="s">
        <v>109</v>
      </c>
      <c r="H282" s="211">
        <v>10.023</v>
      </c>
      <c r="I282" s="212"/>
      <c r="J282" s="213">
        <f>ROUND(I282*H282,2)</f>
        <v>0</v>
      </c>
      <c r="K282" s="209" t="s">
        <v>155</v>
      </c>
      <c r="L282" s="46"/>
      <c r="M282" s="214" t="s">
        <v>19</v>
      </c>
      <c r="N282" s="215" t="s">
        <v>43</v>
      </c>
      <c r="O282" s="86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260</v>
      </c>
      <c r="AT282" s="218" t="s">
        <v>152</v>
      </c>
      <c r="AU282" s="218" t="s">
        <v>82</v>
      </c>
      <c r="AY282" s="19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80</v>
      </c>
      <c r="BK282" s="219">
        <f>ROUND(I282*H282,2)</f>
        <v>0</v>
      </c>
      <c r="BL282" s="19" t="s">
        <v>260</v>
      </c>
      <c r="BM282" s="218" t="s">
        <v>433</v>
      </c>
    </row>
    <row r="283" s="2" customFormat="1">
      <c r="A283" s="40"/>
      <c r="B283" s="41"/>
      <c r="C283" s="42"/>
      <c r="D283" s="220" t="s">
        <v>158</v>
      </c>
      <c r="E283" s="42"/>
      <c r="F283" s="221" t="s">
        <v>434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158</v>
      </c>
      <c r="AU283" s="19" t="s">
        <v>82</v>
      </c>
    </row>
    <row r="284" s="15" customFormat="1">
      <c r="A284" s="15"/>
      <c r="B284" s="248"/>
      <c r="C284" s="249"/>
      <c r="D284" s="227" t="s">
        <v>160</v>
      </c>
      <c r="E284" s="250" t="s">
        <v>19</v>
      </c>
      <c r="F284" s="251" t="s">
        <v>435</v>
      </c>
      <c r="G284" s="249"/>
      <c r="H284" s="250" t="s">
        <v>19</v>
      </c>
      <c r="I284" s="252"/>
      <c r="J284" s="249"/>
      <c r="K284" s="249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160</v>
      </c>
      <c r="AU284" s="257" t="s">
        <v>82</v>
      </c>
      <c r="AV284" s="15" t="s">
        <v>80</v>
      </c>
      <c r="AW284" s="15" t="s">
        <v>33</v>
      </c>
      <c r="AX284" s="15" t="s">
        <v>72</v>
      </c>
      <c r="AY284" s="257" t="s">
        <v>149</v>
      </c>
    </row>
    <row r="285" s="15" customFormat="1">
      <c r="A285" s="15"/>
      <c r="B285" s="248"/>
      <c r="C285" s="249"/>
      <c r="D285" s="227" t="s">
        <v>160</v>
      </c>
      <c r="E285" s="250" t="s">
        <v>19</v>
      </c>
      <c r="F285" s="251" t="s">
        <v>436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7" t="s">
        <v>160</v>
      </c>
      <c r="AU285" s="257" t="s">
        <v>82</v>
      </c>
      <c r="AV285" s="15" t="s">
        <v>80</v>
      </c>
      <c r="AW285" s="15" t="s">
        <v>33</v>
      </c>
      <c r="AX285" s="15" t="s">
        <v>72</v>
      </c>
      <c r="AY285" s="257" t="s">
        <v>149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437</v>
      </c>
      <c r="G286" s="226"/>
      <c r="H286" s="230">
        <v>4.9859999999999998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82</v>
      </c>
      <c r="AV286" s="13" t="s">
        <v>82</v>
      </c>
      <c r="AW286" s="13" t="s">
        <v>33</v>
      </c>
      <c r="AX286" s="13" t="s">
        <v>72</v>
      </c>
      <c r="AY286" s="236" t="s">
        <v>149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438</v>
      </c>
      <c r="G287" s="226"/>
      <c r="H287" s="230">
        <v>5.0369999999999999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82</v>
      </c>
      <c r="AV287" s="13" t="s">
        <v>82</v>
      </c>
      <c r="AW287" s="13" t="s">
        <v>33</v>
      </c>
      <c r="AX287" s="13" t="s">
        <v>72</v>
      </c>
      <c r="AY287" s="236" t="s">
        <v>149</v>
      </c>
    </row>
    <row r="288" s="14" customFormat="1">
      <c r="A288" s="14"/>
      <c r="B288" s="237"/>
      <c r="C288" s="238"/>
      <c r="D288" s="227" t="s">
        <v>160</v>
      </c>
      <c r="E288" s="239" t="s">
        <v>19</v>
      </c>
      <c r="F288" s="240" t="s">
        <v>162</v>
      </c>
      <c r="G288" s="238"/>
      <c r="H288" s="241">
        <v>10.023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160</v>
      </c>
      <c r="AU288" s="247" t="s">
        <v>82</v>
      </c>
      <c r="AV288" s="14" t="s">
        <v>156</v>
      </c>
      <c r="AW288" s="14" t="s">
        <v>33</v>
      </c>
      <c r="AX288" s="14" t="s">
        <v>80</v>
      </c>
      <c r="AY288" s="247" t="s">
        <v>149</v>
      </c>
    </row>
    <row r="289" s="2" customFormat="1" ht="16.5" customHeight="1">
      <c r="A289" s="40"/>
      <c r="B289" s="41"/>
      <c r="C289" s="270" t="s">
        <v>439</v>
      </c>
      <c r="D289" s="270" t="s">
        <v>249</v>
      </c>
      <c r="E289" s="271" t="s">
        <v>405</v>
      </c>
      <c r="F289" s="272" t="s">
        <v>406</v>
      </c>
      <c r="G289" s="273" t="s">
        <v>109</v>
      </c>
      <c r="H289" s="274">
        <v>11.025</v>
      </c>
      <c r="I289" s="275"/>
      <c r="J289" s="276">
        <f>ROUND(I289*H289,2)</f>
        <v>0</v>
      </c>
      <c r="K289" s="272" t="s">
        <v>155</v>
      </c>
      <c r="L289" s="277"/>
      <c r="M289" s="278" t="s">
        <v>19</v>
      </c>
      <c r="N289" s="279" t="s">
        <v>43</v>
      </c>
      <c r="O289" s="86"/>
      <c r="P289" s="216">
        <f>O289*H289</f>
        <v>0</v>
      </c>
      <c r="Q289" s="216">
        <v>0.01652</v>
      </c>
      <c r="R289" s="216">
        <f>Q289*H289</f>
        <v>0.18213300000000002</v>
      </c>
      <c r="S289" s="216">
        <v>0</v>
      </c>
      <c r="T289" s="21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8" t="s">
        <v>362</v>
      </c>
      <c r="AT289" s="218" t="s">
        <v>249</v>
      </c>
      <c r="AU289" s="218" t="s">
        <v>82</v>
      </c>
      <c r="AY289" s="19" t="s">
        <v>149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80</v>
      </c>
      <c r="BK289" s="219">
        <f>ROUND(I289*H289,2)</f>
        <v>0</v>
      </c>
      <c r="BL289" s="19" t="s">
        <v>260</v>
      </c>
      <c r="BM289" s="218" t="s">
        <v>440</v>
      </c>
    </row>
    <row r="290" s="13" customFormat="1">
      <c r="A290" s="13"/>
      <c r="B290" s="225"/>
      <c r="C290" s="226"/>
      <c r="D290" s="227" t="s">
        <v>160</v>
      </c>
      <c r="E290" s="226"/>
      <c r="F290" s="229" t="s">
        <v>441</v>
      </c>
      <c r="G290" s="226"/>
      <c r="H290" s="230">
        <v>11.025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82</v>
      </c>
      <c r="AV290" s="13" t="s">
        <v>82</v>
      </c>
      <c r="AW290" s="13" t="s">
        <v>4</v>
      </c>
      <c r="AX290" s="13" t="s">
        <v>80</v>
      </c>
      <c r="AY290" s="236" t="s">
        <v>149</v>
      </c>
    </row>
    <row r="291" s="2" customFormat="1" ht="16.5" customHeight="1">
      <c r="A291" s="40"/>
      <c r="B291" s="41"/>
      <c r="C291" s="207" t="s">
        <v>442</v>
      </c>
      <c r="D291" s="207" t="s">
        <v>152</v>
      </c>
      <c r="E291" s="208" t="s">
        <v>443</v>
      </c>
      <c r="F291" s="209" t="s">
        <v>444</v>
      </c>
      <c r="G291" s="210" t="s">
        <v>184</v>
      </c>
      <c r="H291" s="211">
        <v>41.119999999999997</v>
      </c>
      <c r="I291" s="212"/>
      <c r="J291" s="213">
        <f>ROUND(I291*H291,2)</f>
        <v>0</v>
      </c>
      <c r="K291" s="209" t="s">
        <v>155</v>
      </c>
      <c r="L291" s="46"/>
      <c r="M291" s="214" t="s">
        <v>19</v>
      </c>
      <c r="N291" s="215" t="s">
        <v>43</v>
      </c>
      <c r="O291" s="86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260</v>
      </c>
      <c r="AT291" s="218" t="s">
        <v>152</v>
      </c>
      <c r="AU291" s="218" t="s">
        <v>82</v>
      </c>
      <c r="AY291" s="19" t="s">
        <v>149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80</v>
      </c>
      <c r="BK291" s="219">
        <f>ROUND(I291*H291,2)</f>
        <v>0</v>
      </c>
      <c r="BL291" s="19" t="s">
        <v>260</v>
      </c>
      <c r="BM291" s="218" t="s">
        <v>445</v>
      </c>
    </row>
    <row r="292" s="2" customFormat="1">
      <c r="A292" s="40"/>
      <c r="B292" s="41"/>
      <c r="C292" s="42"/>
      <c r="D292" s="220" t="s">
        <v>158</v>
      </c>
      <c r="E292" s="42"/>
      <c r="F292" s="221" t="s">
        <v>446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158</v>
      </c>
      <c r="AU292" s="19" t="s">
        <v>82</v>
      </c>
    </row>
    <row r="293" s="15" customFormat="1">
      <c r="A293" s="15"/>
      <c r="B293" s="248"/>
      <c r="C293" s="249"/>
      <c r="D293" s="227" t="s">
        <v>160</v>
      </c>
      <c r="E293" s="250" t="s">
        <v>19</v>
      </c>
      <c r="F293" s="251" t="s">
        <v>447</v>
      </c>
      <c r="G293" s="249"/>
      <c r="H293" s="250" t="s">
        <v>19</v>
      </c>
      <c r="I293" s="252"/>
      <c r="J293" s="249"/>
      <c r="K293" s="249"/>
      <c r="L293" s="253"/>
      <c r="M293" s="254"/>
      <c r="N293" s="255"/>
      <c r="O293" s="255"/>
      <c r="P293" s="255"/>
      <c r="Q293" s="255"/>
      <c r="R293" s="255"/>
      <c r="S293" s="255"/>
      <c r="T293" s="25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7" t="s">
        <v>160</v>
      </c>
      <c r="AU293" s="257" t="s">
        <v>82</v>
      </c>
      <c r="AV293" s="15" t="s">
        <v>80</v>
      </c>
      <c r="AW293" s="15" t="s">
        <v>33</v>
      </c>
      <c r="AX293" s="15" t="s">
        <v>72</v>
      </c>
      <c r="AY293" s="257" t="s">
        <v>149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448</v>
      </c>
      <c r="G294" s="226"/>
      <c r="H294" s="230">
        <v>41.119999999999997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82</v>
      </c>
      <c r="AV294" s="13" t="s">
        <v>82</v>
      </c>
      <c r="AW294" s="13" t="s">
        <v>33</v>
      </c>
      <c r="AX294" s="13" t="s">
        <v>80</v>
      </c>
      <c r="AY294" s="236" t="s">
        <v>149</v>
      </c>
    </row>
    <row r="295" s="2" customFormat="1" ht="16.5" customHeight="1">
      <c r="A295" s="40"/>
      <c r="B295" s="41"/>
      <c r="C295" s="270" t="s">
        <v>449</v>
      </c>
      <c r="D295" s="270" t="s">
        <v>249</v>
      </c>
      <c r="E295" s="271" t="s">
        <v>417</v>
      </c>
      <c r="F295" s="272" t="s">
        <v>418</v>
      </c>
      <c r="G295" s="273" t="s">
        <v>189</v>
      </c>
      <c r="H295" s="274">
        <v>0.065000000000000002</v>
      </c>
      <c r="I295" s="275"/>
      <c r="J295" s="276">
        <f>ROUND(I295*H295,2)</f>
        <v>0</v>
      </c>
      <c r="K295" s="272" t="s">
        <v>155</v>
      </c>
      <c r="L295" s="277"/>
      <c r="M295" s="278" t="s">
        <v>19</v>
      </c>
      <c r="N295" s="279" t="s">
        <v>43</v>
      </c>
      <c r="O295" s="86"/>
      <c r="P295" s="216">
        <f>O295*H295</f>
        <v>0</v>
      </c>
      <c r="Q295" s="216">
        <v>0.55000000000000004</v>
      </c>
      <c r="R295" s="216">
        <f>Q295*H295</f>
        <v>0.035750000000000004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362</v>
      </c>
      <c r="AT295" s="218" t="s">
        <v>249</v>
      </c>
      <c r="AU295" s="218" t="s">
        <v>82</v>
      </c>
      <c r="AY295" s="19" t="s">
        <v>149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80</v>
      </c>
      <c r="BK295" s="219">
        <f>ROUND(I295*H295,2)</f>
        <v>0</v>
      </c>
      <c r="BL295" s="19" t="s">
        <v>260</v>
      </c>
      <c r="BM295" s="218" t="s">
        <v>450</v>
      </c>
    </row>
    <row r="296" s="13" customFormat="1">
      <c r="A296" s="13"/>
      <c r="B296" s="225"/>
      <c r="C296" s="226"/>
      <c r="D296" s="227" t="s">
        <v>160</v>
      </c>
      <c r="E296" s="228" t="s">
        <v>19</v>
      </c>
      <c r="F296" s="229" t="s">
        <v>451</v>
      </c>
      <c r="G296" s="226"/>
      <c r="H296" s="230">
        <v>0.062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160</v>
      </c>
      <c r="AU296" s="236" t="s">
        <v>82</v>
      </c>
      <c r="AV296" s="13" t="s">
        <v>82</v>
      </c>
      <c r="AW296" s="13" t="s">
        <v>33</v>
      </c>
      <c r="AX296" s="13" t="s">
        <v>80</v>
      </c>
      <c r="AY296" s="236" t="s">
        <v>149</v>
      </c>
    </row>
    <row r="297" s="13" customFormat="1">
      <c r="A297" s="13"/>
      <c r="B297" s="225"/>
      <c r="C297" s="226"/>
      <c r="D297" s="227" t="s">
        <v>160</v>
      </c>
      <c r="E297" s="226"/>
      <c r="F297" s="229" t="s">
        <v>452</v>
      </c>
      <c r="G297" s="226"/>
      <c r="H297" s="230">
        <v>0.065000000000000002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160</v>
      </c>
      <c r="AU297" s="236" t="s">
        <v>82</v>
      </c>
      <c r="AV297" s="13" t="s">
        <v>82</v>
      </c>
      <c r="AW297" s="13" t="s">
        <v>4</v>
      </c>
      <c r="AX297" s="13" t="s">
        <v>80</v>
      </c>
      <c r="AY297" s="236" t="s">
        <v>149</v>
      </c>
    </row>
    <row r="298" s="2" customFormat="1" ht="24.15" customHeight="1">
      <c r="A298" s="40"/>
      <c r="B298" s="41"/>
      <c r="C298" s="207" t="s">
        <v>453</v>
      </c>
      <c r="D298" s="207" t="s">
        <v>152</v>
      </c>
      <c r="E298" s="208" t="s">
        <v>454</v>
      </c>
      <c r="F298" s="209" t="s">
        <v>455</v>
      </c>
      <c r="G298" s="210" t="s">
        <v>239</v>
      </c>
      <c r="H298" s="211">
        <v>11</v>
      </c>
      <c r="I298" s="212"/>
      <c r="J298" s="213">
        <f>ROUND(I298*H298,2)</f>
        <v>0</v>
      </c>
      <c r="K298" s="209" t="s">
        <v>155</v>
      </c>
      <c r="L298" s="46"/>
      <c r="M298" s="214" t="s">
        <v>19</v>
      </c>
      <c r="N298" s="215" t="s">
        <v>43</v>
      </c>
      <c r="O298" s="86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260</v>
      </c>
      <c r="AT298" s="218" t="s">
        <v>152</v>
      </c>
      <c r="AU298" s="218" t="s">
        <v>82</v>
      </c>
      <c r="AY298" s="19" t="s">
        <v>149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80</v>
      </c>
      <c r="BK298" s="219">
        <f>ROUND(I298*H298,2)</f>
        <v>0</v>
      </c>
      <c r="BL298" s="19" t="s">
        <v>260</v>
      </c>
      <c r="BM298" s="218" t="s">
        <v>456</v>
      </c>
    </row>
    <row r="299" s="2" customFormat="1">
      <c r="A299" s="40"/>
      <c r="B299" s="41"/>
      <c r="C299" s="42"/>
      <c r="D299" s="220" t="s">
        <v>158</v>
      </c>
      <c r="E299" s="42"/>
      <c r="F299" s="221" t="s">
        <v>457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158</v>
      </c>
      <c r="AU299" s="19" t="s">
        <v>82</v>
      </c>
    </row>
    <row r="300" s="15" customFormat="1">
      <c r="A300" s="15"/>
      <c r="B300" s="248"/>
      <c r="C300" s="249"/>
      <c r="D300" s="227" t="s">
        <v>160</v>
      </c>
      <c r="E300" s="250" t="s">
        <v>19</v>
      </c>
      <c r="F300" s="251" t="s">
        <v>242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160</v>
      </c>
      <c r="AU300" s="257" t="s">
        <v>82</v>
      </c>
      <c r="AV300" s="15" t="s">
        <v>80</v>
      </c>
      <c r="AW300" s="15" t="s">
        <v>33</v>
      </c>
      <c r="AX300" s="15" t="s">
        <v>72</v>
      </c>
      <c r="AY300" s="257" t="s">
        <v>149</v>
      </c>
    </row>
    <row r="301" s="13" customFormat="1">
      <c r="A301" s="13"/>
      <c r="B301" s="225"/>
      <c r="C301" s="226"/>
      <c r="D301" s="227" t="s">
        <v>160</v>
      </c>
      <c r="E301" s="228" t="s">
        <v>19</v>
      </c>
      <c r="F301" s="229" t="s">
        <v>243</v>
      </c>
      <c r="G301" s="226"/>
      <c r="H301" s="230">
        <v>1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160</v>
      </c>
      <c r="AU301" s="236" t="s">
        <v>82</v>
      </c>
      <c r="AV301" s="13" t="s">
        <v>82</v>
      </c>
      <c r="AW301" s="13" t="s">
        <v>33</v>
      </c>
      <c r="AX301" s="13" t="s">
        <v>72</v>
      </c>
      <c r="AY301" s="236" t="s">
        <v>149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244</v>
      </c>
      <c r="G302" s="226"/>
      <c r="H302" s="230">
        <v>1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82</v>
      </c>
      <c r="AV302" s="13" t="s">
        <v>82</v>
      </c>
      <c r="AW302" s="13" t="s">
        <v>33</v>
      </c>
      <c r="AX302" s="13" t="s">
        <v>72</v>
      </c>
      <c r="AY302" s="236" t="s">
        <v>149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245</v>
      </c>
      <c r="G303" s="226"/>
      <c r="H303" s="230">
        <v>2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82</v>
      </c>
      <c r="AV303" s="13" t="s">
        <v>82</v>
      </c>
      <c r="AW303" s="13" t="s">
        <v>33</v>
      </c>
      <c r="AX303" s="13" t="s">
        <v>72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246</v>
      </c>
      <c r="G304" s="226"/>
      <c r="H304" s="230">
        <v>1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82</v>
      </c>
      <c r="AV304" s="13" t="s">
        <v>82</v>
      </c>
      <c r="AW304" s="13" t="s">
        <v>33</v>
      </c>
      <c r="AX304" s="13" t="s">
        <v>72</v>
      </c>
      <c r="AY304" s="236" t="s">
        <v>149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247</v>
      </c>
      <c r="G305" s="226"/>
      <c r="H305" s="230">
        <v>6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82</v>
      </c>
      <c r="AV305" s="13" t="s">
        <v>82</v>
      </c>
      <c r="AW305" s="13" t="s">
        <v>33</v>
      </c>
      <c r="AX305" s="13" t="s">
        <v>72</v>
      </c>
      <c r="AY305" s="236" t="s">
        <v>149</v>
      </c>
    </row>
    <row r="306" s="14" customFormat="1">
      <c r="A306" s="14"/>
      <c r="B306" s="237"/>
      <c r="C306" s="238"/>
      <c r="D306" s="227" t="s">
        <v>160</v>
      </c>
      <c r="E306" s="239" t="s">
        <v>19</v>
      </c>
      <c r="F306" s="240" t="s">
        <v>162</v>
      </c>
      <c r="G306" s="238"/>
      <c r="H306" s="241">
        <v>11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160</v>
      </c>
      <c r="AU306" s="247" t="s">
        <v>82</v>
      </c>
      <c r="AV306" s="14" t="s">
        <v>156</v>
      </c>
      <c r="AW306" s="14" t="s">
        <v>33</v>
      </c>
      <c r="AX306" s="14" t="s">
        <v>80</v>
      </c>
      <c r="AY306" s="247" t="s">
        <v>149</v>
      </c>
    </row>
    <row r="307" s="2" customFormat="1" ht="16.5" customHeight="1">
      <c r="A307" s="40"/>
      <c r="B307" s="41"/>
      <c r="C307" s="270" t="s">
        <v>458</v>
      </c>
      <c r="D307" s="270" t="s">
        <v>249</v>
      </c>
      <c r="E307" s="271" t="s">
        <v>459</v>
      </c>
      <c r="F307" s="272" t="s">
        <v>460</v>
      </c>
      <c r="G307" s="273" t="s">
        <v>239</v>
      </c>
      <c r="H307" s="274">
        <v>1</v>
      </c>
      <c r="I307" s="275"/>
      <c r="J307" s="276">
        <f>ROUND(I307*H307,2)</f>
        <v>0</v>
      </c>
      <c r="K307" s="272" t="s">
        <v>155</v>
      </c>
      <c r="L307" s="277"/>
      <c r="M307" s="278" t="s">
        <v>19</v>
      </c>
      <c r="N307" s="279" t="s">
        <v>43</v>
      </c>
      <c r="O307" s="86"/>
      <c r="P307" s="216">
        <f>O307*H307</f>
        <v>0</v>
      </c>
      <c r="Q307" s="216">
        <v>0.012999999999999999</v>
      </c>
      <c r="R307" s="216">
        <f>Q307*H307</f>
        <v>0.012999999999999999</v>
      </c>
      <c r="S307" s="216">
        <v>0</v>
      </c>
      <c r="T307" s="21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362</v>
      </c>
      <c r="AT307" s="218" t="s">
        <v>249</v>
      </c>
      <c r="AU307" s="218" t="s">
        <v>82</v>
      </c>
      <c r="AY307" s="19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80</v>
      </c>
      <c r="BK307" s="219">
        <f>ROUND(I307*H307,2)</f>
        <v>0</v>
      </c>
      <c r="BL307" s="19" t="s">
        <v>260</v>
      </c>
      <c r="BM307" s="218" t="s">
        <v>461</v>
      </c>
    </row>
    <row r="308" s="2" customFormat="1">
      <c r="A308" s="40"/>
      <c r="B308" s="41"/>
      <c r="C308" s="42"/>
      <c r="D308" s="227" t="s">
        <v>223</v>
      </c>
      <c r="E308" s="42"/>
      <c r="F308" s="269" t="s">
        <v>462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223</v>
      </c>
      <c r="AU308" s="19" t="s">
        <v>82</v>
      </c>
    </row>
    <row r="309" s="2" customFormat="1" ht="16.5" customHeight="1">
      <c r="A309" s="40"/>
      <c r="B309" s="41"/>
      <c r="C309" s="270" t="s">
        <v>463</v>
      </c>
      <c r="D309" s="270" t="s">
        <v>249</v>
      </c>
      <c r="E309" s="271" t="s">
        <v>464</v>
      </c>
      <c r="F309" s="272" t="s">
        <v>465</v>
      </c>
      <c r="G309" s="273" t="s">
        <v>239</v>
      </c>
      <c r="H309" s="274">
        <v>1</v>
      </c>
      <c r="I309" s="275"/>
      <c r="J309" s="276">
        <f>ROUND(I309*H309,2)</f>
        <v>0</v>
      </c>
      <c r="K309" s="272" t="s">
        <v>155</v>
      </c>
      <c r="L309" s="277"/>
      <c r="M309" s="278" t="s">
        <v>19</v>
      </c>
      <c r="N309" s="279" t="s">
        <v>43</v>
      </c>
      <c r="O309" s="86"/>
      <c r="P309" s="216">
        <f>O309*H309</f>
        <v>0</v>
      </c>
      <c r="Q309" s="216">
        <v>0.014500000000000001</v>
      </c>
      <c r="R309" s="216">
        <f>Q309*H309</f>
        <v>0.014500000000000001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362</v>
      </c>
      <c r="AT309" s="218" t="s">
        <v>249</v>
      </c>
      <c r="AU309" s="218" t="s">
        <v>82</v>
      </c>
      <c r="AY309" s="19" t="s">
        <v>149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80</v>
      </c>
      <c r="BK309" s="219">
        <f>ROUND(I309*H309,2)</f>
        <v>0</v>
      </c>
      <c r="BL309" s="19" t="s">
        <v>260</v>
      </c>
      <c r="BM309" s="218" t="s">
        <v>466</v>
      </c>
    </row>
    <row r="310" s="2" customFormat="1">
      <c r="A310" s="40"/>
      <c r="B310" s="41"/>
      <c r="C310" s="42"/>
      <c r="D310" s="227" t="s">
        <v>223</v>
      </c>
      <c r="E310" s="42"/>
      <c r="F310" s="269" t="s">
        <v>467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223</v>
      </c>
      <c r="AU310" s="19" t="s">
        <v>82</v>
      </c>
    </row>
    <row r="311" s="2" customFormat="1" ht="16.5" customHeight="1">
      <c r="A311" s="40"/>
      <c r="B311" s="41"/>
      <c r="C311" s="270" t="s">
        <v>468</v>
      </c>
      <c r="D311" s="270" t="s">
        <v>249</v>
      </c>
      <c r="E311" s="271" t="s">
        <v>469</v>
      </c>
      <c r="F311" s="272" t="s">
        <v>470</v>
      </c>
      <c r="G311" s="273" t="s">
        <v>239</v>
      </c>
      <c r="H311" s="274">
        <v>8</v>
      </c>
      <c r="I311" s="275"/>
      <c r="J311" s="276">
        <f>ROUND(I311*H311,2)</f>
        <v>0</v>
      </c>
      <c r="K311" s="272" t="s">
        <v>155</v>
      </c>
      <c r="L311" s="277"/>
      <c r="M311" s="278" t="s">
        <v>19</v>
      </c>
      <c r="N311" s="279" t="s">
        <v>43</v>
      </c>
      <c r="O311" s="86"/>
      <c r="P311" s="216">
        <f>O311*H311</f>
        <v>0</v>
      </c>
      <c r="Q311" s="216">
        <v>0.016</v>
      </c>
      <c r="R311" s="216">
        <f>Q311*H311</f>
        <v>0.128</v>
      </c>
      <c r="S311" s="216">
        <v>0</v>
      </c>
      <c r="T311" s="21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8" t="s">
        <v>362</v>
      </c>
      <c r="AT311" s="218" t="s">
        <v>249</v>
      </c>
      <c r="AU311" s="218" t="s">
        <v>82</v>
      </c>
      <c r="AY311" s="19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80</v>
      </c>
      <c r="BK311" s="219">
        <f>ROUND(I311*H311,2)</f>
        <v>0</v>
      </c>
      <c r="BL311" s="19" t="s">
        <v>260</v>
      </c>
      <c r="BM311" s="218" t="s">
        <v>471</v>
      </c>
    </row>
    <row r="312" s="2" customFormat="1">
      <c r="A312" s="40"/>
      <c r="B312" s="41"/>
      <c r="C312" s="42"/>
      <c r="D312" s="227" t="s">
        <v>223</v>
      </c>
      <c r="E312" s="42"/>
      <c r="F312" s="269" t="s">
        <v>472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223</v>
      </c>
      <c r="AU312" s="19" t="s">
        <v>82</v>
      </c>
    </row>
    <row r="313" s="2" customFormat="1" ht="16.5" customHeight="1">
      <c r="A313" s="40"/>
      <c r="B313" s="41"/>
      <c r="C313" s="270" t="s">
        <v>473</v>
      </c>
      <c r="D313" s="270" t="s">
        <v>249</v>
      </c>
      <c r="E313" s="271" t="s">
        <v>474</v>
      </c>
      <c r="F313" s="272" t="s">
        <v>475</v>
      </c>
      <c r="G313" s="273" t="s">
        <v>239</v>
      </c>
      <c r="H313" s="274">
        <v>1</v>
      </c>
      <c r="I313" s="275"/>
      <c r="J313" s="276">
        <f>ROUND(I313*H313,2)</f>
        <v>0</v>
      </c>
      <c r="K313" s="272" t="s">
        <v>155</v>
      </c>
      <c r="L313" s="277"/>
      <c r="M313" s="278" t="s">
        <v>19</v>
      </c>
      <c r="N313" s="279" t="s">
        <v>43</v>
      </c>
      <c r="O313" s="86"/>
      <c r="P313" s="216">
        <f>O313*H313</f>
        <v>0</v>
      </c>
      <c r="Q313" s="216">
        <v>0.02</v>
      </c>
      <c r="R313" s="216">
        <f>Q313*H313</f>
        <v>0.02</v>
      </c>
      <c r="S313" s="216">
        <v>0</v>
      </c>
      <c r="T313" s="21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8" t="s">
        <v>362</v>
      </c>
      <c r="AT313" s="218" t="s">
        <v>249</v>
      </c>
      <c r="AU313" s="218" t="s">
        <v>82</v>
      </c>
      <c r="AY313" s="19" t="s">
        <v>149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80</v>
      </c>
      <c r="BK313" s="219">
        <f>ROUND(I313*H313,2)</f>
        <v>0</v>
      </c>
      <c r="BL313" s="19" t="s">
        <v>260</v>
      </c>
      <c r="BM313" s="218" t="s">
        <v>476</v>
      </c>
    </row>
    <row r="314" s="2" customFormat="1">
      <c r="A314" s="40"/>
      <c r="B314" s="41"/>
      <c r="C314" s="42"/>
      <c r="D314" s="227" t="s">
        <v>223</v>
      </c>
      <c r="E314" s="42"/>
      <c r="F314" s="269" t="s">
        <v>477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223</v>
      </c>
      <c r="AU314" s="19" t="s">
        <v>82</v>
      </c>
    </row>
    <row r="315" s="2" customFormat="1" ht="24.15" customHeight="1">
      <c r="A315" s="40"/>
      <c r="B315" s="41"/>
      <c r="C315" s="207" t="s">
        <v>478</v>
      </c>
      <c r="D315" s="207" t="s">
        <v>152</v>
      </c>
      <c r="E315" s="208" t="s">
        <v>479</v>
      </c>
      <c r="F315" s="209" t="s">
        <v>480</v>
      </c>
      <c r="G315" s="210" t="s">
        <v>239</v>
      </c>
      <c r="H315" s="211">
        <v>1</v>
      </c>
      <c r="I315" s="212"/>
      <c r="J315" s="213">
        <f>ROUND(I315*H315,2)</f>
        <v>0</v>
      </c>
      <c r="K315" s="209" t="s">
        <v>155</v>
      </c>
      <c r="L315" s="46"/>
      <c r="M315" s="214" t="s">
        <v>19</v>
      </c>
      <c r="N315" s="215" t="s">
        <v>43</v>
      </c>
      <c r="O315" s="86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260</v>
      </c>
      <c r="AT315" s="218" t="s">
        <v>152</v>
      </c>
      <c r="AU315" s="218" t="s">
        <v>82</v>
      </c>
      <c r="AY315" s="19" t="s">
        <v>149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80</v>
      </c>
      <c r="BK315" s="219">
        <f>ROUND(I315*H315,2)</f>
        <v>0</v>
      </c>
      <c r="BL315" s="19" t="s">
        <v>260</v>
      </c>
      <c r="BM315" s="218" t="s">
        <v>481</v>
      </c>
    </row>
    <row r="316" s="2" customFormat="1">
      <c r="A316" s="40"/>
      <c r="B316" s="41"/>
      <c r="C316" s="42"/>
      <c r="D316" s="220" t="s">
        <v>158</v>
      </c>
      <c r="E316" s="42"/>
      <c r="F316" s="221" t="s">
        <v>482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158</v>
      </c>
      <c r="AU316" s="19" t="s">
        <v>82</v>
      </c>
    </row>
    <row r="317" s="15" customFormat="1">
      <c r="A317" s="15"/>
      <c r="B317" s="248"/>
      <c r="C317" s="249"/>
      <c r="D317" s="227" t="s">
        <v>160</v>
      </c>
      <c r="E317" s="250" t="s">
        <v>19</v>
      </c>
      <c r="F317" s="251" t="s">
        <v>242</v>
      </c>
      <c r="G317" s="249"/>
      <c r="H317" s="250" t="s">
        <v>19</v>
      </c>
      <c r="I317" s="252"/>
      <c r="J317" s="249"/>
      <c r="K317" s="249"/>
      <c r="L317" s="253"/>
      <c r="M317" s="254"/>
      <c r="N317" s="255"/>
      <c r="O317" s="255"/>
      <c r="P317" s="255"/>
      <c r="Q317" s="255"/>
      <c r="R317" s="255"/>
      <c r="S317" s="255"/>
      <c r="T317" s="25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7" t="s">
        <v>160</v>
      </c>
      <c r="AU317" s="257" t="s">
        <v>82</v>
      </c>
      <c r="AV317" s="15" t="s">
        <v>80</v>
      </c>
      <c r="AW317" s="15" t="s">
        <v>33</v>
      </c>
      <c r="AX317" s="15" t="s">
        <v>72</v>
      </c>
      <c r="AY317" s="257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265</v>
      </c>
      <c r="G318" s="226"/>
      <c r="H318" s="230">
        <v>1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82</v>
      </c>
      <c r="AV318" s="13" t="s">
        <v>82</v>
      </c>
      <c r="AW318" s="13" t="s">
        <v>33</v>
      </c>
      <c r="AX318" s="13" t="s">
        <v>80</v>
      </c>
      <c r="AY318" s="236" t="s">
        <v>149</v>
      </c>
    </row>
    <row r="319" s="2" customFormat="1" ht="16.5" customHeight="1">
      <c r="A319" s="40"/>
      <c r="B319" s="41"/>
      <c r="C319" s="270" t="s">
        <v>483</v>
      </c>
      <c r="D319" s="270" t="s">
        <v>249</v>
      </c>
      <c r="E319" s="271" t="s">
        <v>484</v>
      </c>
      <c r="F319" s="272" t="s">
        <v>485</v>
      </c>
      <c r="G319" s="273" t="s">
        <v>239</v>
      </c>
      <c r="H319" s="274">
        <v>1</v>
      </c>
      <c r="I319" s="275"/>
      <c r="J319" s="276">
        <f>ROUND(I319*H319,2)</f>
        <v>0</v>
      </c>
      <c r="K319" s="272" t="s">
        <v>155</v>
      </c>
      <c r="L319" s="277"/>
      <c r="M319" s="278" t="s">
        <v>19</v>
      </c>
      <c r="N319" s="279" t="s">
        <v>43</v>
      </c>
      <c r="O319" s="86"/>
      <c r="P319" s="216">
        <f>O319*H319</f>
        <v>0</v>
      </c>
      <c r="Q319" s="216">
        <v>0.050999999999999997</v>
      </c>
      <c r="R319" s="216">
        <f>Q319*H319</f>
        <v>0.050999999999999997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362</v>
      </c>
      <c r="AT319" s="218" t="s">
        <v>249</v>
      </c>
      <c r="AU319" s="218" t="s">
        <v>82</v>
      </c>
      <c r="AY319" s="19" t="s">
        <v>149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80</v>
      </c>
      <c r="BK319" s="219">
        <f>ROUND(I319*H319,2)</f>
        <v>0</v>
      </c>
      <c r="BL319" s="19" t="s">
        <v>260</v>
      </c>
      <c r="BM319" s="218" t="s">
        <v>486</v>
      </c>
    </row>
    <row r="320" s="2" customFormat="1">
      <c r="A320" s="40"/>
      <c r="B320" s="41"/>
      <c r="C320" s="42"/>
      <c r="D320" s="227" t="s">
        <v>223</v>
      </c>
      <c r="E320" s="42"/>
      <c r="F320" s="269" t="s">
        <v>487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223</v>
      </c>
      <c r="AU320" s="19" t="s">
        <v>82</v>
      </c>
    </row>
    <row r="321" s="2" customFormat="1" ht="16.5" customHeight="1">
      <c r="A321" s="40"/>
      <c r="B321" s="41"/>
      <c r="C321" s="207" t="s">
        <v>488</v>
      </c>
      <c r="D321" s="207" t="s">
        <v>152</v>
      </c>
      <c r="E321" s="208" t="s">
        <v>489</v>
      </c>
      <c r="F321" s="209" t="s">
        <v>490</v>
      </c>
      <c r="G321" s="210" t="s">
        <v>239</v>
      </c>
      <c r="H321" s="211">
        <v>12</v>
      </c>
      <c r="I321" s="212"/>
      <c r="J321" s="213">
        <f>ROUND(I321*H321,2)</f>
        <v>0</v>
      </c>
      <c r="K321" s="209" t="s">
        <v>155</v>
      </c>
      <c r="L321" s="46"/>
      <c r="M321" s="214" t="s">
        <v>19</v>
      </c>
      <c r="N321" s="215" t="s">
        <v>43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260</v>
      </c>
      <c r="AT321" s="218" t="s">
        <v>152</v>
      </c>
      <c r="AU321" s="218" t="s">
        <v>82</v>
      </c>
      <c r="AY321" s="19" t="s">
        <v>149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80</v>
      </c>
      <c r="BK321" s="219">
        <f>ROUND(I321*H321,2)</f>
        <v>0</v>
      </c>
      <c r="BL321" s="19" t="s">
        <v>260</v>
      </c>
      <c r="BM321" s="218" t="s">
        <v>491</v>
      </c>
    </row>
    <row r="322" s="2" customFormat="1">
      <c r="A322" s="40"/>
      <c r="B322" s="41"/>
      <c r="C322" s="42"/>
      <c r="D322" s="220" t="s">
        <v>158</v>
      </c>
      <c r="E322" s="42"/>
      <c r="F322" s="221" t="s">
        <v>492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158</v>
      </c>
      <c r="AU322" s="19" t="s">
        <v>82</v>
      </c>
    </row>
    <row r="323" s="2" customFormat="1" ht="16.5" customHeight="1">
      <c r="A323" s="40"/>
      <c r="B323" s="41"/>
      <c r="C323" s="270" t="s">
        <v>493</v>
      </c>
      <c r="D323" s="270" t="s">
        <v>249</v>
      </c>
      <c r="E323" s="271" t="s">
        <v>494</v>
      </c>
      <c r="F323" s="272" t="s">
        <v>495</v>
      </c>
      <c r="G323" s="273" t="s">
        <v>239</v>
      </c>
      <c r="H323" s="274">
        <v>12</v>
      </c>
      <c r="I323" s="275"/>
      <c r="J323" s="276">
        <f>ROUND(I323*H323,2)</f>
        <v>0</v>
      </c>
      <c r="K323" s="272" t="s">
        <v>155</v>
      </c>
      <c r="L323" s="277"/>
      <c r="M323" s="278" t="s">
        <v>19</v>
      </c>
      <c r="N323" s="279" t="s">
        <v>43</v>
      </c>
      <c r="O323" s="86"/>
      <c r="P323" s="216">
        <f>O323*H323</f>
        <v>0</v>
      </c>
      <c r="Q323" s="216">
        <v>0.00014999999999999999</v>
      </c>
      <c r="R323" s="216">
        <f>Q323*H323</f>
        <v>0.0018</v>
      </c>
      <c r="S323" s="216">
        <v>0</v>
      </c>
      <c r="T323" s="21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8" t="s">
        <v>362</v>
      </c>
      <c r="AT323" s="218" t="s">
        <v>249</v>
      </c>
      <c r="AU323" s="218" t="s">
        <v>82</v>
      </c>
      <c r="AY323" s="19" t="s">
        <v>149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80</v>
      </c>
      <c r="BK323" s="219">
        <f>ROUND(I323*H323,2)</f>
        <v>0</v>
      </c>
      <c r="BL323" s="19" t="s">
        <v>260</v>
      </c>
      <c r="BM323" s="218" t="s">
        <v>496</v>
      </c>
    </row>
    <row r="324" s="2" customFormat="1" ht="16.5" customHeight="1">
      <c r="A324" s="40"/>
      <c r="B324" s="41"/>
      <c r="C324" s="207" t="s">
        <v>497</v>
      </c>
      <c r="D324" s="207" t="s">
        <v>152</v>
      </c>
      <c r="E324" s="208" t="s">
        <v>498</v>
      </c>
      <c r="F324" s="209" t="s">
        <v>499</v>
      </c>
      <c r="G324" s="210" t="s">
        <v>239</v>
      </c>
      <c r="H324" s="211">
        <v>12</v>
      </c>
      <c r="I324" s="212"/>
      <c r="J324" s="213">
        <f>ROUND(I324*H324,2)</f>
        <v>0</v>
      </c>
      <c r="K324" s="209" t="s">
        <v>155</v>
      </c>
      <c r="L324" s="46"/>
      <c r="M324" s="214" t="s">
        <v>19</v>
      </c>
      <c r="N324" s="215" t="s">
        <v>43</v>
      </c>
      <c r="O324" s="86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8" t="s">
        <v>260</v>
      </c>
      <c r="AT324" s="218" t="s">
        <v>152</v>
      </c>
      <c r="AU324" s="218" t="s">
        <v>82</v>
      </c>
      <c r="AY324" s="19" t="s">
        <v>149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9" t="s">
        <v>80</v>
      </c>
      <c r="BK324" s="219">
        <f>ROUND(I324*H324,2)</f>
        <v>0</v>
      </c>
      <c r="BL324" s="19" t="s">
        <v>260</v>
      </c>
      <c r="BM324" s="218" t="s">
        <v>500</v>
      </c>
    </row>
    <row r="325" s="2" customFormat="1">
      <c r="A325" s="40"/>
      <c r="B325" s="41"/>
      <c r="C325" s="42"/>
      <c r="D325" s="220" t="s">
        <v>158</v>
      </c>
      <c r="E325" s="42"/>
      <c r="F325" s="221" t="s">
        <v>501</v>
      </c>
      <c r="G325" s="42"/>
      <c r="H325" s="42"/>
      <c r="I325" s="222"/>
      <c r="J325" s="42"/>
      <c r="K325" s="42"/>
      <c r="L325" s="46"/>
      <c r="M325" s="223"/>
      <c r="N325" s="22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158</v>
      </c>
      <c r="AU325" s="19" t="s">
        <v>82</v>
      </c>
    </row>
    <row r="326" s="2" customFormat="1" ht="16.5" customHeight="1">
      <c r="A326" s="40"/>
      <c r="B326" s="41"/>
      <c r="C326" s="270" t="s">
        <v>502</v>
      </c>
      <c r="D326" s="270" t="s">
        <v>249</v>
      </c>
      <c r="E326" s="271" t="s">
        <v>503</v>
      </c>
      <c r="F326" s="272" t="s">
        <v>504</v>
      </c>
      <c r="G326" s="273" t="s">
        <v>239</v>
      </c>
      <c r="H326" s="274">
        <v>11</v>
      </c>
      <c r="I326" s="275"/>
      <c r="J326" s="276">
        <f>ROUND(I326*H326,2)</f>
        <v>0</v>
      </c>
      <c r="K326" s="272" t="s">
        <v>155</v>
      </c>
      <c r="L326" s="277"/>
      <c r="M326" s="278" t="s">
        <v>19</v>
      </c>
      <c r="N326" s="279" t="s">
        <v>43</v>
      </c>
      <c r="O326" s="86"/>
      <c r="P326" s="216">
        <f>O326*H326</f>
        <v>0</v>
      </c>
      <c r="Q326" s="216">
        <v>0.0022000000000000001</v>
      </c>
      <c r="R326" s="216">
        <f>Q326*H326</f>
        <v>0.024200000000000003</v>
      </c>
      <c r="S326" s="216">
        <v>0</v>
      </c>
      <c r="T326" s="217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8" t="s">
        <v>362</v>
      </c>
      <c r="AT326" s="218" t="s">
        <v>249</v>
      </c>
      <c r="AU326" s="218" t="s">
        <v>82</v>
      </c>
      <c r="AY326" s="19" t="s">
        <v>149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80</v>
      </c>
      <c r="BK326" s="219">
        <f>ROUND(I326*H326,2)</f>
        <v>0</v>
      </c>
      <c r="BL326" s="19" t="s">
        <v>260</v>
      </c>
      <c r="BM326" s="218" t="s">
        <v>505</v>
      </c>
    </row>
    <row r="327" s="2" customFormat="1" ht="16.5" customHeight="1">
      <c r="A327" s="40"/>
      <c r="B327" s="41"/>
      <c r="C327" s="270" t="s">
        <v>506</v>
      </c>
      <c r="D327" s="270" t="s">
        <v>249</v>
      </c>
      <c r="E327" s="271" t="s">
        <v>507</v>
      </c>
      <c r="F327" s="272" t="s">
        <v>508</v>
      </c>
      <c r="G327" s="273" t="s">
        <v>239</v>
      </c>
      <c r="H327" s="274">
        <v>1</v>
      </c>
      <c r="I327" s="275"/>
      <c r="J327" s="276">
        <f>ROUND(I327*H327,2)</f>
        <v>0</v>
      </c>
      <c r="K327" s="272" t="s">
        <v>19</v>
      </c>
      <c r="L327" s="277"/>
      <c r="M327" s="278" t="s">
        <v>19</v>
      </c>
      <c r="N327" s="279" t="s">
        <v>43</v>
      </c>
      <c r="O327" s="86"/>
      <c r="P327" s="216">
        <f>O327*H327</f>
        <v>0</v>
      </c>
      <c r="Q327" s="216">
        <v>0.0022000000000000001</v>
      </c>
      <c r="R327" s="216">
        <f>Q327*H327</f>
        <v>0.0022000000000000001</v>
      </c>
      <c r="S327" s="216">
        <v>0</v>
      </c>
      <c r="T327" s="21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362</v>
      </c>
      <c r="AT327" s="218" t="s">
        <v>249</v>
      </c>
      <c r="AU327" s="218" t="s">
        <v>82</v>
      </c>
      <c r="AY327" s="19" t="s">
        <v>149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80</v>
      </c>
      <c r="BK327" s="219">
        <f>ROUND(I327*H327,2)</f>
        <v>0</v>
      </c>
      <c r="BL327" s="19" t="s">
        <v>260</v>
      </c>
      <c r="BM327" s="218" t="s">
        <v>509</v>
      </c>
    </row>
    <row r="328" s="2" customFormat="1" ht="24.15" customHeight="1">
      <c r="A328" s="40"/>
      <c r="B328" s="41"/>
      <c r="C328" s="207" t="s">
        <v>510</v>
      </c>
      <c r="D328" s="207" t="s">
        <v>152</v>
      </c>
      <c r="E328" s="208" t="s">
        <v>511</v>
      </c>
      <c r="F328" s="209" t="s">
        <v>512</v>
      </c>
      <c r="G328" s="210" t="s">
        <v>213</v>
      </c>
      <c r="H328" s="211">
        <v>1.9159999999999999</v>
      </c>
      <c r="I328" s="212"/>
      <c r="J328" s="213">
        <f>ROUND(I328*H328,2)</f>
        <v>0</v>
      </c>
      <c r="K328" s="209" t="s">
        <v>155</v>
      </c>
      <c r="L328" s="46"/>
      <c r="M328" s="214" t="s">
        <v>19</v>
      </c>
      <c r="N328" s="215" t="s">
        <v>43</v>
      </c>
      <c r="O328" s="86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8" t="s">
        <v>260</v>
      </c>
      <c r="AT328" s="218" t="s">
        <v>152</v>
      </c>
      <c r="AU328" s="218" t="s">
        <v>82</v>
      </c>
      <c r="AY328" s="19" t="s">
        <v>149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80</v>
      </c>
      <c r="BK328" s="219">
        <f>ROUND(I328*H328,2)</f>
        <v>0</v>
      </c>
      <c r="BL328" s="19" t="s">
        <v>260</v>
      </c>
      <c r="BM328" s="218" t="s">
        <v>513</v>
      </c>
    </row>
    <row r="329" s="2" customFormat="1">
      <c r="A329" s="40"/>
      <c r="B329" s="41"/>
      <c r="C329" s="42"/>
      <c r="D329" s="220" t="s">
        <v>158</v>
      </c>
      <c r="E329" s="42"/>
      <c r="F329" s="221" t="s">
        <v>514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158</v>
      </c>
      <c r="AU329" s="19" t="s">
        <v>82</v>
      </c>
    </row>
    <row r="330" s="2" customFormat="1" ht="24.15" customHeight="1">
      <c r="A330" s="40"/>
      <c r="B330" s="41"/>
      <c r="C330" s="207" t="s">
        <v>515</v>
      </c>
      <c r="D330" s="207" t="s">
        <v>152</v>
      </c>
      <c r="E330" s="208" t="s">
        <v>516</v>
      </c>
      <c r="F330" s="209" t="s">
        <v>517</v>
      </c>
      <c r="G330" s="210" t="s">
        <v>213</v>
      </c>
      <c r="H330" s="211">
        <v>1.9159999999999999</v>
      </c>
      <c r="I330" s="212"/>
      <c r="J330" s="213">
        <f>ROUND(I330*H330,2)</f>
        <v>0</v>
      </c>
      <c r="K330" s="209" t="s">
        <v>155</v>
      </c>
      <c r="L330" s="46"/>
      <c r="M330" s="214" t="s">
        <v>19</v>
      </c>
      <c r="N330" s="215" t="s">
        <v>43</v>
      </c>
      <c r="O330" s="86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260</v>
      </c>
      <c r="AT330" s="218" t="s">
        <v>152</v>
      </c>
      <c r="AU330" s="218" t="s">
        <v>82</v>
      </c>
      <c r="AY330" s="19" t="s">
        <v>149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80</v>
      </c>
      <c r="BK330" s="219">
        <f>ROUND(I330*H330,2)</f>
        <v>0</v>
      </c>
      <c r="BL330" s="19" t="s">
        <v>260</v>
      </c>
      <c r="BM330" s="218" t="s">
        <v>518</v>
      </c>
    </row>
    <row r="331" s="2" customFormat="1">
      <c r="A331" s="40"/>
      <c r="B331" s="41"/>
      <c r="C331" s="42"/>
      <c r="D331" s="220" t="s">
        <v>158</v>
      </c>
      <c r="E331" s="42"/>
      <c r="F331" s="221" t="s">
        <v>519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158</v>
      </c>
      <c r="AU331" s="19" t="s">
        <v>82</v>
      </c>
    </row>
    <row r="332" s="12" customFormat="1" ht="22.8" customHeight="1">
      <c r="A332" s="12"/>
      <c r="B332" s="191"/>
      <c r="C332" s="192"/>
      <c r="D332" s="193" t="s">
        <v>71</v>
      </c>
      <c r="E332" s="205" t="s">
        <v>520</v>
      </c>
      <c r="F332" s="205" t="s">
        <v>521</v>
      </c>
      <c r="G332" s="192"/>
      <c r="H332" s="192"/>
      <c r="I332" s="195"/>
      <c r="J332" s="206">
        <f>BK332</f>
        <v>0</v>
      </c>
      <c r="K332" s="192"/>
      <c r="L332" s="197"/>
      <c r="M332" s="198"/>
      <c r="N332" s="199"/>
      <c r="O332" s="199"/>
      <c r="P332" s="200">
        <f>SUM(P333:P346)</f>
        <v>0</v>
      </c>
      <c r="Q332" s="199"/>
      <c r="R332" s="200">
        <f>SUM(R333:R346)</f>
        <v>0.15475</v>
      </c>
      <c r="S332" s="199"/>
      <c r="T332" s="201">
        <f>SUM(T333:T346)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2" t="s">
        <v>82</v>
      </c>
      <c r="AT332" s="203" t="s">
        <v>71</v>
      </c>
      <c r="AU332" s="203" t="s">
        <v>80</v>
      </c>
      <c r="AY332" s="202" t="s">
        <v>149</v>
      </c>
      <c r="BK332" s="204">
        <f>SUM(BK333:BK346)</f>
        <v>0</v>
      </c>
    </row>
    <row r="333" s="2" customFormat="1" ht="24.15" customHeight="1">
      <c r="A333" s="40"/>
      <c r="B333" s="41"/>
      <c r="C333" s="207" t="s">
        <v>522</v>
      </c>
      <c r="D333" s="207" t="s">
        <v>152</v>
      </c>
      <c r="E333" s="208" t="s">
        <v>523</v>
      </c>
      <c r="F333" s="209" t="s">
        <v>524</v>
      </c>
      <c r="G333" s="210" t="s">
        <v>347</v>
      </c>
      <c r="H333" s="211">
        <v>1</v>
      </c>
      <c r="I333" s="212"/>
      <c r="J333" s="213">
        <f>ROUND(I333*H333,2)</f>
        <v>0</v>
      </c>
      <c r="K333" s="209" t="s">
        <v>19</v>
      </c>
      <c r="L333" s="46"/>
      <c r="M333" s="214" t="s">
        <v>19</v>
      </c>
      <c r="N333" s="215" t="s">
        <v>43</v>
      </c>
      <c r="O333" s="86"/>
      <c r="P333" s="216">
        <f>O333*H333</f>
        <v>0</v>
      </c>
      <c r="Q333" s="216">
        <v>0.035000000000000003</v>
      </c>
      <c r="R333" s="216">
        <f>Q333*H333</f>
        <v>0.035000000000000003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260</v>
      </c>
      <c r="AT333" s="218" t="s">
        <v>152</v>
      </c>
      <c r="AU333" s="218" t="s">
        <v>82</v>
      </c>
      <c r="AY333" s="19" t="s">
        <v>149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80</v>
      </c>
      <c r="BK333" s="219">
        <f>ROUND(I333*H333,2)</f>
        <v>0</v>
      </c>
      <c r="BL333" s="19" t="s">
        <v>260</v>
      </c>
      <c r="BM333" s="218" t="s">
        <v>525</v>
      </c>
    </row>
    <row r="334" s="2" customFormat="1">
      <c r="A334" s="40"/>
      <c r="B334" s="41"/>
      <c r="C334" s="42"/>
      <c r="D334" s="227" t="s">
        <v>223</v>
      </c>
      <c r="E334" s="42"/>
      <c r="F334" s="269" t="s">
        <v>526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223</v>
      </c>
      <c r="AU334" s="19" t="s">
        <v>82</v>
      </c>
    </row>
    <row r="335" s="2" customFormat="1" ht="24.15" customHeight="1">
      <c r="A335" s="40"/>
      <c r="B335" s="41"/>
      <c r="C335" s="207" t="s">
        <v>527</v>
      </c>
      <c r="D335" s="207" t="s">
        <v>152</v>
      </c>
      <c r="E335" s="208" t="s">
        <v>528</v>
      </c>
      <c r="F335" s="209" t="s">
        <v>529</v>
      </c>
      <c r="G335" s="210" t="s">
        <v>184</v>
      </c>
      <c r="H335" s="211">
        <v>9.4649999999999999</v>
      </c>
      <c r="I335" s="212"/>
      <c r="J335" s="213">
        <f>ROUND(I335*H335,2)</f>
        <v>0</v>
      </c>
      <c r="K335" s="209" t="s">
        <v>19</v>
      </c>
      <c r="L335" s="46"/>
      <c r="M335" s="214" t="s">
        <v>19</v>
      </c>
      <c r="N335" s="215" t="s">
        <v>43</v>
      </c>
      <c r="O335" s="86"/>
      <c r="P335" s="216">
        <f>O335*H335</f>
        <v>0</v>
      </c>
      <c r="Q335" s="216">
        <v>0.01</v>
      </c>
      <c r="R335" s="216">
        <f>Q335*H335</f>
        <v>0.094649999999999998</v>
      </c>
      <c r="S335" s="216">
        <v>0</v>
      </c>
      <c r="T335" s="21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260</v>
      </c>
      <c r="AT335" s="218" t="s">
        <v>152</v>
      </c>
      <c r="AU335" s="218" t="s">
        <v>82</v>
      </c>
      <c r="AY335" s="19" t="s">
        <v>149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80</v>
      </c>
      <c r="BK335" s="219">
        <f>ROUND(I335*H335,2)</f>
        <v>0</v>
      </c>
      <c r="BL335" s="19" t="s">
        <v>260</v>
      </c>
      <c r="BM335" s="218" t="s">
        <v>530</v>
      </c>
    </row>
    <row r="336" s="2" customFormat="1">
      <c r="A336" s="40"/>
      <c r="B336" s="41"/>
      <c r="C336" s="42"/>
      <c r="D336" s="227" t="s">
        <v>223</v>
      </c>
      <c r="E336" s="42"/>
      <c r="F336" s="269" t="s">
        <v>526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223</v>
      </c>
      <c r="AU336" s="19" t="s">
        <v>82</v>
      </c>
    </row>
    <row r="337" s="2" customFormat="1" ht="16.5" customHeight="1">
      <c r="A337" s="40"/>
      <c r="B337" s="41"/>
      <c r="C337" s="207" t="s">
        <v>531</v>
      </c>
      <c r="D337" s="207" t="s">
        <v>152</v>
      </c>
      <c r="E337" s="208" t="s">
        <v>532</v>
      </c>
      <c r="F337" s="209" t="s">
        <v>533</v>
      </c>
      <c r="G337" s="210" t="s">
        <v>184</v>
      </c>
      <c r="H337" s="211">
        <v>4.2400000000000002</v>
      </c>
      <c r="I337" s="212"/>
      <c r="J337" s="213">
        <f>ROUND(I337*H337,2)</f>
        <v>0</v>
      </c>
      <c r="K337" s="209" t="s">
        <v>19</v>
      </c>
      <c r="L337" s="46"/>
      <c r="M337" s="214" t="s">
        <v>19</v>
      </c>
      <c r="N337" s="215" t="s">
        <v>43</v>
      </c>
      <c r="O337" s="86"/>
      <c r="P337" s="216">
        <f>O337*H337</f>
        <v>0</v>
      </c>
      <c r="Q337" s="216">
        <v>0.0035000000000000001</v>
      </c>
      <c r="R337" s="216">
        <f>Q337*H337</f>
        <v>0.014840000000000001</v>
      </c>
      <c r="S337" s="216">
        <v>0</v>
      </c>
      <c r="T337" s="21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8" t="s">
        <v>260</v>
      </c>
      <c r="AT337" s="218" t="s">
        <v>152</v>
      </c>
      <c r="AU337" s="218" t="s">
        <v>82</v>
      </c>
      <c r="AY337" s="19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80</v>
      </c>
      <c r="BK337" s="219">
        <f>ROUND(I337*H337,2)</f>
        <v>0</v>
      </c>
      <c r="BL337" s="19" t="s">
        <v>260</v>
      </c>
      <c r="BM337" s="218" t="s">
        <v>534</v>
      </c>
    </row>
    <row r="338" s="2" customFormat="1">
      <c r="A338" s="40"/>
      <c r="B338" s="41"/>
      <c r="C338" s="42"/>
      <c r="D338" s="227" t="s">
        <v>223</v>
      </c>
      <c r="E338" s="42"/>
      <c r="F338" s="269" t="s">
        <v>526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223</v>
      </c>
      <c r="AU338" s="19" t="s">
        <v>82</v>
      </c>
    </row>
    <row r="339" s="13" customFormat="1">
      <c r="A339" s="13"/>
      <c r="B339" s="225"/>
      <c r="C339" s="226"/>
      <c r="D339" s="227" t="s">
        <v>160</v>
      </c>
      <c r="E339" s="228" t="s">
        <v>19</v>
      </c>
      <c r="F339" s="229" t="s">
        <v>535</v>
      </c>
      <c r="G339" s="226"/>
      <c r="H339" s="230">
        <v>4.2400000000000002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160</v>
      </c>
      <c r="AU339" s="236" t="s">
        <v>82</v>
      </c>
      <c r="AV339" s="13" t="s">
        <v>82</v>
      </c>
      <c r="AW339" s="13" t="s">
        <v>33</v>
      </c>
      <c r="AX339" s="13" t="s">
        <v>80</v>
      </c>
      <c r="AY339" s="236" t="s">
        <v>149</v>
      </c>
    </row>
    <row r="340" s="2" customFormat="1" ht="16.5" customHeight="1">
      <c r="A340" s="40"/>
      <c r="B340" s="41"/>
      <c r="C340" s="207" t="s">
        <v>536</v>
      </c>
      <c r="D340" s="207" t="s">
        <v>152</v>
      </c>
      <c r="E340" s="208" t="s">
        <v>537</v>
      </c>
      <c r="F340" s="209" t="s">
        <v>538</v>
      </c>
      <c r="G340" s="210" t="s">
        <v>184</v>
      </c>
      <c r="H340" s="211">
        <v>6.8399999999999999</v>
      </c>
      <c r="I340" s="212"/>
      <c r="J340" s="213">
        <f>ROUND(I340*H340,2)</f>
        <v>0</v>
      </c>
      <c r="K340" s="209" t="s">
        <v>19</v>
      </c>
      <c r="L340" s="46"/>
      <c r="M340" s="214" t="s">
        <v>19</v>
      </c>
      <c r="N340" s="215" t="s">
        <v>43</v>
      </c>
      <c r="O340" s="86"/>
      <c r="P340" s="216">
        <f>O340*H340</f>
        <v>0</v>
      </c>
      <c r="Q340" s="216">
        <v>0.0015</v>
      </c>
      <c r="R340" s="216">
        <f>Q340*H340</f>
        <v>0.01026</v>
      </c>
      <c r="S340" s="216">
        <v>0</v>
      </c>
      <c r="T340" s="21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8" t="s">
        <v>260</v>
      </c>
      <c r="AT340" s="218" t="s">
        <v>152</v>
      </c>
      <c r="AU340" s="218" t="s">
        <v>82</v>
      </c>
      <c r="AY340" s="19" t="s">
        <v>149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80</v>
      </c>
      <c r="BK340" s="219">
        <f>ROUND(I340*H340,2)</f>
        <v>0</v>
      </c>
      <c r="BL340" s="19" t="s">
        <v>260</v>
      </c>
      <c r="BM340" s="218" t="s">
        <v>539</v>
      </c>
    </row>
    <row r="341" s="2" customFormat="1">
      <c r="A341" s="40"/>
      <c r="B341" s="41"/>
      <c r="C341" s="42"/>
      <c r="D341" s="227" t="s">
        <v>223</v>
      </c>
      <c r="E341" s="42"/>
      <c r="F341" s="269" t="s">
        <v>526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223</v>
      </c>
      <c r="AU341" s="19" t="s">
        <v>82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540</v>
      </c>
      <c r="G342" s="226"/>
      <c r="H342" s="230">
        <v>6.8399999999999999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82</v>
      </c>
      <c r="AV342" s="13" t="s">
        <v>82</v>
      </c>
      <c r="AW342" s="13" t="s">
        <v>33</v>
      </c>
      <c r="AX342" s="13" t="s">
        <v>80</v>
      </c>
      <c r="AY342" s="236" t="s">
        <v>149</v>
      </c>
    </row>
    <row r="343" s="2" customFormat="1" ht="24.15" customHeight="1">
      <c r="A343" s="40"/>
      <c r="B343" s="41"/>
      <c r="C343" s="207" t="s">
        <v>541</v>
      </c>
      <c r="D343" s="207" t="s">
        <v>152</v>
      </c>
      <c r="E343" s="208" t="s">
        <v>542</v>
      </c>
      <c r="F343" s="209" t="s">
        <v>543</v>
      </c>
      <c r="G343" s="210" t="s">
        <v>213</v>
      </c>
      <c r="H343" s="211">
        <v>0.155</v>
      </c>
      <c r="I343" s="212"/>
      <c r="J343" s="213">
        <f>ROUND(I343*H343,2)</f>
        <v>0</v>
      </c>
      <c r="K343" s="209" t="s">
        <v>155</v>
      </c>
      <c r="L343" s="46"/>
      <c r="M343" s="214" t="s">
        <v>19</v>
      </c>
      <c r="N343" s="215" t="s">
        <v>43</v>
      </c>
      <c r="O343" s="86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8" t="s">
        <v>260</v>
      </c>
      <c r="AT343" s="218" t="s">
        <v>152</v>
      </c>
      <c r="AU343" s="218" t="s">
        <v>82</v>
      </c>
      <c r="AY343" s="19" t="s">
        <v>149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80</v>
      </c>
      <c r="BK343" s="219">
        <f>ROUND(I343*H343,2)</f>
        <v>0</v>
      </c>
      <c r="BL343" s="19" t="s">
        <v>260</v>
      </c>
      <c r="BM343" s="218" t="s">
        <v>544</v>
      </c>
    </row>
    <row r="344" s="2" customFormat="1">
      <c r="A344" s="40"/>
      <c r="B344" s="41"/>
      <c r="C344" s="42"/>
      <c r="D344" s="220" t="s">
        <v>158</v>
      </c>
      <c r="E344" s="42"/>
      <c r="F344" s="221" t="s">
        <v>545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158</v>
      </c>
      <c r="AU344" s="19" t="s">
        <v>82</v>
      </c>
    </row>
    <row r="345" s="2" customFormat="1" ht="24.15" customHeight="1">
      <c r="A345" s="40"/>
      <c r="B345" s="41"/>
      <c r="C345" s="207" t="s">
        <v>546</v>
      </c>
      <c r="D345" s="207" t="s">
        <v>152</v>
      </c>
      <c r="E345" s="208" t="s">
        <v>547</v>
      </c>
      <c r="F345" s="209" t="s">
        <v>548</v>
      </c>
      <c r="G345" s="210" t="s">
        <v>213</v>
      </c>
      <c r="H345" s="211">
        <v>0.155</v>
      </c>
      <c r="I345" s="212"/>
      <c r="J345" s="213">
        <f>ROUND(I345*H345,2)</f>
        <v>0</v>
      </c>
      <c r="K345" s="209" t="s">
        <v>155</v>
      </c>
      <c r="L345" s="46"/>
      <c r="M345" s="214" t="s">
        <v>19</v>
      </c>
      <c r="N345" s="215" t="s">
        <v>43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260</v>
      </c>
      <c r="AT345" s="218" t="s">
        <v>152</v>
      </c>
      <c r="AU345" s="218" t="s">
        <v>82</v>
      </c>
      <c r="AY345" s="19" t="s">
        <v>149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80</v>
      </c>
      <c r="BK345" s="219">
        <f>ROUND(I345*H345,2)</f>
        <v>0</v>
      </c>
      <c r="BL345" s="19" t="s">
        <v>260</v>
      </c>
      <c r="BM345" s="218" t="s">
        <v>549</v>
      </c>
    </row>
    <row r="346" s="2" customFormat="1">
      <c r="A346" s="40"/>
      <c r="B346" s="41"/>
      <c r="C346" s="42"/>
      <c r="D346" s="220" t="s">
        <v>158</v>
      </c>
      <c r="E346" s="42"/>
      <c r="F346" s="221" t="s">
        <v>550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158</v>
      </c>
      <c r="AU346" s="19" t="s">
        <v>82</v>
      </c>
    </row>
    <row r="347" s="12" customFormat="1" ht="22.8" customHeight="1">
      <c r="A347" s="12"/>
      <c r="B347" s="191"/>
      <c r="C347" s="192"/>
      <c r="D347" s="193" t="s">
        <v>71</v>
      </c>
      <c r="E347" s="205" t="s">
        <v>551</v>
      </c>
      <c r="F347" s="205" t="s">
        <v>552</v>
      </c>
      <c r="G347" s="192"/>
      <c r="H347" s="192"/>
      <c r="I347" s="195"/>
      <c r="J347" s="206">
        <f>BK347</f>
        <v>0</v>
      </c>
      <c r="K347" s="192"/>
      <c r="L347" s="197"/>
      <c r="M347" s="198"/>
      <c r="N347" s="199"/>
      <c r="O347" s="199"/>
      <c r="P347" s="200">
        <f>SUM(P348:P433)</f>
        <v>0</v>
      </c>
      <c r="Q347" s="199"/>
      <c r="R347" s="200">
        <f>SUM(R348:R433)</f>
        <v>6.0410096399999986</v>
      </c>
      <c r="S347" s="199"/>
      <c r="T347" s="201">
        <f>SUM(T348:T433)</f>
        <v>7.2559149999999999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2" t="s">
        <v>82</v>
      </c>
      <c r="AT347" s="203" t="s">
        <v>71</v>
      </c>
      <c r="AU347" s="203" t="s">
        <v>80</v>
      </c>
      <c r="AY347" s="202" t="s">
        <v>149</v>
      </c>
      <c r="BK347" s="204">
        <f>SUM(BK348:BK433)</f>
        <v>0</v>
      </c>
    </row>
    <row r="348" s="2" customFormat="1" ht="16.5" customHeight="1">
      <c r="A348" s="40"/>
      <c r="B348" s="41"/>
      <c r="C348" s="207" t="s">
        <v>553</v>
      </c>
      <c r="D348" s="207" t="s">
        <v>152</v>
      </c>
      <c r="E348" s="208" t="s">
        <v>554</v>
      </c>
      <c r="F348" s="209" t="s">
        <v>555</v>
      </c>
      <c r="G348" s="210" t="s">
        <v>109</v>
      </c>
      <c r="H348" s="211">
        <v>205.55000000000001</v>
      </c>
      <c r="I348" s="212"/>
      <c r="J348" s="213">
        <f>ROUND(I348*H348,2)</f>
        <v>0</v>
      </c>
      <c r="K348" s="209" t="s">
        <v>155</v>
      </c>
      <c r="L348" s="46"/>
      <c r="M348" s="214" t="s">
        <v>19</v>
      </c>
      <c r="N348" s="215" t="s">
        <v>43</v>
      </c>
      <c r="O348" s="86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260</v>
      </c>
      <c r="AT348" s="218" t="s">
        <v>152</v>
      </c>
      <c r="AU348" s="218" t="s">
        <v>82</v>
      </c>
      <c r="AY348" s="19" t="s">
        <v>149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80</v>
      </c>
      <c r="BK348" s="219">
        <f>ROUND(I348*H348,2)</f>
        <v>0</v>
      </c>
      <c r="BL348" s="19" t="s">
        <v>260</v>
      </c>
      <c r="BM348" s="218" t="s">
        <v>556</v>
      </c>
    </row>
    <row r="349" s="2" customFormat="1">
      <c r="A349" s="40"/>
      <c r="B349" s="41"/>
      <c r="C349" s="42"/>
      <c r="D349" s="220" t="s">
        <v>158</v>
      </c>
      <c r="E349" s="42"/>
      <c r="F349" s="221" t="s">
        <v>557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158</v>
      </c>
      <c r="AU349" s="19" t="s">
        <v>82</v>
      </c>
    </row>
    <row r="350" s="2" customFormat="1" ht="16.5" customHeight="1">
      <c r="A350" s="40"/>
      <c r="B350" s="41"/>
      <c r="C350" s="207" t="s">
        <v>558</v>
      </c>
      <c r="D350" s="207" t="s">
        <v>152</v>
      </c>
      <c r="E350" s="208" t="s">
        <v>559</v>
      </c>
      <c r="F350" s="209" t="s">
        <v>560</v>
      </c>
      <c r="G350" s="210" t="s">
        <v>109</v>
      </c>
      <c r="H350" s="211">
        <v>209.60400000000001</v>
      </c>
      <c r="I350" s="212"/>
      <c r="J350" s="213">
        <f>ROUND(I350*H350,2)</f>
        <v>0</v>
      </c>
      <c r="K350" s="209" t="s">
        <v>155</v>
      </c>
      <c r="L350" s="46"/>
      <c r="M350" s="214" t="s">
        <v>19</v>
      </c>
      <c r="N350" s="215" t="s">
        <v>43</v>
      </c>
      <c r="O350" s="86"/>
      <c r="P350" s="216">
        <f>O350*H350</f>
        <v>0</v>
      </c>
      <c r="Q350" s="216">
        <v>0.00029999999999999997</v>
      </c>
      <c r="R350" s="216">
        <f>Q350*H350</f>
        <v>0.062881199999999998</v>
      </c>
      <c r="S350" s="216">
        <v>0</v>
      </c>
      <c r="T350" s="217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260</v>
      </c>
      <c r="AT350" s="218" t="s">
        <v>152</v>
      </c>
      <c r="AU350" s="218" t="s">
        <v>82</v>
      </c>
      <c r="AY350" s="19" t="s">
        <v>149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80</v>
      </c>
      <c r="BK350" s="219">
        <f>ROUND(I350*H350,2)</f>
        <v>0</v>
      </c>
      <c r="BL350" s="19" t="s">
        <v>260</v>
      </c>
      <c r="BM350" s="218" t="s">
        <v>561</v>
      </c>
    </row>
    <row r="351" s="2" customFormat="1">
      <c r="A351" s="40"/>
      <c r="B351" s="41"/>
      <c r="C351" s="42"/>
      <c r="D351" s="220" t="s">
        <v>158</v>
      </c>
      <c r="E351" s="42"/>
      <c r="F351" s="221" t="s">
        <v>562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158</v>
      </c>
      <c r="AU351" s="19" t="s">
        <v>82</v>
      </c>
    </row>
    <row r="352" s="13" customFormat="1">
      <c r="A352" s="13"/>
      <c r="B352" s="225"/>
      <c r="C352" s="226"/>
      <c r="D352" s="227" t="s">
        <v>160</v>
      </c>
      <c r="E352" s="228" t="s">
        <v>19</v>
      </c>
      <c r="F352" s="229" t="s">
        <v>112</v>
      </c>
      <c r="G352" s="226"/>
      <c r="H352" s="230">
        <v>205.55000000000001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160</v>
      </c>
      <c r="AU352" s="236" t="s">
        <v>82</v>
      </c>
      <c r="AV352" s="13" t="s">
        <v>82</v>
      </c>
      <c r="AW352" s="13" t="s">
        <v>33</v>
      </c>
      <c r="AX352" s="13" t="s">
        <v>72</v>
      </c>
      <c r="AY352" s="236" t="s">
        <v>149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563</v>
      </c>
      <c r="G353" s="226"/>
      <c r="H353" s="230">
        <v>4.0540000000000003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82</v>
      </c>
      <c r="AV353" s="13" t="s">
        <v>82</v>
      </c>
      <c r="AW353" s="13" t="s">
        <v>33</v>
      </c>
      <c r="AX353" s="13" t="s">
        <v>72</v>
      </c>
      <c r="AY353" s="236" t="s">
        <v>149</v>
      </c>
    </row>
    <row r="354" s="14" customFormat="1">
      <c r="A354" s="14"/>
      <c r="B354" s="237"/>
      <c r="C354" s="238"/>
      <c r="D354" s="227" t="s">
        <v>160</v>
      </c>
      <c r="E354" s="239" t="s">
        <v>19</v>
      </c>
      <c r="F354" s="240" t="s">
        <v>162</v>
      </c>
      <c r="G354" s="238"/>
      <c r="H354" s="241">
        <v>209.60400000000001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160</v>
      </c>
      <c r="AU354" s="247" t="s">
        <v>82</v>
      </c>
      <c r="AV354" s="14" t="s">
        <v>156</v>
      </c>
      <c r="AW354" s="14" t="s">
        <v>33</v>
      </c>
      <c r="AX354" s="14" t="s">
        <v>80</v>
      </c>
      <c r="AY354" s="247" t="s">
        <v>149</v>
      </c>
    </row>
    <row r="355" s="2" customFormat="1" ht="21.75" customHeight="1">
      <c r="A355" s="40"/>
      <c r="B355" s="41"/>
      <c r="C355" s="207" t="s">
        <v>564</v>
      </c>
      <c r="D355" s="207" t="s">
        <v>152</v>
      </c>
      <c r="E355" s="208" t="s">
        <v>565</v>
      </c>
      <c r="F355" s="209" t="s">
        <v>566</v>
      </c>
      <c r="G355" s="210" t="s">
        <v>184</v>
      </c>
      <c r="H355" s="211">
        <v>40.536999999999999</v>
      </c>
      <c r="I355" s="212"/>
      <c r="J355" s="213">
        <f>ROUND(I355*H355,2)</f>
        <v>0</v>
      </c>
      <c r="K355" s="209" t="s">
        <v>155</v>
      </c>
      <c r="L355" s="46"/>
      <c r="M355" s="214" t="s">
        <v>19</v>
      </c>
      <c r="N355" s="215" t="s">
        <v>43</v>
      </c>
      <c r="O355" s="86"/>
      <c r="P355" s="216">
        <f>O355*H355</f>
        <v>0</v>
      </c>
      <c r="Q355" s="216">
        <v>0.00058</v>
      </c>
      <c r="R355" s="216">
        <f>Q355*H355</f>
        <v>0.023511459999999998</v>
      </c>
      <c r="S355" s="216">
        <v>0</v>
      </c>
      <c r="T355" s="21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260</v>
      </c>
      <c r="AT355" s="218" t="s">
        <v>152</v>
      </c>
      <c r="AU355" s="218" t="s">
        <v>82</v>
      </c>
      <c r="AY355" s="19" t="s">
        <v>149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80</v>
      </c>
      <c r="BK355" s="219">
        <f>ROUND(I355*H355,2)</f>
        <v>0</v>
      </c>
      <c r="BL355" s="19" t="s">
        <v>260</v>
      </c>
      <c r="BM355" s="218" t="s">
        <v>567</v>
      </c>
    </row>
    <row r="356" s="2" customFormat="1">
      <c r="A356" s="40"/>
      <c r="B356" s="41"/>
      <c r="C356" s="42"/>
      <c r="D356" s="220" t="s">
        <v>158</v>
      </c>
      <c r="E356" s="42"/>
      <c r="F356" s="221" t="s">
        <v>568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158</v>
      </c>
      <c r="AU356" s="19" t="s">
        <v>82</v>
      </c>
    </row>
    <row r="357" s="13" customFormat="1">
      <c r="A357" s="13"/>
      <c r="B357" s="225"/>
      <c r="C357" s="226"/>
      <c r="D357" s="227" t="s">
        <v>160</v>
      </c>
      <c r="E357" s="228" t="s">
        <v>19</v>
      </c>
      <c r="F357" s="229" t="s">
        <v>569</v>
      </c>
      <c r="G357" s="226"/>
      <c r="H357" s="230">
        <v>11.060000000000001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160</v>
      </c>
      <c r="AU357" s="236" t="s">
        <v>82</v>
      </c>
      <c r="AV357" s="13" t="s">
        <v>82</v>
      </c>
      <c r="AW357" s="13" t="s">
        <v>33</v>
      </c>
      <c r="AX357" s="13" t="s">
        <v>72</v>
      </c>
      <c r="AY357" s="236" t="s">
        <v>149</v>
      </c>
    </row>
    <row r="358" s="13" customFormat="1">
      <c r="A358" s="13"/>
      <c r="B358" s="225"/>
      <c r="C358" s="226"/>
      <c r="D358" s="227" t="s">
        <v>160</v>
      </c>
      <c r="E358" s="228" t="s">
        <v>19</v>
      </c>
      <c r="F358" s="229" t="s">
        <v>570</v>
      </c>
      <c r="G358" s="226"/>
      <c r="H358" s="230">
        <v>18.100000000000001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160</v>
      </c>
      <c r="AU358" s="236" t="s">
        <v>82</v>
      </c>
      <c r="AV358" s="13" t="s">
        <v>82</v>
      </c>
      <c r="AW358" s="13" t="s">
        <v>33</v>
      </c>
      <c r="AX358" s="13" t="s">
        <v>72</v>
      </c>
      <c r="AY358" s="236" t="s">
        <v>149</v>
      </c>
    </row>
    <row r="359" s="13" customFormat="1">
      <c r="A359" s="13"/>
      <c r="B359" s="225"/>
      <c r="C359" s="226"/>
      <c r="D359" s="227" t="s">
        <v>160</v>
      </c>
      <c r="E359" s="228" t="s">
        <v>19</v>
      </c>
      <c r="F359" s="229" t="s">
        <v>571</v>
      </c>
      <c r="G359" s="226"/>
      <c r="H359" s="230">
        <v>11.377000000000001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160</v>
      </c>
      <c r="AU359" s="236" t="s">
        <v>82</v>
      </c>
      <c r="AV359" s="13" t="s">
        <v>82</v>
      </c>
      <c r="AW359" s="13" t="s">
        <v>33</v>
      </c>
      <c r="AX359" s="13" t="s">
        <v>72</v>
      </c>
      <c r="AY359" s="236" t="s">
        <v>149</v>
      </c>
    </row>
    <row r="360" s="14" customFormat="1">
      <c r="A360" s="14"/>
      <c r="B360" s="237"/>
      <c r="C360" s="238"/>
      <c r="D360" s="227" t="s">
        <v>160</v>
      </c>
      <c r="E360" s="239" t="s">
        <v>19</v>
      </c>
      <c r="F360" s="240" t="s">
        <v>162</v>
      </c>
      <c r="G360" s="238"/>
      <c r="H360" s="241">
        <v>40.536999999999999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160</v>
      </c>
      <c r="AU360" s="247" t="s">
        <v>82</v>
      </c>
      <c r="AV360" s="14" t="s">
        <v>156</v>
      </c>
      <c r="AW360" s="14" t="s">
        <v>33</v>
      </c>
      <c r="AX360" s="14" t="s">
        <v>80</v>
      </c>
      <c r="AY360" s="247" t="s">
        <v>149</v>
      </c>
    </row>
    <row r="361" s="2" customFormat="1" ht="24.15" customHeight="1">
      <c r="A361" s="40"/>
      <c r="B361" s="41"/>
      <c r="C361" s="270" t="s">
        <v>572</v>
      </c>
      <c r="D361" s="270" t="s">
        <v>249</v>
      </c>
      <c r="E361" s="271" t="s">
        <v>573</v>
      </c>
      <c r="F361" s="272" t="s">
        <v>574</v>
      </c>
      <c r="G361" s="273" t="s">
        <v>109</v>
      </c>
      <c r="H361" s="274">
        <v>4.4589999999999996</v>
      </c>
      <c r="I361" s="275"/>
      <c r="J361" s="276">
        <f>ROUND(I361*H361,2)</f>
        <v>0</v>
      </c>
      <c r="K361" s="272" t="s">
        <v>155</v>
      </c>
      <c r="L361" s="277"/>
      <c r="M361" s="278" t="s">
        <v>19</v>
      </c>
      <c r="N361" s="279" t="s">
        <v>43</v>
      </c>
      <c r="O361" s="86"/>
      <c r="P361" s="216">
        <f>O361*H361</f>
        <v>0</v>
      </c>
      <c r="Q361" s="216">
        <v>0.019199999999999998</v>
      </c>
      <c r="R361" s="216">
        <f>Q361*H361</f>
        <v>0.085612799999999989</v>
      </c>
      <c r="S361" s="216">
        <v>0</v>
      </c>
      <c r="T361" s="21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8" t="s">
        <v>362</v>
      </c>
      <c r="AT361" s="218" t="s">
        <v>249</v>
      </c>
      <c r="AU361" s="218" t="s">
        <v>82</v>
      </c>
      <c r="AY361" s="19" t="s">
        <v>149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80</v>
      </c>
      <c r="BK361" s="219">
        <f>ROUND(I361*H361,2)</f>
        <v>0</v>
      </c>
      <c r="BL361" s="19" t="s">
        <v>260</v>
      </c>
      <c r="BM361" s="218" t="s">
        <v>575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576</v>
      </c>
      <c r="G362" s="226"/>
      <c r="H362" s="230">
        <v>4.0540000000000003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82</v>
      </c>
      <c r="AV362" s="13" t="s">
        <v>82</v>
      </c>
      <c r="AW362" s="13" t="s">
        <v>33</v>
      </c>
      <c r="AX362" s="13" t="s">
        <v>80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6"/>
      <c r="F363" s="229" t="s">
        <v>577</v>
      </c>
      <c r="G363" s="226"/>
      <c r="H363" s="230">
        <v>4.4589999999999996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82</v>
      </c>
      <c r="AV363" s="13" t="s">
        <v>82</v>
      </c>
      <c r="AW363" s="13" t="s">
        <v>4</v>
      </c>
      <c r="AX363" s="13" t="s">
        <v>80</v>
      </c>
      <c r="AY363" s="236" t="s">
        <v>149</v>
      </c>
    </row>
    <row r="364" s="2" customFormat="1" ht="16.5" customHeight="1">
      <c r="A364" s="40"/>
      <c r="B364" s="41"/>
      <c r="C364" s="207" t="s">
        <v>578</v>
      </c>
      <c r="D364" s="207" t="s">
        <v>152</v>
      </c>
      <c r="E364" s="208" t="s">
        <v>579</v>
      </c>
      <c r="F364" s="209" t="s">
        <v>580</v>
      </c>
      <c r="G364" s="210" t="s">
        <v>109</v>
      </c>
      <c r="H364" s="211">
        <v>205.55000000000001</v>
      </c>
      <c r="I364" s="212"/>
      <c r="J364" s="213">
        <f>ROUND(I364*H364,2)</f>
        <v>0</v>
      </c>
      <c r="K364" s="209" t="s">
        <v>155</v>
      </c>
      <c r="L364" s="46"/>
      <c r="M364" s="214" t="s">
        <v>19</v>
      </c>
      <c r="N364" s="215" t="s">
        <v>43</v>
      </c>
      <c r="O364" s="86"/>
      <c r="P364" s="216">
        <f>O364*H364</f>
        <v>0</v>
      </c>
      <c r="Q364" s="216">
        <v>0</v>
      </c>
      <c r="R364" s="216">
        <f>Q364*H364</f>
        <v>0</v>
      </c>
      <c r="S364" s="216">
        <v>0.035299999999999998</v>
      </c>
      <c r="T364" s="217">
        <f>S364*H364</f>
        <v>7.2559149999999999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8" t="s">
        <v>260</v>
      </c>
      <c r="AT364" s="218" t="s">
        <v>152</v>
      </c>
      <c r="AU364" s="218" t="s">
        <v>82</v>
      </c>
      <c r="AY364" s="19" t="s">
        <v>149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9" t="s">
        <v>80</v>
      </c>
      <c r="BK364" s="219">
        <f>ROUND(I364*H364,2)</f>
        <v>0</v>
      </c>
      <c r="BL364" s="19" t="s">
        <v>260</v>
      </c>
      <c r="BM364" s="218" t="s">
        <v>581</v>
      </c>
    </row>
    <row r="365" s="2" customFormat="1">
      <c r="A365" s="40"/>
      <c r="B365" s="41"/>
      <c r="C365" s="42"/>
      <c r="D365" s="220" t="s">
        <v>158</v>
      </c>
      <c r="E365" s="42"/>
      <c r="F365" s="221" t="s">
        <v>582</v>
      </c>
      <c r="G365" s="42"/>
      <c r="H365" s="42"/>
      <c r="I365" s="222"/>
      <c r="J365" s="42"/>
      <c r="K365" s="42"/>
      <c r="L365" s="46"/>
      <c r="M365" s="223"/>
      <c r="N365" s="224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158</v>
      </c>
      <c r="AU365" s="19" t="s">
        <v>82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107</v>
      </c>
      <c r="G366" s="226"/>
      <c r="H366" s="230">
        <v>205.55000000000001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82</v>
      </c>
      <c r="AV366" s="13" t="s">
        <v>82</v>
      </c>
      <c r="AW366" s="13" t="s">
        <v>33</v>
      </c>
      <c r="AX366" s="13" t="s">
        <v>80</v>
      </c>
      <c r="AY366" s="236" t="s">
        <v>149</v>
      </c>
    </row>
    <row r="367" s="2" customFormat="1" ht="24.15" customHeight="1">
      <c r="A367" s="40"/>
      <c r="B367" s="41"/>
      <c r="C367" s="207" t="s">
        <v>583</v>
      </c>
      <c r="D367" s="207" t="s">
        <v>152</v>
      </c>
      <c r="E367" s="208" t="s">
        <v>584</v>
      </c>
      <c r="F367" s="209" t="s">
        <v>585</v>
      </c>
      <c r="G367" s="210" t="s">
        <v>109</v>
      </c>
      <c r="H367" s="211">
        <v>205.55000000000001</v>
      </c>
      <c r="I367" s="212"/>
      <c r="J367" s="213">
        <f>ROUND(I367*H367,2)</f>
        <v>0</v>
      </c>
      <c r="K367" s="209" t="s">
        <v>155</v>
      </c>
      <c r="L367" s="46"/>
      <c r="M367" s="214" t="s">
        <v>19</v>
      </c>
      <c r="N367" s="215" t="s">
        <v>43</v>
      </c>
      <c r="O367" s="86"/>
      <c r="P367" s="216">
        <f>O367*H367</f>
        <v>0</v>
      </c>
      <c r="Q367" s="216">
        <v>0.0058799999999999998</v>
      </c>
      <c r="R367" s="216">
        <f>Q367*H367</f>
        <v>1.208634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260</v>
      </c>
      <c r="AT367" s="218" t="s">
        <v>152</v>
      </c>
      <c r="AU367" s="218" t="s">
        <v>82</v>
      </c>
      <c r="AY367" s="19" t="s">
        <v>149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80</v>
      </c>
      <c r="BK367" s="219">
        <f>ROUND(I367*H367,2)</f>
        <v>0</v>
      </c>
      <c r="BL367" s="19" t="s">
        <v>260</v>
      </c>
      <c r="BM367" s="218" t="s">
        <v>586</v>
      </c>
    </row>
    <row r="368" s="2" customFormat="1">
      <c r="A368" s="40"/>
      <c r="B368" s="41"/>
      <c r="C368" s="42"/>
      <c r="D368" s="220" t="s">
        <v>158</v>
      </c>
      <c r="E368" s="42"/>
      <c r="F368" s="221" t="s">
        <v>587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158</v>
      </c>
      <c r="AU368" s="19" t="s">
        <v>82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112</v>
      </c>
      <c r="G369" s="226"/>
      <c r="H369" s="230">
        <v>205.55000000000001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82</v>
      </c>
      <c r="AV369" s="13" t="s">
        <v>82</v>
      </c>
      <c r="AW369" s="13" t="s">
        <v>33</v>
      </c>
      <c r="AX369" s="13" t="s">
        <v>80</v>
      </c>
      <c r="AY369" s="236" t="s">
        <v>149</v>
      </c>
    </row>
    <row r="370" s="2" customFormat="1" ht="24.15" customHeight="1">
      <c r="A370" s="40"/>
      <c r="B370" s="41"/>
      <c r="C370" s="270" t="s">
        <v>588</v>
      </c>
      <c r="D370" s="270" t="s">
        <v>249</v>
      </c>
      <c r="E370" s="271" t="s">
        <v>573</v>
      </c>
      <c r="F370" s="272" t="s">
        <v>574</v>
      </c>
      <c r="G370" s="273" t="s">
        <v>109</v>
      </c>
      <c r="H370" s="274">
        <v>226.10499999999999</v>
      </c>
      <c r="I370" s="275"/>
      <c r="J370" s="276">
        <f>ROUND(I370*H370,2)</f>
        <v>0</v>
      </c>
      <c r="K370" s="272" t="s">
        <v>155</v>
      </c>
      <c r="L370" s="277"/>
      <c r="M370" s="278" t="s">
        <v>19</v>
      </c>
      <c r="N370" s="279" t="s">
        <v>43</v>
      </c>
      <c r="O370" s="86"/>
      <c r="P370" s="216">
        <f>O370*H370</f>
        <v>0</v>
      </c>
      <c r="Q370" s="216">
        <v>0.019199999999999998</v>
      </c>
      <c r="R370" s="216">
        <f>Q370*H370</f>
        <v>4.3412159999999993</v>
      </c>
      <c r="S370" s="216">
        <v>0</v>
      </c>
      <c r="T370" s="21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8" t="s">
        <v>362</v>
      </c>
      <c r="AT370" s="218" t="s">
        <v>249</v>
      </c>
      <c r="AU370" s="218" t="s">
        <v>82</v>
      </c>
      <c r="AY370" s="19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9" t="s">
        <v>80</v>
      </c>
      <c r="BK370" s="219">
        <f>ROUND(I370*H370,2)</f>
        <v>0</v>
      </c>
      <c r="BL370" s="19" t="s">
        <v>260</v>
      </c>
      <c r="BM370" s="218" t="s">
        <v>589</v>
      </c>
    </row>
    <row r="371" s="13" customFormat="1">
      <c r="A371" s="13"/>
      <c r="B371" s="225"/>
      <c r="C371" s="226"/>
      <c r="D371" s="227" t="s">
        <v>160</v>
      </c>
      <c r="E371" s="226"/>
      <c r="F371" s="229" t="s">
        <v>590</v>
      </c>
      <c r="G371" s="226"/>
      <c r="H371" s="230">
        <v>226.10499999999999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82</v>
      </c>
      <c r="AV371" s="13" t="s">
        <v>82</v>
      </c>
      <c r="AW371" s="13" t="s">
        <v>4</v>
      </c>
      <c r="AX371" s="13" t="s">
        <v>80</v>
      </c>
      <c r="AY371" s="236" t="s">
        <v>149</v>
      </c>
    </row>
    <row r="372" s="2" customFormat="1" ht="24.15" customHeight="1">
      <c r="A372" s="40"/>
      <c r="B372" s="41"/>
      <c r="C372" s="207" t="s">
        <v>591</v>
      </c>
      <c r="D372" s="207" t="s">
        <v>152</v>
      </c>
      <c r="E372" s="208" t="s">
        <v>592</v>
      </c>
      <c r="F372" s="209" t="s">
        <v>593</v>
      </c>
      <c r="G372" s="210" t="s">
        <v>109</v>
      </c>
      <c r="H372" s="211">
        <v>5.5099999999999998</v>
      </c>
      <c r="I372" s="212"/>
      <c r="J372" s="213">
        <f>ROUND(I372*H372,2)</f>
        <v>0</v>
      </c>
      <c r="K372" s="209" t="s">
        <v>155</v>
      </c>
      <c r="L372" s="46"/>
      <c r="M372" s="214" t="s">
        <v>19</v>
      </c>
      <c r="N372" s="215" t="s">
        <v>43</v>
      </c>
      <c r="O372" s="86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8" t="s">
        <v>260</v>
      </c>
      <c r="AT372" s="218" t="s">
        <v>152</v>
      </c>
      <c r="AU372" s="218" t="s">
        <v>82</v>
      </c>
      <c r="AY372" s="19" t="s">
        <v>149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80</v>
      </c>
      <c r="BK372" s="219">
        <f>ROUND(I372*H372,2)</f>
        <v>0</v>
      </c>
      <c r="BL372" s="19" t="s">
        <v>260</v>
      </c>
      <c r="BM372" s="218" t="s">
        <v>594</v>
      </c>
    </row>
    <row r="373" s="2" customFormat="1">
      <c r="A373" s="40"/>
      <c r="B373" s="41"/>
      <c r="C373" s="42"/>
      <c r="D373" s="220" t="s">
        <v>158</v>
      </c>
      <c r="E373" s="42"/>
      <c r="F373" s="221" t="s">
        <v>595</v>
      </c>
      <c r="G373" s="42"/>
      <c r="H373" s="42"/>
      <c r="I373" s="222"/>
      <c r="J373" s="42"/>
      <c r="K373" s="42"/>
      <c r="L373" s="46"/>
      <c r="M373" s="223"/>
      <c r="N373" s="224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158</v>
      </c>
      <c r="AU373" s="19" t="s">
        <v>82</v>
      </c>
    </row>
    <row r="374" s="15" customFormat="1">
      <c r="A374" s="15"/>
      <c r="B374" s="248"/>
      <c r="C374" s="249"/>
      <c r="D374" s="227" t="s">
        <v>160</v>
      </c>
      <c r="E374" s="250" t="s">
        <v>19</v>
      </c>
      <c r="F374" s="251" t="s">
        <v>207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7" t="s">
        <v>160</v>
      </c>
      <c r="AU374" s="257" t="s">
        <v>82</v>
      </c>
      <c r="AV374" s="15" t="s">
        <v>80</v>
      </c>
      <c r="AW374" s="15" t="s">
        <v>33</v>
      </c>
      <c r="AX374" s="15" t="s">
        <v>72</v>
      </c>
      <c r="AY374" s="257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596</v>
      </c>
      <c r="G375" s="226"/>
      <c r="H375" s="230">
        <v>2.7200000000000002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82</v>
      </c>
      <c r="AV375" s="13" t="s">
        <v>82</v>
      </c>
      <c r="AW375" s="13" t="s">
        <v>33</v>
      </c>
      <c r="AX375" s="13" t="s">
        <v>72</v>
      </c>
      <c r="AY375" s="236" t="s">
        <v>149</v>
      </c>
    </row>
    <row r="376" s="13" customFormat="1">
      <c r="A376" s="13"/>
      <c r="B376" s="225"/>
      <c r="C376" s="226"/>
      <c r="D376" s="227" t="s">
        <v>160</v>
      </c>
      <c r="E376" s="228" t="s">
        <v>19</v>
      </c>
      <c r="F376" s="229" t="s">
        <v>597</v>
      </c>
      <c r="G376" s="226"/>
      <c r="H376" s="230">
        <v>2.79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160</v>
      </c>
      <c r="AU376" s="236" t="s">
        <v>82</v>
      </c>
      <c r="AV376" s="13" t="s">
        <v>82</v>
      </c>
      <c r="AW376" s="13" t="s">
        <v>33</v>
      </c>
      <c r="AX376" s="13" t="s">
        <v>72</v>
      </c>
      <c r="AY376" s="236" t="s">
        <v>149</v>
      </c>
    </row>
    <row r="377" s="14" customFormat="1">
      <c r="A377" s="14"/>
      <c r="B377" s="237"/>
      <c r="C377" s="238"/>
      <c r="D377" s="227" t="s">
        <v>160</v>
      </c>
      <c r="E377" s="239" t="s">
        <v>19</v>
      </c>
      <c r="F377" s="240" t="s">
        <v>162</v>
      </c>
      <c r="G377" s="238"/>
      <c r="H377" s="241">
        <v>5.5099999999999998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160</v>
      </c>
      <c r="AU377" s="247" t="s">
        <v>82</v>
      </c>
      <c r="AV377" s="14" t="s">
        <v>156</v>
      </c>
      <c r="AW377" s="14" t="s">
        <v>33</v>
      </c>
      <c r="AX377" s="14" t="s">
        <v>80</v>
      </c>
      <c r="AY377" s="247" t="s">
        <v>149</v>
      </c>
    </row>
    <row r="378" s="2" customFormat="1" ht="16.5" customHeight="1">
      <c r="A378" s="40"/>
      <c r="B378" s="41"/>
      <c r="C378" s="207" t="s">
        <v>598</v>
      </c>
      <c r="D378" s="207" t="s">
        <v>152</v>
      </c>
      <c r="E378" s="208" t="s">
        <v>599</v>
      </c>
      <c r="F378" s="209" t="s">
        <v>600</v>
      </c>
      <c r="G378" s="210" t="s">
        <v>109</v>
      </c>
      <c r="H378" s="211">
        <v>165.83000000000001</v>
      </c>
      <c r="I378" s="212"/>
      <c r="J378" s="213">
        <f>ROUND(I378*H378,2)</f>
        <v>0</v>
      </c>
      <c r="K378" s="209" t="s">
        <v>155</v>
      </c>
      <c r="L378" s="46"/>
      <c r="M378" s="214" t="s">
        <v>19</v>
      </c>
      <c r="N378" s="215" t="s">
        <v>43</v>
      </c>
      <c r="O378" s="86"/>
      <c r="P378" s="216">
        <f>O378*H378</f>
        <v>0</v>
      </c>
      <c r="Q378" s="216">
        <v>0.0015</v>
      </c>
      <c r="R378" s="216">
        <f>Q378*H378</f>
        <v>0.24874500000000002</v>
      </c>
      <c r="S378" s="216">
        <v>0</v>
      </c>
      <c r="T378" s="21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8" t="s">
        <v>260</v>
      </c>
      <c r="AT378" s="218" t="s">
        <v>152</v>
      </c>
      <c r="AU378" s="218" t="s">
        <v>82</v>
      </c>
      <c r="AY378" s="19" t="s">
        <v>149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80</v>
      </c>
      <c r="BK378" s="219">
        <f>ROUND(I378*H378,2)</f>
        <v>0</v>
      </c>
      <c r="BL378" s="19" t="s">
        <v>260</v>
      </c>
      <c r="BM378" s="218" t="s">
        <v>601</v>
      </c>
    </row>
    <row r="379" s="2" customFormat="1">
      <c r="A379" s="40"/>
      <c r="B379" s="41"/>
      <c r="C379" s="42"/>
      <c r="D379" s="220" t="s">
        <v>158</v>
      </c>
      <c r="E379" s="42"/>
      <c r="F379" s="221" t="s">
        <v>602</v>
      </c>
      <c r="G379" s="42"/>
      <c r="H379" s="42"/>
      <c r="I379" s="222"/>
      <c r="J379" s="42"/>
      <c r="K379" s="42"/>
      <c r="L379" s="46"/>
      <c r="M379" s="223"/>
      <c r="N379" s="224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158</v>
      </c>
      <c r="AU379" s="19" t="s">
        <v>82</v>
      </c>
    </row>
    <row r="380" s="15" customFormat="1">
      <c r="A380" s="15"/>
      <c r="B380" s="248"/>
      <c r="C380" s="249"/>
      <c r="D380" s="227" t="s">
        <v>160</v>
      </c>
      <c r="E380" s="250" t="s">
        <v>19</v>
      </c>
      <c r="F380" s="251" t="s">
        <v>207</v>
      </c>
      <c r="G380" s="249"/>
      <c r="H380" s="250" t="s">
        <v>19</v>
      </c>
      <c r="I380" s="252"/>
      <c r="J380" s="249"/>
      <c r="K380" s="249"/>
      <c r="L380" s="253"/>
      <c r="M380" s="254"/>
      <c r="N380" s="255"/>
      <c r="O380" s="255"/>
      <c r="P380" s="255"/>
      <c r="Q380" s="255"/>
      <c r="R380" s="255"/>
      <c r="S380" s="255"/>
      <c r="T380" s="25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7" t="s">
        <v>160</v>
      </c>
      <c r="AU380" s="257" t="s">
        <v>82</v>
      </c>
      <c r="AV380" s="15" t="s">
        <v>80</v>
      </c>
      <c r="AW380" s="15" t="s">
        <v>33</v>
      </c>
      <c r="AX380" s="15" t="s">
        <v>72</v>
      </c>
      <c r="AY380" s="257" t="s">
        <v>149</v>
      </c>
    </row>
    <row r="381" s="13" customFormat="1">
      <c r="A381" s="13"/>
      <c r="B381" s="225"/>
      <c r="C381" s="226"/>
      <c r="D381" s="227" t="s">
        <v>160</v>
      </c>
      <c r="E381" s="228" t="s">
        <v>19</v>
      </c>
      <c r="F381" s="229" t="s">
        <v>603</v>
      </c>
      <c r="G381" s="226"/>
      <c r="H381" s="230">
        <v>100.12000000000001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160</v>
      </c>
      <c r="AU381" s="236" t="s">
        <v>82</v>
      </c>
      <c r="AV381" s="13" t="s">
        <v>82</v>
      </c>
      <c r="AW381" s="13" t="s">
        <v>33</v>
      </c>
      <c r="AX381" s="13" t="s">
        <v>72</v>
      </c>
      <c r="AY381" s="236" t="s">
        <v>149</v>
      </c>
    </row>
    <row r="382" s="13" customFormat="1">
      <c r="A382" s="13"/>
      <c r="B382" s="225"/>
      <c r="C382" s="226"/>
      <c r="D382" s="227" t="s">
        <v>160</v>
      </c>
      <c r="E382" s="228" t="s">
        <v>19</v>
      </c>
      <c r="F382" s="229" t="s">
        <v>604</v>
      </c>
      <c r="G382" s="226"/>
      <c r="H382" s="230">
        <v>6.3899999999999997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160</v>
      </c>
      <c r="AU382" s="236" t="s">
        <v>82</v>
      </c>
      <c r="AV382" s="13" t="s">
        <v>82</v>
      </c>
      <c r="AW382" s="13" t="s">
        <v>33</v>
      </c>
      <c r="AX382" s="13" t="s">
        <v>72</v>
      </c>
      <c r="AY382" s="236" t="s">
        <v>149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605</v>
      </c>
      <c r="G383" s="226"/>
      <c r="H383" s="230">
        <v>27.940000000000001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82</v>
      </c>
      <c r="AV383" s="13" t="s">
        <v>82</v>
      </c>
      <c r="AW383" s="13" t="s">
        <v>33</v>
      </c>
      <c r="AX383" s="13" t="s">
        <v>72</v>
      </c>
      <c r="AY383" s="236" t="s">
        <v>149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606</v>
      </c>
      <c r="G384" s="226"/>
      <c r="H384" s="230">
        <v>5.8899999999999997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82</v>
      </c>
      <c r="AV384" s="13" t="s">
        <v>82</v>
      </c>
      <c r="AW384" s="13" t="s">
        <v>33</v>
      </c>
      <c r="AX384" s="13" t="s">
        <v>72</v>
      </c>
      <c r="AY384" s="236" t="s">
        <v>149</v>
      </c>
    </row>
    <row r="385" s="13" customFormat="1">
      <c r="A385" s="13"/>
      <c r="B385" s="225"/>
      <c r="C385" s="226"/>
      <c r="D385" s="227" t="s">
        <v>160</v>
      </c>
      <c r="E385" s="228" t="s">
        <v>19</v>
      </c>
      <c r="F385" s="229" t="s">
        <v>607</v>
      </c>
      <c r="G385" s="226"/>
      <c r="H385" s="230">
        <v>14.73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160</v>
      </c>
      <c r="AU385" s="236" t="s">
        <v>82</v>
      </c>
      <c r="AV385" s="13" t="s">
        <v>82</v>
      </c>
      <c r="AW385" s="13" t="s">
        <v>33</v>
      </c>
      <c r="AX385" s="13" t="s">
        <v>72</v>
      </c>
      <c r="AY385" s="236" t="s">
        <v>149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596</v>
      </c>
      <c r="G386" s="226"/>
      <c r="H386" s="230">
        <v>2.7200000000000002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82</v>
      </c>
      <c r="AV386" s="13" t="s">
        <v>82</v>
      </c>
      <c r="AW386" s="13" t="s">
        <v>33</v>
      </c>
      <c r="AX386" s="13" t="s">
        <v>72</v>
      </c>
      <c r="AY386" s="236" t="s">
        <v>149</v>
      </c>
    </row>
    <row r="387" s="13" customFormat="1">
      <c r="A387" s="13"/>
      <c r="B387" s="225"/>
      <c r="C387" s="226"/>
      <c r="D387" s="227" t="s">
        <v>160</v>
      </c>
      <c r="E387" s="228" t="s">
        <v>19</v>
      </c>
      <c r="F387" s="229" t="s">
        <v>597</v>
      </c>
      <c r="G387" s="226"/>
      <c r="H387" s="230">
        <v>2.79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160</v>
      </c>
      <c r="AU387" s="236" t="s">
        <v>82</v>
      </c>
      <c r="AV387" s="13" t="s">
        <v>82</v>
      </c>
      <c r="AW387" s="13" t="s">
        <v>33</v>
      </c>
      <c r="AX387" s="13" t="s">
        <v>72</v>
      </c>
      <c r="AY387" s="236" t="s">
        <v>149</v>
      </c>
    </row>
    <row r="388" s="13" customFormat="1">
      <c r="A388" s="13"/>
      <c r="B388" s="225"/>
      <c r="C388" s="226"/>
      <c r="D388" s="227" t="s">
        <v>160</v>
      </c>
      <c r="E388" s="228" t="s">
        <v>19</v>
      </c>
      <c r="F388" s="229" t="s">
        <v>608</v>
      </c>
      <c r="G388" s="226"/>
      <c r="H388" s="230">
        <v>5.25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160</v>
      </c>
      <c r="AU388" s="236" t="s">
        <v>82</v>
      </c>
      <c r="AV388" s="13" t="s">
        <v>82</v>
      </c>
      <c r="AW388" s="13" t="s">
        <v>33</v>
      </c>
      <c r="AX388" s="13" t="s">
        <v>72</v>
      </c>
      <c r="AY388" s="236" t="s">
        <v>149</v>
      </c>
    </row>
    <row r="389" s="14" customFormat="1">
      <c r="A389" s="14"/>
      <c r="B389" s="237"/>
      <c r="C389" s="238"/>
      <c r="D389" s="227" t="s">
        <v>160</v>
      </c>
      <c r="E389" s="239" t="s">
        <v>19</v>
      </c>
      <c r="F389" s="240" t="s">
        <v>162</v>
      </c>
      <c r="G389" s="238"/>
      <c r="H389" s="241">
        <v>165.83000000000001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160</v>
      </c>
      <c r="AU389" s="247" t="s">
        <v>82</v>
      </c>
      <c r="AV389" s="14" t="s">
        <v>156</v>
      </c>
      <c r="AW389" s="14" t="s">
        <v>33</v>
      </c>
      <c r="AX389" s="14" t="s">
        <v>80</v>
      </c>
      <c r="AY389" s="247" t="s">
        <v>149</v>
      </c>
    </row>
    <row r="390" s="2" customFormat="1" ht="16.5" customHeight="1">
      <c r="A390" s="40"/>
      <c r="B390" s="41"/>
      <c r="C390" s="207" t="s">
        <v>609</v>
      </c>
      <c r="D390" s="207" t="s">
        <v>152</v>
      </c>
      <c r="E390" s="208" t="s">
        <v>610</v>
      </c>
      <c r="F390" s="209" t="s">
        <v>611</v>
      </c>
      <c r="G390" s="210" t="s">
        <v>184</v>
      </c>
      <c r="H390" s="211">
        <v>40.536999999999999</v>
      </c>
      <c r="I390" s="212"/>
      <c r="J390" s="213">
        <f>ROUND(I390*H390,2)</f>
        <v>0</v>
      </c>
      <c r="K390" s="209" t="s">
        <v>155</v>
      </c>
      <c r="L390" s="46"/>
      <c r="M390" s="214" t="s">
        <v>19</v>
      </c>
      <c r="N390" s="215" t="s">
        <v>43</v>
      </c>
      <c r="O390" s="86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8" t="s">
        <v>260</v>
      </c>
      <c r="AT390" s="218" t="s">
        <v>152</v>
      </c>
      <c r="AU390" s="218" t="s">
        <v>82</v>
      </c>
      <c r="AY390" s="19" t="s">
        <v>149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80</v>
      </c>
      <c r="BK390" s="219">
        <f>ROUND(I390*H390,2)</f>
        <v>0</v>
      </c>
      <c r="BL390" s="19" t="s">
        <v>260</v>
      </c>
      <c r="BM390" s="218" t="s">
        <v>612</v>
      </c>
    </row>
    <row r="391" s="2" customFormat="1">
      <c r="A391" s="40"/>
      <c r="B391" s="41"/>
      <c r="C391" s="42"/>
      <c r="D391" s="220" t="s">
        <v>158</v>
      </c>
      <c r="E391" s="42"/>
      <c r="F391" s="221" t="s">
        <v>613</v>
      </c>
      <c r="G391" s="42"/>
      <c r="H391" s="42"/>
      <c r="I391" s="222"/>
      <c r="J391" s="42"/>
      <c r="K391" s="42"/>
      <c r="L391" s="46"/>
      <c r="M391" s="223"/>
      <c r="N391" s="224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158</v>
      </c>
      <c r="AU391" s="19" t="s">
        <v>82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614</v>
      </c>
      <c r="G392" s="226"/>
      <c r="H392" s="230">
        <v>40.536999999999999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82</v>
      </c>
      <c r="AV392" s="13" t="s">
        <v>82</v>
      </c>
      <c r="AW392" s="13" t="s">
        <v>33</v>
      </c>
      <c r="AX392" s="13" t="s">
        <v>80</v>
      </c>
      <c r="AY392" s="236" t="s">
        <v>149</v>
      </c>
    </row>
    <row r="393" s="2" customFormat="1" ht="16.5" customHeight="1">
      <c r="A393" s="40"/>
      <c r="B393" s="41"/>
      <c r="C393" s="207" t="s">
        <v>615</v>
      </c>
      <c r="D393" s="207" t="s">
        <v>152</v>
      </c>
      <c r="E393" s="208" t="s">
        <v>616</v>
      </c>
      <c r="F393" s="209" t="s">
        <v>617</v>
      </c>
      <c r="G393" s="210" t="s">
        <v>239</v>
      </c>
      <c r="H393" s="211">
        <v>62</v>
      </c>
      <c r="I393" s="212"/>
      <c r="J393" s="213">
        <f>ROUND(I393*H393,2)</f>
        <v>0</v>
      </c>
      <c r="K393" s="209" t="s">
        <v>155</v>
      </c>
      <c r="L393" s="46"/>
      <c r="M393" s="214" t="s">
        <v>19</v>
      </c>
      <c r="N393" s="215" t="s">
        <v>43</v>
      </c>
      <c r="O393" s="86"/>
      <c r="P393" s="216">
        <f>O393*H393</f>
        <v>0</v>
      </c>
      <c r="Q393" s="216">
        <v>0.00021000000000000001</v>
      </c>
      <c r="R393" s="216">
        <f>Q393*H393</f>
        <v>0.01302</v>
      </c>
      <c r="S393" s="216">
        <v>0</v>
      </c>
      <c r="T393" s="21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8" t="s">
        <v>260</v>
      </c>
      <c r="AT393" s="218" t="s">
        <v>152</v>
      </c>
      <c r="AU393" s="218" t="s">
        <v>82</v>
      </c>
      <c r="AY393" s="19" t="s">
        <v>149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80</v>
      </c>
      <c r="BK393" s="219">
        <f>ROUND(I393*H393,2)</f>
        <v>0</v>
      </c>
      <c r="BL393" s="19" t="s">
        <v>260</v>
      </c>
      <c r="BM393" s="218" t="s">
        <v>618</v>
      </c>
    </row>
    <row r="394" s="2" customFormat="1">
      <c r="A394" s="40"/>
      <c r="B394" s="41"/>
      <c r="C394" s="42"/>
      <c r="D394" s="220" t="s">
        <v>158</v>
      </c>
      <c r="E394" s="42"/>
      <c r="F394" s="221" t="s">
        <v>619</v>
      </c>
      <c r="G394" s="42"/>
      <c r="H394" s="42"/>
      <c r="I394" s="222"/>
      <c r="J394" s="42"/>
      <c r="K394" s="42"/>
      <c r="L394" s="46"/>
      <c r="M394" s="223"/>
      <c r="N394" s="224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158</v>
      </c>
      <c r="AU394" s="19" t="s">
        <v>82</v>
      </c>
    </row>
    <row r="395" s="15" customFormat="1">
      <c r="A395" s="15"/>
      <c r="B395" s="248"/>
      <c r="C395" s="249"/>
      <c r="D395" s="227" t="s">
        <v>160</v>
      </c>
      <c r="E395" s="250" t="s">
        <v>19</v>
      </c>
      <c r="F395" s="251" t="s">
        <v>207</v>
      </c>
      <c r="G395" s="249"/>
      <c r="H395" s="250" t="s">
        <v>19</v>
      </c>
      <c r="I395" s="252"/>
      <c r="J395" s="249"/>
      <c r="K395" s="249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160</v>
      </c>
      <c r="AU395" s="257" t="s">
        <v>82</v>
      </c>
      <c r="AV395" s="15" t="s">
        <v>80</v>
      </c>
      <c r="AW395" s="15" t="s">
        <v>33</v>
      </c>
      <c r="AX395" s="15" t="s">
        <v>72</v>
      </c>
      <c r="AY395" s="257" t="s">
        <v>149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620</v>
      </c>
      <c r="G396" s="226"/>
      <c r="H396" s="230">
        <v>13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82</v>
      </c>
      <c r="AV396" s="13" t="s">
        <v>82</v>
      </c>
      <c r="AW396" s="13" t="s">
        <v>33</v>
      </c>
      <c r="AX396" s="13" t="s">
        <v>72</v>
      </c>
      <c r="AY396" s="236" t="s">
        <v>149</v>
      </c>
    </row>
    <row r="397" s="13" customFormat="1">
      <c r="A397" s="13"/>
      <c r="B397" s="225"/>
      <c r="C397" s="226"/>
      <c r="D397" s="227" t="s">
        <v>160</v>
      </c>
      <c r="E397" s="228" t="s">
        <v>19</v>
      </c>
      <c r="F397" s="229" t="s">
        <v>621</v>
      </c>
      <c r="G397" s="226"/>
      <c r="H397" s="230">
        <v>6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160</v>
      </c>
      <c r="AU397" s="236" t="s">
        <v>82</v>
      </c>
      <c r="AV397" s="13" t="s">
        <v>82</v>
      </c>
      <c r="AW397" s="13" t="s">
        <v>33</v>
      </c>
      <c r="AX397" s="13" t="s">
        <v>72</v>
      </c>
      <c r="AY397" s="236" t="s">
        <v>149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622</v>
      </c>
      <c r="G398" s="226"/>
      <c r="H398" s="230">
        <v>8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82</v>
      </c>
      <c r="AV398" s="13" t="s">
        <v>82</v>
      </c>
      <c r="AW398" s="13" t="s">
        <v>33</v>
      </c>
      <c r="AX398" s="13" t="s">
        <v>72</v>
      </c>
      <c r="AY398" s="236" t="s">
        <v>149</v>
      </c>
    </row>
    <row r="399" s="13" customFormat="1">
      <c r="A399" s="13"/>
      <c r="B399" s="225"/>
      <c r="C399" s="226"/>
      <c r="D399" s="227" t="s">
        <v>160</v>
      </c>
      <c r="E399" s="228" t="s">
        <v>19</v>
      </c>
      <c r="F399" s="229" t="s">
        <v>623</v>
      </c>
      <c r="G399" s="226"/>
      <c r="H399" s="230">
        <v>11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160</v>
      </c>
      <c r="AU399" s="236" t="s">
        <v>82</v>
      </c>
      <c r="AV399" s="13" t="s">
        <v>82</v>
      </c>
      <c r="AW399" s="13" t="s">
        <v>33</v>
      </c>
      <c r="AX399" s="13" t="s">
        <v>72</v>
      </c>
      <c r="AY399" s="236" t="s">
        <v>149</v>
      </c>
    </row>
    <row r="400" s="13" customFormat="1">
      <c r="A400" s="13"/>
      <c r="B400" s="225"/>
      <c r="C400" s="226"/>
      <c r="D400" s="227" t="s">
        <v>160</v>
      </c>
      <c r="E400" s="228" t="s">
        <v>19</v>
      </c>
      <c r="F400" s="229" t="s">
        <v>624</v>
      </c>
      <c r="G400" s="226"/>
      <c r="H400" s="230">
        <v>6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160</v>
      </c>
      <c r="AU400" s="236" t="s">
        <v>82</v>
      </c>
      <c r="AV400" s="13" t="s">
        <v>82</v>
      </c>
      <c r="AW400" s="13" t="s">
        <v>33</v>
      </c>
      <c r="AX400" s="13" t="s">
        <v>72</v>
      </c>
      <c r="AY400" s="236" t="s">
        <v>149</v>
      </c>
    </row>
    <row r="401" s="13" customFormat="1">
      <c r="A401" s="13"/>
      <c r="B401" s="225"/>
      <c r="C401" s="226"/>
      <c r="D401" s="227" t="s">
        <v>160</v>
      </c>
      <c r="E401" s="228" t="s">
        <v>19</v>
      </c>
      <c r="F401" s="229" t="s">
        <v>625</v>
      </c>
      <c r="G401" s="226"/>
      <c r="H401" s="230">
        <v>7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160</v>
      </c>
      <c r="AU401" s="236" t="s">
        <v>82</v>
      </c>
      <c r="AV401" s="13" t="s">
        <v>82</v>
      </c>
      <c r="AW401" s="13" t="s">
        <v>33</v>
      </c>
      <c r="AX401" s="13" t="s">
        <v>72</v>
      </c>
      <c r="AY401" s="236" t="s">
        <v>149</v>
      </c>
    </row>
    <row r="402" s="13" customFormat="1">
      <c r="A402" s="13"/>
      <c r="B402" s="225"/>
      <c r="C402" s="226"/>
      <c r="D402" s="227" t="s">
        <v>160</v>
      </c>
      <c r="E402" s="228" t="s">
        <v>19</v>
      </c>
      <c r="F402" s="229" t="s">
        <v>626</v>
      </c>
      <c r="G402" s="226"/>
      <c r="H402" s="230">
        <v>4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160</v>
      </c>
      <c r="AU402" s="236" t="s">
        <v>82</v>
      </c>
      <c r="AV402" s="13" t="s">
        <v>82</v>
      </c>
      <c r="AW402" s="13" t="s">
        <v>33</v>
      </c>
      <c r="AX402" s="13" t="s">
        <v>72</v>
      </c>
      <c r="AY402" s="236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627</v>
      </c>
      <c r="G403" s="226"/>
      <c r="H403" s="230">
        <v>7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82</v>
      </c>
      <c r="AV403" s="13" t="s">
        <v>82</v>
      </c>
      <c r="AW403" s="13" t="s">
        <v>33</v>
      </c>
      <c r="AX403" s="13" t="s">
        <v>72</v>
      </c>
      <c r="AY403" s="236" t="s">
        <v>149</v>
      </c>
    </row>
    <row r="404" s="14" customFormat="1">
      <c r="A404" s="14"/>
      <c r="B404" s="237"/>
      <c r="C404" s="238"/>
      <c r="D404" s="227" t="s">
        <v>160</v>
      </c>
      <c r="E404" s="239" t="s">
        <v>19</v>
      </c>
      <c r="F404" s="240" t="s">
        <v>162</v>
      </c>
      <c r="G404" s="238"/>
      <c r="H404" s="241">
        <v>62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160</v>
      </c>
      <c r="AU404" s="247" t="s">
        <v>82</v>
      </c>
      <c r="AV404" s="14" t="s">
        <v>156</v>
      </c>
      <c r="AW404" s="14" t="s">
        <v>33</v>
      </c>
      <c r="AX404" s="14" t="s">
        <v>80</v>
      </c>
      <c r="AY404" s="247" t="s">
        <v>149</v>
      </c>
    </row>
    <row r="405" s="2" customFormat="1" ht="16.5" customHeight="1">
      <c r="A405" s="40"/>
      <c r="B405" s="41"/>
      <c r="C405" s="207" t="s">
        <v>628</v>
      </c>
      <c r="D405" s="207" t="s">
        <v>152</v>
      </c>
      <c r="E405" s="208" t="s">
        <v>629</v>
      </c>
      <c r="F405" s="209" t="s">
        <v>630</v>
      </c>
      <c r="G405" s="210" t="s">
        <v>239</v>
      </c>
      <c r="H405" s="211">
        <v>31</v>
      </c>
      <c r="I405" s="212"/>
      <c r="J405" s="213">
        <f>ROUND(I405*H405,2)</f>
        <v>0</v>
      </c>
      <c r="K405" s="209" t="s">
        <v>155</v>
      </c>
      <c r="L405" s="46"/>
      <c r="M405" s="214" t="s">
        <v>19</v>
      </c>
      <c r="N405" s="215" t="s">
        <v>43</v>
      </c>
      <c r="O405" s="86"/>
      <c r="P405" s="216">
        <f>O405*H405</f>
        <v>0</v>
      </c>
      <c r="Q405" s="216">
        <v>0.00020000000000000001</v>
      </c>
      <c r="R405" s="216">
        <f>Q405*H405</f>
        <v>0.0062000000000000006</v>
      </c>
      <c r="S405" s="216">
        <v>0</v>
      </c>
      <c r="T405" s="217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8" t="s">
        <v>260</v>
      </c>
      <c r="AT405" s="218" t="s">
        <v>152</v>
      </c>
      <c r="AU405" s="218" t="s">
        <v>82</v>
      </c>
      <c r="AY405" s="19" t="s">
        <v>149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9" t="s">
        <v>80</v>
      </c>
      <c r="BK405" s="219">
        <f>ROUND(I405*H405,2)</f>
        <v>0</v>
      </c>
      <c r="BL405" s="19" t="s">
        <v>260</v>
      </c>
      <c r="BM405" s="218" t="s">
        <v>631</v>
      </c>
    </row>
    <row r="406" s="2" customFormat="1">
      <c r="A406" s="40"/>
      <c r="B406" s="41"/>
      <c r="C406" s="42"/>
      <c r="D406" s="220" t="s">
        <v>158</v>
      </c>
      <c r="E406" s="42"/>
      <c r="F406" s="221" t="s">
        <v>632</v>
      </c>
      <c r="G406" s="42"/>
      <c r="H406" s="42"/>
      <c r="I406" s="222"/>
      <c r="J406" s="42"/>
      <c r="K406" s="42"/>
      <c r="L406" s="46"/>
      <c r="M406" s="223"/>
      <c r="N406" s="224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158</v>
      </c>
      <c r="AU406" s="19" t="s">
        <v>82</v>
      </c>
    </row>
    <row r="407" s="15" customFormat="1">
      <c r="A407" s="15"/>
      <c r="B407" s="248"/>
      <c r="C407" s="249"/>
      <c r="D407" s="227" t="s">
        <v>160</v>
      </c>
      <c r="E407" s="250" t="s">
        <v>19</v>
      </c>
      <c r="F407" s="251" t="s">
        <v>207</v>
      </c>
      <c r="G407" s="249"/>
      <c r="H407" s="250" t="s">
        <v>19</v>
      </c>
      <c r="I407" s="252"/>
      <c r="J407" s="249"/>
      <c r="K407" s="249"/>
      <c r="L407" s="253"/>
      <c r="M407" s="254"/>
      <c r="N407" s="255"/>
      <c r="O407" s="255"/>
      <c r="P407" s="255"/>
      <c r="Q407" s="255"/>
      <c r="R407" s="255"/>
      <c r="S407" s="255"/>
      <c r="T407" s="25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7" t="s">
        <v>160</v>
      </c>
      <c r="AU407" s="257" t="s">
        <v>82</v>
      </c>
      <c r="AV407" s="15" t="s">
        <v>80</v>
      </c>
      <c r="AW407" s="15" t="s">
        <v>33</v>
      </c>
      <c r="AX407" s="15" t="s">
        <v>72</v>
      </c>
      <c r="AY407" s="257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633</v>
      </c>
      <c r="G408" s="226"/>
      <c r="H408" s="230">
        <v>17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82</v>
      </c>
      <c r="AV408" s="13" t="s">
        <v>82</v>
      </c>
      <c r="AW408" s="13" t="s">
        <v>33</v>
      </c>
      <c r="AX408" s="13" t="s">
        <v>72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634</v>
      </c>
      <c r="G409" s="226"/>
      <c r="H409" s="230">
        <v>2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82</v>
      </c>
      <c r="AV409" s="13" t="s">
        <v>82</v>
      </c>
      <c r="AW409" s="13" t="s">
        <v>33</v>
      </c>
      <c r="AX409" s="13" t="s">
        <v>72</v>
      </c>
      <c r="AY409" s="236" t="s">
        <v>149</v>
      </c>
    </row>
    <row r="410" s="13" customFormat="1">
      <c r="A410" s="13"/>
      <c r="B410" s="225"/>
      <c r="C410" s="226"/>
      <c r="D410" s="227" t="s">
        <v>160</v>
      </c>
      <c r="E410" s="228" t="s">
        <v>19</v>
      </c>
      <c r="F410" s="229" t="s">
        <v>635</v>
      </c>
      <c r="G410" s="226"/>
      <c r="H410" s="230">
        <v>3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160</v>
      </c>
      <c r="AU410" s="236" t="s">
        <v>82</v>
      </c>
      <c r="AV410" s="13" t="s">
        <v>82</v>
      </c>
      <c r="AW410" s="13" t="s">
        <v>33</v>
      </c>
      <c r="AX410" s="13" t="s">
        <v>72</v>
      </c>
      <c r="AY410" s="236" t="s">
        <v>149</v>
      </c>
    </row>
    <row r="411" s="13" customFormat="1">
      <c r="A411" s="13"/>
      <c r="B411" s="225"/>
      <c r="C411" s="226"/>
      <c r="D411" s="227" t="s">
        <v>160</v>
      </c>
      <c r="E411" s="228" t="s">
        <v>19</v>
      </c>
      <c r="F411" s="229" t="s">
        <v>636</v>
      </c>
      <c r="G411" s="226"/>
      <c r="H411" s="230">
        <v>2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160</v>
      </c>
      <c r="AU411" s="236" t="s">
        <v>82</v>
      </c>
      <c r="AV411" s="13" t="s">
        <v>82</v>
      </c>
      <c r="AW411" s="13" t="s">
        <v>33</v>
      </c>
      <c r="AX411" s="13" t="s">
        <v>72</v>
      </c>
      <c r="AY411" s="236" t="s">
        <v>149</v>
      </c>
    </row>
    <row r="412" s="13" customFormat="1">
      <c r="A412" s="13"/>
      <c r="B412" s="225"/>
      <c r="C412" s="226"/>
      <c r="D412" s="227" t="s">
        <v>160</v>
      </c>
      <c r="E412" s="228" t="s">
        <v>19</v>
      </c>
      <c r="F412" s="229" t="s">
        <v>637</v>
      </c>
      <c r="G412" s="226"/>
      <c r="H412" s="230">
        <v>2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160</v>
      </c>
      <c r="AU412" s="236" t="s">
        <v>82</v>
      </c>
      <c r="AV412" s="13" t="s">
        <v>82</v>
      </c>
      <c r="AW412" s="13" t="s">
        <v>33</v>
      </c>
      <c r="AX412" s="13" t="s">
        <v>72</v>
      </c>
      <c r="AY412" s="236" t="s">
        <v>149</v>
      </c>
    </row>
    <row r="413" s="13" customFormat="1">
      <c r="A413" s="13"/>
      <c r="B413" s="225"/>
      <c r="C413" s="226"/>
      <c r="D413" s="227" t="s">
        <v>160</v>
      </c>
      <c r="E413" s="228" t="s">
        <v>19</v>
      </c>
      <c r="F413" s="229" t="s">
        <v>638</v>
      </c>
      <c r="G413" s="226"/>
      <c r="H413" s="230">
        <v>3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160</v>
      </c>
      <c r="AU413" s="236" t="s">
        <v>82</v>
      </c>
      <c r="AV413" s="13" t="s">
        <v>82</v>
      </c>
      <c r="AW413" s="13" t="s">
        <v>33</v>
      </c>
      <c r="AX413" s="13" t="s">
        <v>72</v>
      </c>
      <c r="AY413" s="236" t="s">
        <v>149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639</v>
      </c>
      <c r="G414" s="226"/>
      <c r="H414" s="230">
        <v>2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82</v>
      </c>
      <c r="AV414" s="13" t="s">
        <v>82</v>
      </c>
      <c r="AW414" s="13" t="s">
        <v>33</v>
      </c>
      <c r="AX414" s="13" t="s">
        <v>72</v>
      </c>
      <c r="AY414" s="236" t="s">
        <v>149</v>
      </c>
    </row>
    <row r="415" s="14" customFormat="1">
      <c r="A415" s="14"/>
      <c r="B415" s="237"/>
      <c r="C415" s="238"/>
      <c r="D415" s="227" t="s">
        <v>160</v>
      </c>
      <c r="E415" s="239" t="s">
        <v>19</v>
      </c>
      <c r="F415" s="240" t="s">
        <v>162</v>
      </c>
      <c r="G415" s="238"/>
      <c r="H415" s="241">
        <v>31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160</v>
      </c>
      <c r="AU415" s="247" t="s">
        <v>82</v>
      </c>
      <c r="AV415" s="14" t="s">
        <v>156</v>
      </c>
      <c r="AW415" s="14" t="s">
        <v>33</v>
      </c>
      <c r="AX415" s="14" t="s">
        <v>80</v>
      </c>
      <c r="AY415" s="247" t="s">
        <v>149</v>
      </c>
    </row>
    <row r="416" s="2" customFormat="1" ht="16.5" customHeight="1">
      <c r="A416" s="40"/>
      <c r="B416" s="41"/>
      <c r="C416" s="207" t="s">
        <v>640</v>
      </c>
      <c r="D416" s="207" t="s">
        <v>152</v>
      </c>
      <c r="E416" s="208" t="s">
        <v>641</v>
      </c>
      <c r="F416" s="209" t="s">
        <v>642</v>
      </c>
      <c r="G416" s="210" t="s">
        <v>184</v>
      </c>
      <c r="H416" s="211">
        <v>127.849</v>
      </c>
      <c r="I416" s="212"/>
      <c r="J416" s="213">
        <f>ROUND(I416*H416,2)</f>
        <v>0</v>
      </c>
      <c r="K416" s="209" t="s">
        <v>155</v>
      </c>
      <c r="L416" s="46"/>
      <c r="M416" s="214" t="s">
        <v>19</v>
      </c>
      <c r="N416" s="215" t="s">
        <v>43</v>
      </c>
      <c r="O416" s="86"/>
      <c r="P416" s="216">
        <f>O416*H416</f>
        <v>0</v>
      </c>
      <c r="Q416" s="216">
        <v>0.00032000000000000003</v>
      </c>
      <c r="R416" s="216">
        <f>Q416*H416</f>
        <v>0.040911680000000006</v>
      </c>
      <c r="S416" s="216">
        <v>0</v>
      </c>
      <c r="T416" s="21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8" t="s">
        <v>260</v>
      </c>
      <c r="AT416" s="218" t="s">
        <v>152</v>
      </c>
      <c r="AU416" s="218" t="s">
        <v>82</v>
      </c>
      <c r="AY416" s="19" t="s">
        <v>149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80</v>
      </c>
      <c r="BK416" s="219">
        <f>ROUND(I416*H416,2)</f>
        <v>0</v>
      </c>
      <c r="BL416" s="19" t="s">
        <v>260</v>
      </c>
      <c r="BM416" s="218" t="s">
        <v>643</v>
      </c>
    </row>
    <row r="417" s="2" customFormat="1">
      <c r="A417" s="40"/>
      <c r="B417" s="41"/>
      <c r="C417" s="42"/>
      <c r="D417" s="220" t="s">
        <v>158</v>
      </c>
      <c r="E417" s="42"/>
      <c r="F417" s="221" t="s">
        <v>644</v>
      </c>
      <c r="G417" s="42"/>
      <c r="H417" s="42"/>
      <c r="I417" s="222"/>
      <c r="J417" s="42"/>
      <c r="K417" s="42"/>
      <c r="L417" s="46"/>
      <c r="M417" s="223"/>
      <c r="N417" s="224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158</v>
      </c>
      <c r="AU417" s="19" t="s">
        <v>82</v>
      </c>
    </row>
    <row r="418" s="15" customFormat="1">
      <c r="A418" s="15"/>
      <c r="B418" s="248"/>
      <c r="C418" s="249"/>
      <c r="D418" s="227" t="s">
        <v>160</v>
      </c>
      <c r="E418" s="250" t="s">
        <v>19</v>
      </c>
      <c r="F418" s="251" t="s">
        <v>645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160</v>
      </c>
      <c r="AU418" s="257" t="s">
        <v>82</v>
      </c>
      <c r="AV418" s="15" t="s">
        <v>80</v>
      </c>
      <c r="AW418" s="15" t="s">
        <v>33</v>
      </c>
      <c r="AX418" s="15" t="s">
        <v>72</v>
      </c>
      <c r="AY418" s="257" t="s">
        <v>149</v>
      </c>
    </row>
    <row r="419" s="13" customFormat="1">
      <c r="A419" s="13"/>
      <c r="B419" s="225"/>
      <c r="C419" s="226"/>
      <c r="D419" s="227" t="s">
        <v>160</v>
      </c>
      <c r="E419" s="228" t="s">
        <v>19</v>
      </c>
      <c r="F419" s="229" t="s">
        <v>646</v>
      </c>
      <c r="G419" s="226"/>
      <c r="H419" s="230">
        <v>48.020000000000003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160</v>
      </c>
      <c r="AU419" s="236" t="s">
        <v>82</v>
      </c>
      <c r="AV419" s="13" t="s">
        <v>82</v>
      </c>
      <c r="AW419" s="13" t="s">
        <v>33</v>
      </c>
      <c r="AX419" s="13" t="s">
        <v>72</v>
      </c>
      <c r="AY419" s="236" t="s">
        <v>149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647</v>
      </c>
      <c r="G420" s="226"/>
      <c r="H420" s="230">
        <v>9.5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82</v>
      </c>
      <c r="AV420" s="13" t="s">
        <v>82</v>
      </c>
      <c r="AW420" s="13" t="s">
        <v>33</v>
      </c>
      <c r="AX420" s="13" t="s">
        <v>72</v>
      </c>
      <c r="AY420" s="236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648</v>
      </c>
      <c r="G421" s="226"/>
      <c r="H421" s="230">
        <v>24.879999999999999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82</v>
      </c>
      <c r="AV421" s="13" t="s">
        <v>82</v>
      </c>
      <c r="AW421" s="13" t="s">
        <v>33</v>
      </c>
      <c r="AX421" s="13" t="s">
        <v>72</v>
      </c>
      <c r="AY421" s="236" t="s">
        <v>149</v>
      </c>
    </row>
    <row r="422" s="13" customFormat="1">
      <c r="A422" s="13"/>
      <c r="B422" s="225"/>
      <c r="C422" s="226"/>
      <c r="D422" s="227" t="s">
        <v>160</v>
      </c>
      <c r="E422" s="228" t="s">
        <v>19</v>
      </c>
      <c r="F422" s="229" t="s">
        <v>649</v>
      </c>
      <c r="G422" s="226"/>
      <c r="H422" s="230">
        <v>8.3900000000000006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160</v>
      </c>
      <c r="AU422" s="236" t="s">
        <v>82</v>
      </c>
      <c r="AV422" s="13" t="s">
        <v>82</v>
      </c>
      <c r="AW422" s="13" t="s">
        <v>33</v>
      </c>
      <c r="AX422" s="13" t="s">
        <v>72</v>
      </c>
      <c r="AY422" s="236" t="s">
        <v>149</v>
      </c>
    </row>
    <row r="423" s="13" customFormat="1">
      <c r="A423" s="13"/>
      <c r="B423" s="225"/>
      <c r="C423" s="226"/>
      <c r="D423" s="227" t="s">
        <v>160</v>
      </c>
      <c r="E423" s="228" t="s">
        <v>19</v>
      </c>
      <c r="F423" s="229" t="s">
        <v>650</v>
      </c>
      <c r="G423" s="226"/>
      <c r="H423" s="230">
        <v>15.699999999999999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160</v>
      </c>
      <c r="AU423" s="236" t="s">
        <v>82</v>
      </c>
      <c r="AV423" s="13" t="s">
        <v>82</v>
      </c>
      <c r="AW423" s="13" t="s">
        <v>33</v>
      </c>
      <c r="AX423" s="13" t="s">
        <v>72</v>
      </c>
      <c r="AY423" s="236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651</v>
      </c>
      <c r="G424" s="226"/>
      <c r="H424" s="230">
        <v>5.6200000000000001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82</v>
      </c>
      <c r="AV424" s="13" t="s">
        <v>82</v>
      </c>
      <c r="AW424" s="13" t="s">
        <v>33</v>
      </c>
      <c r="AX424" s="13" t="s">
        <v>72</v>
      </c>
      <c r="AY424" s="236" t="s">
        <v>149</v>
      </c>
    </row>
    <row r="425" s="13" customFormat="1">
      <c r="A425" s="13"/>
      <c r="B425" s="225"/>
      <c r="C425" s="226"/>
      <c r="D425" s="227" t="s">
        <v>160</v>
      </c>
      <c r="E425" s="228" t="s">
        <v>19</v>
      </c>
      <c r="F425" s="229" t="s">
        <v>652</v>
      </c>
      <c r="G425" s="226"/>
      <c r="H425" s="230">
        <v>6.0590000000000002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160</v>
      </c>
      <c r="AU425" s="236" t="s">
        <v>82</v>
      </c>
      <c r="AV425" s="13" t="s">
        <v>82</v>
      </c>
      <c r="AW425" s="13" t="s">
        <v>33</v>
      </c>
      <c r="AX425" s="13" t="s">
        <v>72</v>
      </c>
      <c r="AY425" s="236" t="s">
        <v>149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653</v>
      </c>
      <c r="G426" s="226"/>
      <c r="H426" s="230">
        <v>9.6799999999999997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82</v>
      </c>
      <c r="AV426" s="13" t="s">
        <v>82</v>
      </c>
      <c r="AW426" s="13" t="s">
        <v>33</v>
      </c>
      <c r="AX426" s="13" t="s">
        <v>72</v>
      </c>
      <c r="AY426" s="236" t="s">
        <v>149</v>
      </c>
    </row>
    <row r="427" s="14" customFormat="1">
      <c r="A427" s="14"/>
      <c r="B427" s="237"/>
      <c r="C427" s="238"/>
      <c r="D427" s="227" t="s">
        <v>160</v>
      </c>
      <c r="E427" s="239" t="s">
        <v>19</v>
      </c>
      <c r="F427" s="240" t="s">
        <v>162</v>
      </c>
      <c r="G427" s="238"/>
      <c r="H427" s="241">
        <v>127.84900000000002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160</v>
      </c>
      <c r="AU427" s="247" t="s">
        <v>82</v>
      </c>
      <c r="AV427" s="14" t="s">
        <v>156</v>
      </c>
      <c r="AW427" s="14" t="s">
        <v>33</v>
      </c>
      <c r="AX427" s="14" t="s">
        <v>80</v>
      </c>
      <c r="AY427" s="247" t="s">
        <v>149</v>
      </c>
    </row>
    <row r="428" s="2" customFormat="1" ht="16.5" customHeight="1">
      <c r="A428" s="40"/>
      <c r="B428" s="41"/>
      <c r="C428" s="207" t="s">
        <v>654</v>
      </c>
      <c r="D428" s="207" t="s">
        <v>152</v>
      </c>
      <c r="E428" s="208" t="s">
        <v>655</v>
      </c>
      <c r="F428" s="209" t="s">
        <v>656</v>
      </c>
      <c r="G428" s="210" t="s">
        <v>109</v>
      </c>
      <c r="H428" s="211">
        <v>205.55000000000001</v>
      </c>
      <c r="I428" s="212"/>
      <c r="J428" s="213">
        <f>ROUND(I428*H428,2)</f>
        <v>0</v>
      </c>
      <c r="K428" s="209" t="s">
        <v>155</v>
      </c>
      <c r="L428" s="46"/>
      <c r="M428" s="214" t="s">
        <v>19</v>
      </c>
      <c r="N428" s="215" t="s">
        <v>43</v>
      </c>
      <c r="O428" s="86"/>
      <c r="P428" s="216">
        <f>O428*H428</f>
        <v>0</v>
      </c>
      <c r="Q428" s="216">
        <v>5.0000000000000002E-05</v>
      </c>
      <c r="R428" s="216">
        <f>Q428*H428</f>
        <v>0.010277500000000002</v>
      </c>
      <c r="S428" s="216">
        <v>0</v>
      </c>
      <c r="T428" s="21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8" t="s">
        <v>260</v>
      </c>
      <c r="AT428" s="218" t="s">
        <v>152</v>
      </c>
      <c r="AU428" s="218" t="s">
        <v>82</v>
      </c>
      <c r="AY428" s="19" t="s">
        <v>149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9" t="s">
        <v>80</v>
      </c>
      <c r="BK428" s="219">
        <f>ROUND(I428*H428,2)</f>
        <v>0</v>
      </c>
      <c r="BL428" s="19" t="s">
        <v>260</v>
      </c>
      <c r="BM428" s="218" t="s">
        <v>657</v>
      </c>
    </row>
    <row r="429" s="2" customFormat="1">
      <c r="A429" s="40"/>
      <c r="B429" s="41"/>
      <c r="C429" s="42"/>
      <c r="D429" s="220" t="s">
        <v>158</v>
      </c>
      <c r="E429" s="42"/>
      <c r="F429" s="221" t="s">
        <v>658</v>
      </c>
      <c r="G429" s="42"/>
      <c r="H429" s="42"/>
      <c r="I429" s="222"/>
      <c r="J429" s="42"/>
      <c r="K429" s="42"/>
      <c r="L429" s="46"/>
      <c r="M429" s="223"/>
      <c r="N429" s="224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158</v>
      </c>
      <c r="AU429" s="19" t="s">
        <v>82</v>
      </c>
    </row>
    <row r="430" s="2" customFormat="1" ht="24.15" customHeight="1">
      <c r="A430" s="40"/>
      <c r="B430" s="41"/>
      <c r="C430" s="207" t="s">
        <v>659</v>
      </c>
      <c r="D430" s="207" t="s">
        <v>152</v>
      </c>
      <c r="E430" s="208" t="s">
        <v>660</v>
      </c>
      <c r="F430" s="209" t="s">
        <v>661</v>
      </c>
      <c r="G430" s="210" t="s">
        <v>213</v>
      </c>
      <c r="H430" s="211">
        <v>6.0410000000000004</v>
      </c>
      <c r="I430" s="212"/>
      <c r="J430" s="213">
        <f>ROUND(I430*H430,2)</f>
        <v>0</v>
      </c>
      <c r="K430" s="209" t="s">
        <v>155</v>
      </c>
      <c r="L430" s="46"/>
      <c r="M430" s="214" t="s">
        <v>19</v>
      </c>
      <c r="N430" s="215" t="s">
        <v>43</v>
      </c>
      <c r="O430" s="86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8" t="s">
        <v>260</v>
      </c>
      <c r="AT430" s="218" t="s">
        <v>152</v>
      </c>
      <c r="AU430" s="218" t="s">
        <v>82</v>
      </c>
      <c r="AY430" s="19" t="s">
        <v>149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9" t="s">
        <v>80</v>
      </c>
      <c r="BK430" s="219">
        <f>ROUND(I430*H430,2)</f>
        <v>0</v>
      </c>
      <c r="BL430" s="19" t="s">
        <v>260</v>
      </c>
      <c r="BM430" s="218" t="s">
        <v>662</v>
      </c>
    </row>
    <row r="431" s="2" customFormat="1">
      <c r="A431" s="40"/>
      <c r="B431" s="41"/>
      <c r="C431" s="42"/>
      <c r="D431" s="220" t="s">
        <v>158</v>
      </c>
      <c r="E431" s="42"/>
      <c r="F431" s="221" t="s">
        <v>663</v>
      </c>
      <c r="G431" s="42"/>
      <c r="H431" s="42"/>
      <c r="I431" s="222"/>
      <c r="J431" s="42"/>
      <c r="K431" s="42"/>
      <c r="L431" s="46"/>
      <c r="M431" s="223"/>
      <c r="N431" s="224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158</v>
      </c>
      <c r="AU431" s="19" t="s">
        <v>82</v>
      </c>
    </row>
    <row r="432" s="2" customFormat="1" ht="24.15" customHeight="1">
      <c r="A432" s="40"/>
      <c r="B432" s="41"/>
      <c r="C432" s="207" t="s">
        <v>664</v>
      </c>
      <c r="D432" s="207" t="s">
        <v>152</v>
      </c>
      <c r="E432" s="208" t="s">
        <v>665</v>
      </c>
      <c r="F432" s="209" t="s">
        <v>666</v>
      </c>
      <c r="G432" s="210" t="s">
        <v>213</v>
      </c>
      <c r="H432" s="211">
        <v>6.0410000000000004</v>
      </c>
      <c r="I432" s="212"/>
      <c r="J432" s="213">
        <f>ROUND(I432*H432,2)</f>
        <v>0</v>
      </c>
      <c r="K432" s="209" t="s">
        <v>155</v>
      </c>
      <c r="L432" s="46"/>
      <c r="M432" s="214" t="s">
        <v>19</v>
      </c>
      <c r="N432" s="215" t="s">
        <v>43</v>
      </c>
      <c r="O432" s="86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8" t="s">
        <v>260</v>
      </c>
      <c r="AT432" s="218" t="s">
        <v>152</v>
      </c>
      <c r="AU432" s="218" t="s">
        <v>82</v>
      </c>
      <c r="AY432" s="19" t="s">
        <v>149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9" t="s">
        <v>80</v>
      </c>
      <c r="BK432" s="219">
        <f>ROUND(I432*H432,2)</f>
        <v>0</v>
      </c>
      <c r="BL432" s="19" t="s">
        <v>260</v>
      </c>
      <c r="BM432" s="218" t="s">
        <v>667</v>
      </c>
    </row>
    <row r="433" s="2" customFormat="1">
      <c r="A433" s="40"/>
      <c r="B433" s="41"/>
      <c r="C433" s="42"/>
      <c r="D433" s="220" t="s">
        <v>158</v>
      </c>
      <c r="E433" s="42"/>
      <c r="F433" s="221" t="s">
        <v>668</v>
      </c>
      <c r="G433" s="42"/>
      <c r="H433" s="42"/>
      <c r="I433" s="222"/>
      <c r="J433" s="42"/>
      <c r="K433" s="42"/>
      <c r="L433" s="46"/>
      <c r="M433" s="223"/>
      <c r="N433" s="224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158</v>
      </c>
      <c r="AU433" s="19" t="s">
        <v>82</v>
      </c>
    </row>
    <row r="434" s="12" customFormat="1" ht="22.8" customHeight="1">
      <c r="A434" s="12"/>
      <c r="B434" s="191"/>
      <c r="C434" s="192"/>
      <c r="D434" s="193" t="s">
        <v>71</v>
      </c>
      <c r="E434" s="205" t="s">
        <v>669</v>
      </c>
      <c r="F434" s="205" t="s">
        <v>670</v>
      </c>
      <c r="G434" s="192"/>
      <c r="H434" s="192"/>
      <c r="I434" s="195"/>
      <c r="J434" s="206">
        <f>BK434</f>
        <v>0</v>
      </c>
      <c r="K434" s="192"/>
      <c r="L434" s="197"/>
      <c r="M434" s="198"/>
      <c r="N434" s="199"/>
      <c r="O434" s="199"/>
      <c r="P434" s="200">
        <f>SUM(P435:P522)</f>
        <v>0</v>
      </c>
      <c r="Q434" s="199"/>
      <c r="R434" s="200">
        <f>SUM(R435:R522)</f>
        <v>9.0320717500000001</v>
      </c>
      <c r="S434" s="199"/>
      <c r="T434" s="201">
        <f>SUM(T435:T522)</f>
        <v>5.3064207999999997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2" t="s">
        <v>82</v>
      </c>
      <c r="AT434" s="203" t="s">
        <v>71</v>
      </c>
      <c r="AU434" s="203" t="s">
        <v>80</v>
      </c>
      <c r="AY434" s="202" t="s">
        <v>149</v>
      </c>
      <c r="BK434" s="204">
        <f>SUM(BK435:BK522)</f>
        <v>0</v>
      </c>
    </row>
    <row r="435" s="2" customFormat="1" ht="16.5" customHeight="1">
      <c r="A435" s="40"/>
      <c r="B435" s="41"/>
      <c r="C435" s="207" t="s">
        <v>671</v>
      </c>
      <c r="D435" s="207" t="s">
        <v>152</v>
      </c>
      <c r="E435" s="208" t="s">
        <v>672</v>
      </c>
      <c r="F435" s="209" t="s">
        <v>673</v>
      </c>
      <c r="G435" s="210" t="s">
        <v>109</v>
      </c>
      <c r="H435" s="211">
        <v>224.637</v>
      </c>
      <c r="I435" s="212"/>
      <c r="J435" s="213">
        <f>ROUND(I435*H435,2)</f>
        <v>0</v>
      </c>
      <c r="K435" s="209" t="s">
        <v>155</v>
      </c>
      <c r="L435" s="46"/>
      <c r="M435" s="214" t="s">
        <v>19</v>
      </c>
      <c r="N435" s="215" t="s">
        <v>43</v>
      </c>
      <c r="O435" s="86"/>
      <c r="P435" s="216">
        <f>O435*H435</f>
        <v>0</v>
      </c>
      <c r="Q435" s="216">
        <v>0.00029999999999999997</v>
      </c>
      <c r="R435" s="216">
        <f>Q435*H435</f>
        <v>0.067391099999999995</v>
      </c>
      <c r="S435" s="216">
        <v>0</v>
      </c>
      <c r="T435" s="21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8" t="s">
        <v>260</v>
      </c>
      <c r="AT435" s="218" t="s">
        <v>152</v>
      </c>
      <c r="AU435" s="218" t="s">
        <v>82</v>
      </c>
      <c r="AY435" s="19" t="s">
        <v>149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19" t="s">
        <v>80</v>
      </c>
      <c r="BK435" s="219">
        <f>ROUND(I435*H435,2)</f>
        <v>0</v>
      </c>
      <c r="BL435" s="19" t="s">
        <v>260</v>
      </c>
      <c r="BM435" s="218" t="s">
        <v>674</v>
      </c>
    </row>
    <row r="436" s="2" customFormat="1">
      <c r="A436" s="40"/>
      <c r="B436" s="41"/>
      <c r="C436" s="42"/>
      <c r="D436" s="220" t="s">
        <v>158</v>
      </c>
      <c r="E436" s="42"/>
      <c r="F436" s="221" t="s">
        <v>675</v>
      </c>
      <c r="G436" s="42"/>
      <c r="H436" s="42"/>
      <c r="I436" s="222"/>
      <c r="J436" s="42"/>
      <c r="K436" s="42"/>
      <c r="L436" s="46"/>
      <c r="M436" s="223"/>
      <c r="N436" s="224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158</v>
      </c>
      <c r="AU436" s="19" t="s">
        <v>82</v>
      </c>
    </row>
    <row r="437" s="15" customFormat="1">
      <c r="A437" s="15"/>
      <c r="B437" s="248"/>
      <c r="C437" s="249"/>
      <c r="D437" s="227" t="s">
        <v>160</v>
      </c>
      <c r="E437" s="250" t="s">
        <v>19</v>
      </c>
      <c r="F437" s="251" t="s">
        <v>676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160</v>
      </c>
      <c r="AU437" s="257" t="s">
        <v>82</v>
      </c>
      <c r="AV437" s="15" t="s">
        <v>80</v>
      </c>
      <c r="AW437" s="15" t="s">
        <v>33</v>
      </c>
      <c r="AX437" s="15" t="s">
        <v>72</v>
      </c>
      <c r="AY437" s="257" t="s">
        <v>149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677</v>
      </c>
      <c r="G438" s="226"/>
      <c r="H438" s="230">
        <v>81.182000000000002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82</v>
      </c>
      <c r="AV438" s="13" t="s">
        <v>82</v>
      </c>
      <c r="AW438" s="13" t="s">
        <v>33</v>
      </c>
      <c r="AX438" s="13" t="s">
        <v>72</v>
      </c>
      <c r="AY438" s="236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678</v>
      </c>
      <c r="G439" s="226"/>
      <c r="H439" s="230">
        <v>17.100000000000001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82</v>
      </c>
      <c r="AV439" s="13" t="s">
        <v>82</v>
      </c>
      <c r="AW439" s="13" t="s">
        <v>33</v>
      </c>
      <c r="AX439" s="13" t="s">
        <v>72</v>
      </c>
      <c r="AY439" s="236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679</v>
      </c>
      <c r="G440" s="226"/>
      <c r="H440" s="230">
        <v>44.783999999999999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82</v>
      </c>
      <c r="AV440" s="13" t="s">
        <v>82</v>
      </c>
      <c r="AW440" s="13" t="s">
        <v>33</v>
      </c>
      <c r="AX440" s="13" t="s">
        <v>72</v>
      </c>
      <c r="AY440" s="236" t="s">
        <v>149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680</v>
      </c>
      <c r="G441" s="226"/>
      <c r="H441" s="230">
        <v>14.983000000000001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82</v>
      </c>
      <c r="AV441" s="13" t="s">
        <v>82</v>
      </c>
      <c r="AW441" s="13" t="s">
        <v>33</v>
      </c>
      <c r="AX441" s="13" t="s">
        <v>72</v>
      </c>
      <c r="AY441" s="236" t="s">
        <v>149</v>
      </c>
    </row>
    <row r="442" s="13" customFormat="1">
      <c r="A442" s="13"/>
      <c r="B442" s="225"/>
      <c r="C442" s="226"/>
      <c r="D442" s="227" t="s">
        <v>160</v>
      </c>
      <c r="E442" s="228" t="s">
        <v>19</v>
      </c>
      <c r="F442" s="229" t="s">
        <v>681</v>
      </c>
      <c r="G442" s="226"/>
      <c r="H442" s="230">
        <v>28.141999999999999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160</v>
      </c>
      <c r="AU442" s="236" t="s">
        <v>82</v>
      </c>
      <c r="AV442" s="13" t="s">
        <v>82</v>
      </c>
      <c r="AW442" s="13" t="s">
        <v>33</v>
      </c>
      <c r="AX442" s="13" t="s">
        <v>72</v>
      </c>
      <c r="AY442" s="236" t="s">
        <v>149</v>
      </c>
    </row>
    <row r="443" s="13" customFormat="1">
      <c r="A443" s="13"/>
      <c r="B443" s="225"/>
      <c r="C443" s="226"/>
      <c r="D443" s="227" t="s">
        <v>160</v>
      </c>
      <c r="E443" s="228" t="s">
        <v>19</v>
      </c>
      <c r="F443" s="229" t="s">
        <v>682</v>
      </c>
      <c r="G443" s="226"/>
      <c r="H443" s="230">
        <v>10.116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160</v>
      </c>
      <c r="AU443" s="236" t="s">
        <v>82</v>
      </c>
      <c r="AV443" s="13" t="s">
        <v>82</v>
      </c>
      <c r="AW443" s="13" t="s">
        <v>33</v>
      </c>
      <c r="AX443" s="13" t="s">
        <v>72</v>
      </c>
      <c r="AY443" s="236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683</v>
      </c>
      <c r="G444" s="226"/>
      <c r="H444" s="230">
        <v>10.906000000000001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82</v>
      </c>
      <c r="AV444" s="13" t="s">
        <v>82</v>
      </c>
      <c r="AW444" s="13" t="s">
        <v>33</v>
      </c>
      <c r="AX444" s="13" t="s">
        <v>72</v>
      </c>
      <c r="AY444" s="236" t="s">
        <v>149</v>
      </c>
    </row>
    <row r="445" s="13" customFormat="1">
      <c r="A445" s="13"/>
      <c r="B445" s="225"/>
      <c r="C445" s="226"/>
      <c r="D445" s="227" t="s">
        <v>160</v>
      </c>
      <c r="E445" s="228" t="s">
        <v>19</v>
      </c>
      <c r="F445" s="229" t="s">
        <v>684</v>
      </c>
      <c r="G445" s="226"/>
      <c r="H445" s="230">
        <v>17.423999999999999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160</v>
      </c>
      <c r="AU445" s="236" t="s">
        <v>82</v>
      </c>
      <c r="AV445" s="13" t="s">
        <v>82</v>
      </c>
      <c r="AW445" s="13" t="s">
        <v>33</v>
      </c>
      <c r="AX445" s="13" t="s">
        <v>72</v>
      </c>
      <c r="AY445" s="236" t="s">
        <v>149</v>
      </c>
    </row>
    <row r="446" s="14" customFormat="1">
      <c r="A446" s="14"/>
      <c r="B446" s="237"/>
      <c r="C446" s="238"/>
      <c r="D446" s="227" t="s">
        <v>160</v>
      </c>
      <c r="E446" s="239" t="s">
        <v>19</v>
      </c>
      <c r="F446" s="240" t="s">
        <v>162</v>
      </c>
      <c r="G446" s="238"/>
      <c r="H446" s="241">
        <v>224.63700000000003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160</v>
      </c>
      <c r="AU446" s="247" t="s">
        <v>82</v>
      </c>
      <c r="AV446" s="14" t="s">
        <v>156</v>
      </c>
      <c r="AW446" s="14" t="s">
        <v>33</v>
      </c>
      <c r="AX446" s="14" t="s">
        <v>80</v>
      </c>
      <c r="AY446" s="247" t="s">
        <v>149</v>
      </c>
    </row>
    <row r="447" s="2" customFormat="1" ht="16.5" customHeight="1">
      <c r="A447" s="40"/>
      <c r="B447" s="41"/>
      <c r="C447" s="207" t="s">
        <v>685</v>
      </c>
      <c r="D447" s="207" t="s">
        <v>152</v>
      </c>
      <c r="E447" s="208" t="s">
        <v>686</v>
      </c>
      <c r="F447" s="209" t="s">
        <v>687</v>
      </c>
      <c r="G447" s="210" t="s">
        <v>109</v>
      </c>
      <c r="H447" s="211">
        <v>43.939999999999998</v>
      </c>
      <c r="I447" s="212"/>
      <c r="J447" s="213">
        <f>ROUND(I447*H447,2)</f>
        <v>0</v>
      </c>
      <c r="K447" s="209" t="s">
        <v>155</v>
      </c>
      <c r="L447" s="46"/>
      <c r="M447" s="214" t="s">
        <v>19</v>
      </c>
      <c r="N447" s="215" t="s">
        <v>43</v>
      </c>
      <c r="O447" s="86"/>
      <c r="P447" s="216">
        <f>O447*H447</f>
        <v>0</v>
      </c>
      <c r="Q447" s="216">
        <v>0.0015</v>
      </c>
      <c r="R447" s="216">
        <f>Q447*H447</f>
        <v>0.065909999999999996</v>
      </c>
      <c r="S447" s="216">
        <v>0</v>
      </c>
      <c r="T447" s="21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8" t="s">
        <v>260</v>
      </c>
      <c r="AT447" s="218" t="s">
        <v>152</v>
      </c>
      <c r="AU447" s="218" t="s">
        <v>82</v>
      </c>
      <c r="AY447" s="19" t="s">
        <v>149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80</v>
      </c>
      <c r="BK447" s="219">
        <f>ROUND(I447*H447,2)</f>
        <v>0</v>
      </c>
      <c r="BL447" s="19" t="s">
        <v>260</v>
      </c>
      <c r="BM447" s="218" t="s">
        <v>688</v>
      </c>
    </row>
    <row r="448" s="2" customFormat="1">
      <c r="A448" s="40"/>
      <c r="B448" s="41"/>
      <c r="C448" s="42"/>
      <c r="D448" s="220" t="s">
        <v>158</v>
      </c>
      <c r="E448" s="42"/>
      <c r="F448" s="221" t="s">
        <v>689</v>
      </c>
      <c r="G448" s="42"/>
      <c r="H448" s="42"/>
      <c r="I448" s="222"/>
      <c r="J448" s="42"/>
      <c r="K448" s="42"/>
      <c r="L448" s="46"/>
      <c r="M448" s="223"/>
      <c r="N448" s="224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158</v>
      </c>
      <c r="AU448" s="19" t="s">
        <v>82</v>
      </c>
    </row>
    <row r="449" s="15" customFormat="1">
      <c r="A449" s="15"/>
      <c r="B449" s="248"/>
      <c r="C449" s="249"/>
      <c r="D449" s="227" t="s">
        <v>160</v>
      </c>
      <c r="E449" s="250" t="s">
        <v>19</v>
      </c>
      <c r="F449" s="251" t="s">
        <v>690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7" t="s">
        <v>160</v>
      </c>
      <c r="AU449" s="257" t="s">
        <v>82</v>
      </c>
      <c r="AV449" s="15" t="s">
        <v>80</v>
      </c>
      <c r="AW449" s="15" t="s">
        <v>33</v>
      </c>
      <c r="AX449" s="15" t="s">
        <v>72</v>
      </c>
      <c r="AY449" s="257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691</v>
      </c>
      <c r="G450" s="226"/>
      <c r="H450" s="230">
        <v>14.406000000000001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82</v>
      </c>
      <c r="AV450" s="13" t="s">
        <v>82</v>
      </c>
      <c r="AW450" s="13" t="s">
        <v>33</v>
      </c>
      <c r="AX450" s="13" t="s">
        <v>72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692</v>
      </c>
      <c r="G451" s="226"/>
      <c r="H451" s="230">
        <v>2.8500000000000001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82</v>
      </c>
      <c r="AV451" s="13" t="s">
        <v>82</v>
      </c>
      <c r="AW451" s="13" t="s">
        <v>33</v>
      </c>
      <c r="AX451" s="13" t="s">
        <v>72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693</v>
      </c>
      <c r="G452" s="226"/>
      <c r="H452" s="230">
        <v>7.4640000000000004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82</v>
      </c>
      <c r="AV452" s="13" t="s">
        <v>82</v>
      </c>
      <c r="AW452" s="13" t="s">
        <v>33</v>
      </c>
      <c r="AX452" s="13" t="s">
        <v>72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694</v>
      </c>
      <c r="G453" s="226"/>
      <c r="H453" s="230">
        <v>2.5169999999999999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82</v>
      </c>
      <c r="AV453" s="13" t="s">
        <v>82</v>
      </c>
      <c r="AW453" s="13" t="s">
        <v>33</v>
      </c>
      <c r="AX453" s="13" t="s">
        <v>72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695</v>
      </c>
      <c r="G454" s="226"/>
      <c r="H454" s="230">
        <v>4.71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82</v>
      </c>
      <c r="AV454" s="13" t="s">
        <v>82</v>
      </c>
      <c r="AW454" s="13" t="s">
        <v>33</v>
      </c>
      <c r="AX454" s="13" t="s">
        <v>72</v>
      </c>
      <c r="AY454" s="236" t="s">
        <v>149</v>
      </c>
    </row>
    <row r="455" s="13" customFormat="1">
      <c r="A455" s="13"/>
      <c r="B455" s="225"/>
      <c r="C455" s="226"/>
      <c r="D455" s="227" t="s">
        <v>160</v>
      </c>
      <c r="E455" s="228" t="s">
        <v>19</v>
      </c>
      <c r="F455" s="229" t="s">
        <v>696</v>
      </c>
      <c r="G455" s="226"/>
      <c r="H455" s="230">
        <v>1.6859999999999999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160</v>
      </c>
      <c r="AU455" s="236" t="s">
        <v>82</v>
      </c>
      <c r="AV455" s="13" t="s">
        <v>82</v>
      </c>
      <c r="AW455" s="13" t="s">
        <v>33</v>
      </c>
      <c r="AX455" s="13" t="s">
        <v>72</v>
      </c>
      <c r="AY455" s="236" t="s">
        <v>149</v>
      </c>
    </row>
    <row r="456" s="13" customFormat="1">
      <c r="A456" s="13"/>
      <c r="B456" s="225"/>
      <c r="C456" s="226"/>
      <c r="D456" s="227" t="s">
        <v>160</v>
      </c>
      <c r="E456" s="228" t="s">
        <v>19</v>
      </c>
      <c r="F456" s="229" t="s">
        <v>697</v>
      </c>
      <c r="G456" s="226"/>
      <c r="H456" s="230">
        <v>1.8180000000000001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160</v>
      </c>
      <c r="AU456" s="236" t="s">
        <v>82</v>
      </c>
      <c r="AV456" s="13" t="s">
        <v>82</v>
      </c>
      <c r="AW456" s="13" t="s">
        <v>33</v>
      </c>
      <c r="AX456" s="13" t="s">
        <v>72</v>
      </c>
      <c r="AY456" s="236" t="s">
        <v>149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698</v>
      </c>
      <c r="G457" s="226"/>
      <c r="H457" s="230">
        <v>2.9039999999999999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82</v>
      </c>
      <c r="AV457" s="13" t="s">
        <v>82</v>
      </c>
      <c r="AW457" s="13" t="s">
        <v>33</v>
      </c>
      <c r="AX457" s="13" t="s">
        <v>72</v>
      </c>
      <c r="AY457" s="236" t="s">
        <v>149</v>
      </c>
    </row>
    <row r="458" s="13" customFormat="1">
      <c r="A458" s="13"/>
      <c r="B458" s="225"/>
      <c r="C458" s="226"/>
      <c r="D458" s="227" t="s">
        <v>160</v>
      </c>
      <c r="E458" s="228" t="s">
        <v>19</v>
      </c>
      <c r="F458" s="229" t="s">
        <v>699</v>
      </c>
      <c r="G458" s="226"/>
      <c r="H458" s="230">
        <v>5.585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160</v>
      </c>
      <c r="AU458" s="236" t="s">
        <v>82</v>
      </c>
      <c r="AV458" s="13" t="s">
        <v>82</v>
      </c>
      <c r="AW458" s="13" t="s">
        <v>33</v>
      </c>
      <c r="AX458" s="13" t="s">
        <v>72</v>
      </c>
      <c r="AY458" s="236" t="s">
        <v>149</v>
      </c>
    </row>
    <row r="459" s="14" customFormat="1">
      <c r="A459" s="14"/>
      <c r="B459" s="237"/>
      <c r="C459" s="238"/>
      <c r="D459" s="227" t="s">
        <v>160</v>
      </c>
      <c r="E459" s="239" t="s">
        <v>19</v>
      </c>
      <c r="F459" s="240" t="s">
        <v>162</v>
      </c>
      <c r="G459" s="238"/>
      <c r="H459" s="241">
        <v>43.939999999999998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160</v>
      </c>
      <c r="AU459" s="247" t="s">
        <v>82</v>
      </c>
      <c r="AV459" s="14" t="s">
        <v>156</v>
      </c>
      <c r="AW459" s="14" t="s">
        <v>33</v>
      </c>
      <c r="AX459" s="14" t="s">
        <v>80</v>
      </c>
      <c r="AY459" s="247" t="s">
        <v>149</v>
      </c>
    </row>
    <row r="460" s="2" customFormat="1" ht="16.5" customHeight="1">
      <c r="A460" s="40"/>
      <c r="B460" s="41"/>
      <c r="C460" s="207" t="s">
        <v>700</v>
      </c>
      <c r="D460" s="207" t="s">
        <v>152</v>
      </c>
      <c r="E460" s="208" t="s">
        <v>701</v>
      </c>
      <c r="F460" s="209" t="s">
        <v>702</v>
      </c>
      <c r="G460" s="210" t="s">
        <v>184</v>
      </c>
      <c r="H460" s="211">
        <v>4</v>
      </c>
      <c r="I460" s="212"/>
      <c r="J460" s="213">
        <f>ROUND(I460*H460,2)</f>
        <v>0</v>
      </c>
      <c r="K460" s="209" t="s">
        <v>155</v>
      </c>
      <c r="L460" s="46"/>
      <c r="M460" s="214" t="s">
        <v>19</v>
      </c>
      <c r="N460" s="215" t="s">
        <v>43</v>
      </c>
      <c r="O460" s="86"/>
      <c r="P460" s="216">
        <f>O460*H460</f>
        <v>0</v>
      </c>
      <c r="Q460" s="216">
        <v>0.00027999999999999998</v>
      </c>
      <c r="R460" s="216">
        <f>Q460*H460</f>
        <v>0.0011199999999999999</v>
      </c>
      <c r="S460" s="216">
        <v>0</v>
      </c>
      <c r="T460" s="21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8" t="s">
        <v>260</v>
      </c>
      <c r="AT460" s="218" t="s">
        <v>152</v>
      </c>
      <c r="AU460" s="218" t="s">
        <v>82</v>
      </c>
      <c r="AY460" s="19" t="s">
        <v>149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9" t="s">
        <v>80</v>
      </c>
      <c r="BK460" s="219">
        <f>ROUND(I460*H460,2)</f>
        <v>0</v>
      </c>
      <c r="BL460" s="19" t="s">
        <v>260</v>
      </c>
      <c r="BM460" s="218" t="s">
        <v>703</v>
      </c>
    </row>
    <row r="461" s="2" customFormat="1">
      <c r="A461" s="40"/>
      <c r="B461" s="41"/>
      <c r="C461" s="42"/>
      <c r="D461" s="220" t="s">
        <v>158</v>
      </c>
      <c r="E461" s="42"/>
      <c r="F461" s="221" t="s">
        <v>704</v>
      </c>
      <c r="G461" s="42"/>
      <c r="H461" s="42"/>
      <c r="I461" s="222"/>
      <c r="J461" s="42"/>
      <c r="K461" s="42"/>
      <c r="L461" s="46"/>
      <c r="M461" s="223"/>
      <c r="N461" s="22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158</v>
      </c>
      <c r="AU461" s="19" t="s">
        <v>82</v>
      </c>
    </row>
    <row r="462" s="13" customFormat="1">
      <c r="A462" s="13"/>
      <c r="B462" s="225"/>
      <c r="C462" s="226"/>
      <c r="D462" s="227" t="s">
        <v>160</v>
      </c>
      <c r="E462" s="228" t="s">
        <v>19</v>
      </c>
      <c r="F462" s="229" t="s">
        <v>705</v>
      </c>
      <c r="G462" s="226"/>
      <c r="H462" s="230">
        <v>4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160</v>
      </c>
      <c r="AU462" s="236" t="s">
        <v>82</v>
      </c>
      <c r="AV462" s="13" t="s">
        <v>82</v>
      </c>
      <c r="AW462" s="13" t="s">
        <v>33</v>
      </c>
      <c r="AX462" s="13" t="s">
        <v>80</v>
      </c>
      <c r="AY462" s="236" t="s">
        <v>149</v>
      </c>
    </row>
    <row r="463" s="2" customFormat="1" ht="21.75" customHeight="1">
      <c r="A463" s="40"/>
      <c r="B463" s="41"/>
      <c r="C463" s="207" t="s">
        <v>706</v>
      </c>
      <c r="D463" s="207" t="s">
        <v>152</v>
      </c>
      <c r="E463" s="208" t="s">
        <v>707</v>
      </c>
      <c r="F463" s="209" t="s">
        <v>708</v>
      </c>
      <c r="G463" s="210" t="s">
        <v>109</v>
      </c>
      <c r="H463" s="211">
        <v>224.637</v>
      </c>
      <c r="I463" s="212"/>
      <c r="J463" s="213">
        <f>ROUND(I463*H463,2)</f>
        <v>0</v>
      </c>
      <c r="K463" s="209" t="s">
        <v>155</v>
      </c>
      <c r="L463" s="46"/>
      <c r="M463" s="214" t="s">
        <v>19</v>
      </c>
      <c r="N463" s="215" t="s">
        <v>43</v>
      </c>
      <c r="O463" s="86"/>
      <c r="P463" s="216">
        <f>O463*H463</f>
        <v>0</v>
      </c>
      <c r="Q463" s="216">
        <v>0.0044999999999999997</v>
      </c>
      <c r="R463" s="216">
        <f>Q463*H463</f>
        <v>1.0108664999999999</v>
      </c>
      <c r="S463" s="216">
        <v>0</v>
      </c>
      <c r="T463" s="21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8" t="s">
        <v>260</v>
      </c>
      <c r="AT463" s="218" t="s">
        <v>152</v>
      </c>
      <c r="AU463" s="218" t="s">
        <v>82</v>
      </c>
      <c r="AY463" s="19" t="s">
        <v>149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80</v>
      </c>
      <c r="BK463" s="219">
        <f>ROUND(I463*H463,2)</f>
        <v>0</v>
      </c>
      <c r="BL463" s="19" t="s">
        <v>260</v>
      </c>
      <c r="BM463" s="218" t="s">
        <v>709</v>
      </c>
    </row>
    <row r="464" s="2" customFormat="1">
      <c r="A464" s="40"/>
      <c r="B464" s="41"/>
      <c r="C464" s="42"/>
      <c r="D464" s="220" t="s">
        <v>158</v>
      </c>
      <c r="E464" s="42"/>
      <c r="F464" s="221" t="s">
        <v>710</v>
      </c>
      <c r="G464" s="42"/>
      <c r="H464" s="42"/>
      <c r="I464" s="222"/>
      <c r="J464" s="42"/>
      <c r="K464" s="42"/>
      <c r="L464" s="46"/>
      <c r="M464" s="223"/>
      <c r="N464" s="224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158</v>
      </c>
      <c r="AU464" s="19" t="s">
        <v>82</v>
      </c>
    </row>
    <row r="465" s="2" customFormat="1" ht="24.15" customHeight="1">
      <c r="A465" s="40"/>
      <c r="B465" s="41"/>
      <c r="C465" s="207" t="s">
        <v>711</v>
      </c>
      <c r="D465" s="207" t="s">
        <v>152</v>
      </c>
      <c r="E465" s="208" t="s">
        <v>712</v>
      </c>
      <c r="F465" s="209" t="s">
        <v>713</v>
      </c>
      <c r="G465" s="210" t="s">
        <v>109</v>
      </c>
      <c r="H465" s="211">
        <v>449.274</v>
      </c>
      <c r="I465" s="212"/>
      <c r="J465" s="213">
        <f>ROUND(I465*H465,2)</f>
        <v>0</v>
      </c>
      <c r="K465" s="209" t="s">
        <v>155</v>
      </c>
      <c r="L465" s="46"/>
      <c r="M465" s="214" t="s">
        <v>19</v>
      </c>
      <c r="N465" s="215" t="s">
        <v>43</v>
      </c>
      <c r="O465" s="86"/>
      <c r="P465" s="216">
        <f>O465*H465</f>
        <v>0</v>
      </c>
      <c r="Q465" s="216">
        <v>0.0014499999999999999</v>
      </c>
      <c r="R465" s="216">
        <f>Q465*H465</f>
        <v>0.65144729999999995</v>
      </c>
      <c r="S465" s="216">
        <v>0</v>
      </c>
      <c r="T465" s="21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8" t="s">
        <v>260</v>
      </c>
      <c r="AT465" s="218" t="s">
        <v>152</v>
      </c>
      <c r="AU465" s="218" t="s">
        <v>82</v>
      </c>
      <c r="AY465" s="19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80</v>
      </c>
      <c r="BK465" s="219">
        <f>ROUND(I465*H465,2)</f>
        <v>0</v>
      </c>
      <c r="BL465" s="19" t="s">
        <v>260</v>
      </c>
      <c r="BM465" s="218" t="s">
        <v>714</v>
      </c>
    </row>
    <row r="466" s="2" customFormat="1">
      <c r="A466" s="40"/>
      <c r="B466" s="41"/>
      <c r="C466" s="42"/>
      <c r="D466" s="220" t="s">
        <v>158</v>
      </c>
      <c r="E466" s="42"/>
      <c r="F466" s="221" t="s">
        <v>715</v>
      </c>
      <c r="G466" s="42"/>
      <c r="H466" s="42"/>
      <c r="I466" s="222"/>
      <c r="J466" s="42"/>
      <c r="K466" s="42"/>
      <c r="L466" s="46"/>
      <c r="M466" s="223"/>
      <c r="N466" s="224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158</v>
      </c>
      <c r="AU466" s="19" t="s">
        <v>82</v>
      </c>
    </row>
    <row r="467" s="13" customFormat="1">
      <c r="A467" s="13"/>
      <c r="B467" s="225"/>
      <c r="C467" s="226"/>
      <c r="D467" s="227" t="s">
        <v>160</v>
      </c>
      <c r="E467" s="226"/>
      <c r="F467" s="229" t="s">
        <v>716</v>
      </c>
      <c r="G467" s="226"/>
      <c r="H467" s="230">
        <v>449.274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160</v>
      </c>
      <c r="AU467" s="236" t="s">
        <v>82</v>
      </c>
      <c r="AV467" s="13" t="s">
        <v>82</v>
      </c>
      <c r="AW467" s="13" t="s">
        <v>4</v>
      </c>
      <c r="AX467" s="13" t="s">
        <v>80</v>
      </c>
      <c r="AY467" s="236" t="s">
        <v>149</v>
      </c>
    </row>
    <row r="468" s="2" customFormat="1" ht="16.5" customHeight="1">
      <c r="A468" s="40"/>
      <c r="B468" s="41"/>
      <c r="C468" s="207" t="s">
        <v>717</v>
      </c>
      <c r="D468" s="207" t="s">
        <v>152</v>
      </c>
      <c r="E468" s="208" t="s">
        <v>718</v>
      </c>
      <c r="F468" s="209" t="s">
        <v>719</v>
      </c>
      <c r="G468" s="210" t="s">
        <v>109</v>
      </c>
      <c r="H468" s="211">
        <v>195.089</v>
      </c>
      <c r="I468" s="212"/>
      <c r="J468" s="213">
        <f>ROUND(I468*H468,2)</f>
        <v>0</v>
      </c>
      <c r="K468" s="209" t="s">
        <v>155</v>
      </c>
      <c r="L468" s="46"/>
      <c r="M468" s="214" t="s">
        <v>19</v>
      </c>
      <c r="N468" s="215" t="s">
        <v>43</v>
      </c>
      <c r="O468" s="86"/>
      <c r="P468" s="216">
        <f>O468*H468</f>
        <v>0</v>
      </c>
      <c r="Q468" s="216">
        <v>0</v>
      </c>
      <c r="R468" s="216">
        <f>Q468*H468</f>
        <v>0</v>
      </c>
      <c r="S468" s="216">
        <v>0.027199999999999998</v>
      </c>
      <c r="T468" s="217">
        <f>S468*H468</f>
        <v>5.3064207999999997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8" t="s">
        <v>260</v>
      </c>
      <c r="AT468" s="218" t="s">
        <v>152</v>
      </c>
      <c r="AU468" s="218" t="s">
        <v>82</v>
      </c>
      <c r="AY468" s="19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9" t="s">
        <v>80</v>
      </c>
      <c r="BK468" s="219">
        <f>ROUND(I468*H468,2)</f>
        <v>0</v>
      </c>
      <c r="BL468" s="19" t="s">
        <v>260</v>
      </c>
      <c r="BM468" s="218" t="s">
        <v>720</v>
      </c>
    </row>
    <row r="469" s="2" customFormat="1">
      <c r="A469" s="40"/>
      <c r="B469" s="41"/>
      <c r="C469" s="42"/>
      <c r="D469" s="220" t="s">
        <v>158</v>
      </c>
      <c r="E469" s="42"/>
      <c r="F469" s="221" t="s">
        <v>721</v>
      </c>
      <c r="G469" s="42"/>
      <c r="H469" s="42"/>
      <c r="I469" s="222"/>
      <c r="J469" s="42"/>
      <c r="K469" s="42"/>
      <c r="L469" s="46"/>
      <c r="M469" s="223"/>
      <c r="N469" s="224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158</v>
      </c>
      <c r="AU469" s="19" t="s">
        <v>82</v>
      </c>
    </row>
    <row r="470" s="15" customFormat="1">
      <c r="A470" s="15"/>
      <c r="B470" s="248"/>
      <c r="C470" s="249"/>
      <c r="D470" s="227" t="s">
        <v>160</v>
      </c>
      <c r="E470" s="250" t="s">
        <v>19</v>
      </c>
      <c r="F470" s="251" t="s">
        <v>389</v>
      </c>
      <c r="G470" s="249"/>
      <c r="H470" s="250" t="s">
        <v>19</v>
      </c>
      <c r="I470" s="252"/>
      <c r="J470" s="249"/>
      <c r="K470" s="249"/>
      <c r="L470" s="253"/>
      <c r="M470" s="254"/>
      <c r="N470" s="255"/>
      <c r="O470" s="255"/>
      <c r="P470" s="255"/>
      <c r="Q470" s="255"/>
      <c r="R470" s="255"/>
      <c r="S470" s="255"/>
      <c r="T470" s="25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7" t="s">
        <v>160</v>
      </c>
      <c r="AU470" s="257" t="s">
        <v>82</v>
      </c>
      <c r="AV470" s="15" t="s">
        <v>80</v>
      </c>
      <c r="AW470" s="15" t="s">
        <v>33</v>
      </c>
      <c r="AX470" s="15" t="s">
        <v>72</v>
      </c>
      <c r="AY470" s="257" t="s">
        <v>149</v>
      </c>
    </row>
    <row r="471" s="13" customFormat="1">
      <c r="A471" s="13"/>
      <c r="B471" s="225"/>
      <c r="C471" s="226"/>
      <c r="D471" s="227" t="s">
        <v>160</v>
      </c>
      <c r="E471" s="228" t="s">
        <v>19</v>
      </c>
      <c r="F471" s="229" t="s">
        <v>722</v>
      </c>
      <c r="G471" s="226"/>
      <c r="H471" s="230">
        <v>62.670000000000002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160</v>
      </c>
      <c r="AU471" s="236" t="s">
        <v>82</v>
      </c>
      <c r="AV471" s="13" t="s">
        <v>82</v>
      </c>
      <c r="AW471" s="13" t="s">
        <v>33</v>
      </c>
      <c r="AX471" s="13" t="s">
        <v>72</v>
      </c>
      <c r="AY471" s="236" t="s">
        <v>149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723</v>
      </c>
      <c r="G472" s="226"/>
      <c r="H472" s="230">
        <v>3.0899999999999999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82</v>
      </c>
      <c r="AV472" s="13" t="s">
        <v>82</v>
      </c>
      <c r="AW472" s="13" t="s">
        <v>33</v>
      </c>
      <c r="AX472" s="13" t="s">
        <v>72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724</v>
      </c>
      <c r="G473" s="226"/>
      <c r="H473" s="230">
        <v>0.67500000000000004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82</v>
      </c>
      <c r="AV473" s="13" t="s">
        <v>82</v>
      </c>
      <c r="AW473" s="13" t="s">
        <v>33</v>
      </c>
      <c r="AX473" s="13" t="s">
        <v>72</v>
      </c>
      <c r="AY473" s="236" t="s">
        <v>149</v>
      </c>
    </row>
    <row r="474" s="13" customFormat="1">
      <c r="A474" s="13"/>
      <c r="B474" s="225"/>
      <c r="C474" s="226"/>
      <c r="D474" s="227" t="s">
        <v>160</v>
      </c>
      <c r="E474" s="228" t="s">
        <v>19</v>
      </c>
      <c r="F474" s="229" t="s">
        <v>725</v>
      </c>
      <c r="G474" s="226"/>
      <c r="H474" s="230">
        <v>1.02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160</v>
      </c>
      <c r="AU474" s="236" t="s">
        <v>82</v>
      </c>
      <c r="AV474" s="13" t="s">
        <v>82</v>
      </c>
      <c r="AW474" s="13" t="s">
        <v>33</v>
      </c>
      <c r="AX474" s="13" t="s">
        <v>72</v>
      </c>
      <c r="AY474" s="236" t="s">
        <v>149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726</v>
      </c>
      <c r="G475" s="226"/>
      <c r="H475" s="230">
        <v>2.8500000000000001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82</v>
      </c>
      <c r="AV475" s="13" t="s">
        <v>82</v>
      </c>
      <c r="AW475" s="13" t="s">
        <v>33</v>
      </c>
      <c r="AX475" s="13" t="s">
        <v>72</v>
      </c>
      <c r="AY475" s="236" t="s">
        <v>149</v>
      </c>
    </row>
    <row r="476" s="13" customFormat="1">
      <c r="A476" s="13"/>
      <c r="B476" s="225"/>
      <c r="C476" s="226"/>
      <c r="D476" s="227" t="s">
        <v>160</v>
      </c>
      <c r="E476" s="228" t="s">
        <v>19</v>
      </c>
      <c r="F476" s="229" t="s">
        <v>727</v>
      </c>
      <c r="G476" s="226"/>
      <c r="H476" s="230">
        <v>2.8799999999999999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160</v>
      </c>
      <c r="AU476" s="236" t="s">
        <v>82</v>
      </c>
      <c r="AV476" s="13" t="s">
        <v>82</v>
      </c>
      <c r="AW476" s="13" t="s">
        <v>33</v>
      </c>
      <c r="AX476" s="13" t="s">
        <v>72</v>
      </c>
      <c r="AY476" s="236" t="s">
        <v>149</v>
      </c>
    </row>
    <row r="477" s="13" customFormat="1">
      <c r="A477" s="13"/>
      <c r="B477" s="225"/>
      <c r="C477" s="226"/>
      <c r="D477" s="227" t="s">
        <v>160</v>
      </c>
      <c r="E477" s="228" t="s">
        <v>19</v>
      </c>
      <c r="F477" s="229" t="s">
        <v>728</v>
      </c>
      <c r="G477" s="226"/>
      <c r="H477" s="230">
        <v>-2.5499999999999998</v>
      </c>
      <c r="I477" s="231"/>
      <c r="J477" s="226"/>
      <c r="K477" s="226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160</v>
      </c>
      <c r="AU477" s="236" t="s">
        <v>82</v>
      </c>
      <c r="AV477" s="13" t="s">
        <v>82</v>
      </c>
      <c r="AW477" s="13" t="s">
        <v>33</v>
      </c>
      <c r="AX477" s="13" t="s">
        <v>72</v>
      </c>
      <c r="AY477" s="236" t="s">
        <v>149</v>
      </c>
    </row>
    <row r="478" s="16" customFormat="1">
      <c r="A478" s="16"/>
      <c r="B478" s="258"/>
      <c r="C478" s="259"/>
      <c r="D478" s="227" t="s">
        <v>160</v>
      </c>
      <c r="E478" s="260" t="s">
        <v>19</v>
      </c>
      <c r="F478" s="261" t="s">
        <v>172</v>
      </c>
      <c r="G478" s="259"/>
      <c r="H478" s="262">
        <v>70.635000000000005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68" t="s">
        <v>160</v>
      </c>
      <c r="AU478" s="268" t="s">
        <v>82</v>
      </c>
      <c r="AV478" s="16" t="s">
        <v>111</v>
      </c>
      <c r="AW478" s="16" t="s">
        <v>33</v>
      </c>
      <c r="AX478" s="16" t="s">
        <v>72</v>
      </c>
      <c r="AY478" s="268" t="s">
        <v>149</v>
      </c>
    </row>
    <row r="479" s="15" customFormat="1">
      <c r="A479" s="15"/>
      <c r="B479" s="248"/>
      <c r="C479" s="249"/>
      <c r="D479" s="227" t="s">
        <v>160</v>
      </c>
      <c r="E479" s="250" t="s">
        <v>19</v>
      </c>
      <c r="F479" s="251" t="s">
        <v>729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160</v>
      </c>
      <c r="AU479" s="257" t="s">
        <v>82</v>
      </c>
      <c r="AV479" s="15" t="s">
        <v>80</v>
      </c>
      <c r="AW479" s="15" t="s">
        <v>33</v>
      </c>
      <c r="AX479" s="15" t="s">
        <v>72</v>
      </c>
      <c r="AY479" s="257" t="s">
        <v>149</v>
      </c>
    </row>
    <row r="480" s="13" customFormat="1">
      <c r="A480" s="13"/>
      <c r="B480" s="225"/>
      <c r="C480" s="226"/>
      <c r="D480" s="227" t="s">
        <v>160</v>
      </c>
      <c r="E480" s="228" t="s">
        <v>19</v>
      </c>
      <c r="F480" s="229" t="s">
        <v>730</v>
      </c>
      <c r="G480" s="226"/>
      <c r="H480" s="230">
        <v>18.408000000000001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160</v>
      </c>
      <c r="AU480" s="236" t="s">
        <v>82</v>
      </c>
      <c r="AV480" s="13" t="s">
        <v>82</v>
      </c>
      <c r="AW480" s="13" t="s">
        <v>33</v>
      </c>
      <c r="AX480" s="13" t="s">
        <v>72</v>
      </c>
      <c r="AY480" s="236" t="s">
        <v>149</v>
      </c>
    </row>
    <row r="481" s="13" customFormat="1">
      <c r="A481" s="13"/>
      <c r="B481" s="225"/>
      <c r="C481" s="226"/>
      <c r="D481" s="227" t="s">
        <v>160</v>
      </c>
      <c r="E481" s="228" t="s">
        <v>19</v>
      </c>
      <c r="F481" s="229" t="s">
        <v>731</v>
      </c>
      <c r="G481" s="226"/>
      <c r="H481" s="230">
        <v>26.375</v>
      </c>
      <c r="I481" s="231"/>
      <c r="J481" s="226"/>
      <c r="K481" s="226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160</v>
      </c>
      <c r="AU481" s="236" t="s">
        <v>82</v>
      </c>
      <c r="AV481" s="13" t="s">
        <v>82</v>
      </c>
      <c r="AW481" s="13" t="s">
        <v>33</v>
      </c>
      <c r="AX481" s="13" t="s">
        <v>72</v>
      </c>
      <c r="AY481" s="236" t="s">
        <v>149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732</v>
      </c>
      <c r="G482" s="226"/>
      <c r="H482" s="230">
        <v>13.073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82</v>
      </c>
      <c r="AV482" s="13" t="s">
        <v>82</v>
      </c>
      <c r="AW482" s="13" t="s">
        <v>33</v>
      </c>
      <c r="AX482" s="13" t="s">
        <v>72</v>
      </c>
      <c r="AY482" s="236" t="s">
        <v>149</v>
      </c>
    </row>
    <row r="483" s="13" customFormat="1">
      <c r="A483" s="13"/>
      <c r="B483" s="225"/>
      <c r="C483" s="226"/>
      <c r="D483" s="227" t="s">
        <v>160</v>
      </c>
      <c r="E483" s="228" t="s">
        <v>19</v>
      </c>
      <c r="F483" s="229" t="s">
        <v>733</v>
      </c>
      <c r="G483" s="226"/>
      <c r="H483" s="230">
        <v>30.693999999999999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160</v>
      </c>
      <c r="AU483" s="236" t="s">
        <v>82</v>
      </c>
      <c r="AV483" s="13" t="s">
        <v>82</v>
      </c>
      <c r="AW483" s="13" t="s">
        <v>33</v>
      </c>
      <c r="AX483" s="13" t="s">
        <v>72</v>
      </c>
      <c r="AY483" s="236" t="s">
        <v>149</v>
      </c>
    </row>
    <row r="484" s="13" customFormat="1">
      <c r="A484" s="13"/>
      <c r="B484" s="225"/>
      <c r="C484" s="226"/>
      <c r="D484" s="227" t="s">
        <v>160</v>
      </c>
      <c r="E484" s="228" t="s">
        <v>19</v>
      </c>
      <c r="F484" s="229" t="s">
        <v>734</v>
      </c>
      <c r="G484" s="226"/>
      <c r="H484" s="230">
        <v>11.084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160</v>
      </c>
      <c r="AU484" s="236" t="s">
        <v>82</v>
      </c>
      <c r="AV484" s="13" t="s">
        <v>82</v>
      </c>
      <c r="AW484" s="13" t="s">
        <v>33</v>
      </c>
      <c r="AX484" s="13" t="s">
        <v>72</v>
      </c>
      <c r="AY484" s="236" t="s">
        <v>149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735</v>
      </c>
      <c r="G485" s="226"/>
      <c r="H485" s="230">
        <v>10.300000000000001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82</v>
      </c>
      <c r="AV485" s="13" t="s">
        <v>82</v>
      </c>
      <c r="AW485" s="13" t="s">
        <v>33</v>
      </c>
      <c r="AX485" s="13" t="s">
        <v>72</v>
      </c>
      <c r="AY485" s="236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736</v>
      </c>
      <c r="G486" s="226"/>
      <c r="H486" s="230">
        <v>14.52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82</v>
      </c>
      <c r="AV486" s="13" t="s">
        <v>82</v>
      </c>
      <c r="AW486" s="13" t="s">
        <v>33</v>
      </c>
      <c r="AX486" s="13" t="s">
        <v>72</v>
      </c>
      <c r="AY486" s="236" t="s">
        <v>149</v>
      </c>
    </row>
    <row r="487" s="16" customFormat="1">
      <c r="A487" s="16"/>
      <c r="B487" s="258"/>
      <c r="C487" s="259"/>
      <c r="D487" s="227" t="s">
        <v>160</v>
      </c>
      <c r="E487" s="260" t="s">
        <v>19</v>
      </c>
      <c r="F487" s="261" t="s">
        <v>172</v>
      </c>
      <c r="G487" s="259"/>
      <c r="H487" s="262">
        <v>124.45399999999999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68" t="s">
        <v>160</v>
      </c>
      <c r="AU487" s="268" t="s">
        <v>82</v>
      </c>
      <c r="AV487" s="16" t="s">
        <v>111</v>
      </c>
      <c r="AW487" s="16" t="s">
        <v>33</v>
      </c>
      <c r="AX487" s="16" t="s">
        <v>72</v>
      </c>
      <c r="AY487" s="268" t="s">
        <v>149</v>
      </c>
    </row>
    <row r="488" s="14" customFormat="1">
      <c r="A488" s="14"/>
      <c r="B488" s="237"/>
      <c r="C488" s="238"/>
      <c r="D488" s="227" t="s">
        <v>160</v>
      </c>
      <c r="E488" s="239" t="s">
        <v>19</v>
      </c>
      <c r="F488" s="240" t="s">
        <v>162</v>
      </c>
      <c r="G488" s="238"/>
      <c r="H488" s="241">
        <v>195.089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160</v>
      </c>
      <c r="AU488" s="247" t="s">
        <v>82</v>
      </c>
      <c r="AV488" s="14" t="s">
        <v>156</v>
      </c>
      <c r="AW488" s="14" t="s">
        <v>33</v>
      </c>
      <c r="AX488" s="14" t="s">
        <v>80</v>
      </c>
      <c r="AY488" s="247" t="s">
        <v>149</v>
      </c>
    </row>
    <row r="489" s="2" customFormat="1" ht="24.15" customHeight="1">
      <c r="A489" s="40"/>
      <c r="B489" s="41"/>
      <c r="C489" s="207" t="s">
        <v>737</v>
      </c>
      <c r="D489" s="207" t="s">
        <v>152</v>
      </c>
      <c r="E489" s="208" t="s">
        <v>738</v>
      </c>
      <c r="F489" s="209" t="s">
        <v>739</v>
      </c>
      <c r="G489" s="210" t="s">
        <v>109</v>
      </c>
      <c r="H489" s="211">
        <v>224.637</v>
      </c>
      <c r="I489" s="212"/>
      <c r="J489" s="213">
        <f>ROUND(I489*H489,2)</f>
        <v>0</v>
      </c>
      <c r="K489" s="209" t="s">
        <v>155</v>
      </c>
      <c r="L489" s="46"/>
      <c r="M489" s="214" t="s">
        <v>19</v>
      </c>
      <c r="N489" s="215" t="s">
        <v>43</v>
      </c>
      <c r="O489" s="86"/>
      <c r="P489" s="216">
        <f>O489*H489</f>
        <v>0</v>
      </c>
      <c r="Q489" s="216">
        <v>0.0089999999999999993</v>
      </c>
      <c r="R489" s="216">
        <f>Q489*H489</f>
        <v>2.0217329999999998</v>
      </c>
      <c r="S489" s="216">
        <v>0</v>
      </c>
      <c r="T489" s="21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8" t="s">
        <v>260</v>
      </c>
      <c r="AT489" s="218" t="s">
        <v>152</v>
      </c>
      <c r="AU489" s="218" t="s">
        <v>82</v>
      </c>
      <c r="AY489" s="19" t="s">
        <v>149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9" t="s">
        <v>80</v>
      </c>
      <c r="BK489" s="219">
        <f>ROUND(I489*H489,2)</f>
        <v>0</v>
      </c>
      <c r="BL489" s="19" t="s">
        <v>260</v>
      </c>
      <c r="BM489" s="218" t="s">
        <v>740</v>
      </c>
    </row>
    <row r="490" s="2" customFormat="1">
      <c r="A490" s="40"/>
      <c r="B490" s="41"/>
      <c r="C490" s="42"/>
      <c r="D490" s="220" t="s">
        <v>158</v>
      </c>
      <c r="E490" s="42"/>
      <c r="F490" s="221" t="s">
        <v>741</v>
      </c>
      <c r="G490" s="42"/>
      <c r="H490" s="42"/>
      <c r="I490" s="222"/>
      <c r="J490" s="42"/>
      <c r="K490" s="42"/>
      <c r="L490" s="46"/>
      <c r="M490" s="223"/>
      <c r="N490" s="224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158</v>
      </c>
      <c r="AU490" s="19" t="s">
        <v>82</v>
      </c>
    </row>
    <row r="491" s="15" customFormat="1">
      <c r="A491" s="15"/>
      <c r="B491" s="248"/>
      <c r="C491" s="249"/>
      <c r="D491" s="227" t="s">
        <v>160</v>
      </c>
      <c r="E491" s="250" t="s">
        <v>19</v>
      </c>
      <c r="F491" s="251" t="s">
        <v>676</v>
      </c>
      <c r="G491" s="249"/>
      <c r="H491" s="250" t="s">
        <v>19</v>
      </c>
      <c r="I491" s="252"/>
      <c r="J491" s="249"/>
      <c r="K491" s="249"/>
      <c r="L491" s="253"/>
      <c r="M491" s="254"/>
      <c r="N491" s="255"/>
      <c r="O491" s="255"/>
      <c r="P491" s="255"/>
      <c r="Q491" s="255"/>
      <c r="R491" s="255"/>
      <c r="S491" s="255"/>
      <c r="T491" s="25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7" t="s">
        <v>160</v>
      </c>
      <c r="AU491" s="257" t="s">
        <v>82</v>
      </c>
      <c r="AV491" s="15" t="s">
        <v>80</v>
      </c>
      <c r="AW491" s="15" t="s">
        <v>33</v>
      </c>
      <c r="AX491" s="15" t="s">
        <v>72</v>
      </c>
      <c r="AY491" s="257" t="s">
        <v>149</v>
      </c>
    </row>
    <row r="492" s="13" customFormat="1">
      <c r="A492" s="13"/>
      <c r="B492" s="225"/>
      <c r="C492" s="226"/>
      <c r="D492" s="227" t="s">
        <v>160</v>
      </c>
      <c r="E492" s="228" t="s">
        <v>19</v>
      </c>
      <c r="F492" s="229" t="s">
        <v>677</v>
      </c>
      <c r="G492" s="226"/>
      <c r="H492" s="230">
        <v>81.182000000000002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160</v>
      </c>
      <c r="AU492" s="236" t="s">
        <v>82</v>
      </c>
      <c r="AV492" s="13" t="s">
        <v>82</v>
      </c>
      <c r="AW492" s="13" t="s">
        <v>33</v>
      </c>
      <c r="AX492" s="13" t="s">
        <v>72</v>
      </c>
      <c r="AY492" s="236" t="s">
        <v>149</v>
      </c>
    </row>
    <row r="493" s="13" customFormat="1">
      <c r="A493" s="13"/>
      <c r="B493" s="225"/>
      <c r="C493" s="226"/>
      <c r="D493" s="227" t="s">
        <v>160</v>
      </c>
      <c r="E493" s="228" t="s">
        <v>19</v>
      </c>
      <c r="F493" s="229" t="s">
        <v>678</v>
      </c>
      <c r="G493" s="226"/>
      <c r="H493" s="230">
        <v>17.100000000000001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160</v>
      </c>
      <c r="AU493" s="236" t="s">
        <v>82</v>
      </c>
      <c r="AV493" s="13" t="s">
        <v>82</v>
      </c>
      <c r="AW493" s="13" t="s">
        <v>33</v>
      </c>
      <c r="AX493" s="13" t="s">
        <v>72</v>
      </c>
      <c r="AY493" s="236" t="s">
        <v>149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679</v>
      </c>
      <c r="G494" s="226"/>
      <c r="H494" s="230">
        <v>44.783999999999999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82</v>
      </c>
      <c r="AV494" s="13" t="s">
        <v>82</v>
      </c>
      <c r="AW494" s="13" t="s">
        <v>33</v>
      </c>
      <c r="AX494" s="13" t="s">
        <v>72</v>
      </c>
      <c r="AY494" s="236" t="s">
        <v>149</v>
      </c>
    </row>
    <row r="495" s="13" customFormat="1">
      <c r="A495" s="13"/>
      <c r="B495" s="225"/>
      <c r="C495" s="226"/>
      <c r="D495" s="227" t="s">
        <v>160</v>
      </c>
      <c r="E495" s="228" t="s">
        <v>19</v>
      </c>
      <c r="F495" s="229" t="s">
        <v>680</v>
      </c>
      <c r="G495" s="226"/>
      <c r="H495" s="230">
        <v>14.983000000000001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160</v>
      </c>
      <c r="AU495" s="236" t="s">
        <v>82</v>
      </c>
      <c r="AV495" s="13" t="s">
        <v>82</v>
      </c>
      <c r="AW495" s="13" t="s">
        <v>33</v>
      </c>
      <c r="AX495" s="13" t="s">
        <v>72</v>
      </c>
      <c r="AY495" s="236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681</v>
      </c>
      <c r="G496" s="226"/>
      <c r="H496" s="230">
        <v>28.141999999999999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82</v>
      </c>
      <c r="AV496" s="13" t="s">
        <v>82</v>
      </c>
      <c r="AW496" s="13" t="s">
        <v>33</v>
      </c>
      <c r="AX496" s="13" t="s">
        <v>72</v>
      </c>
      <c r="AY496" s="236" t="s">
        <v>149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682</v>
      </c>
      <c r="G497" s="226"/>
      <c r="H497" s="230">
        <v>10.116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82</v>
      </c>
      <c r="AV497" s="13" t="s">
        <v>82</v>
      </c>
      <c r="AW497" s="13" t="s">
        <v>33</v>
      </c>
      <c r="AX497" s="13" t="s">
        <v>72</v>
      </c>
      <c r="AY497" s="236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683</v>
      </c>
      <c r="G498" s="226"/>
      <c r="H498" s="230">
        <v>10.906000000000001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82</v>
      </c>
      <c r="AV498" s="13" t="s">
        <v>82</v>
      </c>
      <c r="AW498" s="13" t="s">
        <v>33</v>
      </c>
      <c r="AX498" s="13" t="s">
        <v>72</v>
      </c>
      <c r="AY498" s="236" t="s">
        <v>149</v>
      </c>
    </row>
    <row r="499" s="13" customFormat="1">
      <c r="A499" s="13"/>
      <c r="B499" s="225"/>
      <c r="C499" s="226"/>
      <c r="D499" s="227" t="s">
        <v>160</v>
      </c>
      <c r="E499" s="228" t="s">
        <v>19</v>
      </c>
      <c r="F499" s="229" t="s">
        <v>684</v>
      </c>
      <c r="G499" s="226"/>
      <c r="H499" s="230">
        <v>17.423999999999999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160</v>
      </c>
      <c r="AU499" s="236" t="s">
        <v>82</v>
      </c>
      <c r="AV499" s="13" t="s">
        <v>82</v>
      </c>
      <c r="AW499" s="13" t="s">
        <v>33</v>
      </c>
      <c r="AX499" s="13" t="s">
        <v>72</v>
      </c>
      <c r="AY499" s="236" t="s">
        <v>149</v>
      </c>
    </row>
    <row r="500" s="14" customFormat="1">
      <c r="A500" s="14"/>
      <c r="B500" s="237"/>
      <c r="C500" s="238"/>
      <c r="D500" s="227" t="s">
        <v>160</v>
      </c>
      <c r="E500" s="239" t="s">
        <v>19</v>
      </c>
      <c r="F500" s="240" t="s">
        <v>162</v>
      </c>
      <c r="G500" s="238"/>
      <c r="H500" s="241">
        <v>224.63700000000003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160</v>
      </c>
      <c r="AU500" s="247" t="s">
        <v>82</v>
      </c>
      <c r="AV500" s="14" t="s">
        <v>156</v>
      </c>
      <c r="AW500" s="14" t="s">
        <v>33</v>
      </c>
      <c r="AX500" s="14" t="s">
        <v>80</v>
      </c>
      <c r="AY500" s="247" t="s">
        <v>149</v>
      </c>
    </row>
    <row r="501" s="2" customFormat="1" ht="16.5" customHeight="1">
      <c r="A501" s="40"/>
      <c r="B501" s="41"/>
      <c r="C501" s="270" t="s">
        <v>742</v>
      </c>
      <c r="D501" s="270" t="s">
        <v>249</v>
      </c>
      <c r="E501" s="271" t="s">
        <v>743</v>
      </c>
      <c r="F501" s="272" t="s">
        <v>744</v>
      </c>
      <c r="G501" s="273" t="s">
        <v>109</v>
      </c>
      <c r="H501" s="274">
        <v>258.33300000000003</v>
      </c>
      <c r="I501" s="275"/>
      <c r="J501" s="276">
        <f>ROUND(I501*H501,2)</f>
        <v>0</v>
      </c>
      <c r="K501" s="272" t="s">
        <v>155</v>
      </c>
      <c r="L501" s="277"/>
      <c r="M501" s="278" t="s">
        <v>19</v>
      </c>
      <c r="N501" s="279" t="s">
        <v>43</v>
      </c>
      <c r="O501" s="86"/>
      <c r="P501" s="216">
        <f>O501*H501</f>
        <v>0</v>
      </c>
      <c r="Q501" s="216">
        <v>0.02</v>
      </c>
      <c r="R501" s="216">
        <f>Q501*H501</f>
        <v>5.1666600000000003</v>
      </c>
      <c r="S501" s="216">
        <v>0</v>
      </c>
      <c r="T501" s="21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8" t="s">
        <v>362</v>
      </c>
      <c r="AT501" s="218" t="s">
        <v>249</v>
      </c>
      <c r="AU501" s="218" t="s">
        <v>82</v>
      </c>
      <c r="AY501" s="19" t="s">
        <v>149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80</v>
      </c>
      <c r="BK501" s="219">
        <f>ROUND(I501*H501,2)</f>
        <v>0</v>
      </c>
      <c r="BL501" s="19" t="s">
        <v>260</v>
      </c>
      <c r="BM501" s="218" t="s">
        <v>745</v>
      </c>
    </row>
    <row r="502" s="13" customFormat="1">
      <c r="A502" s="13"/>
      <c r="B502" s="225"/>
      <c r="C502" s="226"/>
      <c r="D502" s="227" t="s">
        <v>160</v>
      </c>
      <c r="E502" s="226"/>
      <c r="F502" s="229" t="s">
        <v>746</v>
      </c>
      <c r="G502" s="226"/>
      <c r="H502" s="230">
        <v>258.33300000000003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160</v>
      </c>
      <c r="AU502" s="236" t="s">
        <v>82</v>
      </c>
      <c r="AV502" s="13" t="s">
        <v>82</v>
      </c>
      <c r="AW502" s="13" t="s">
        <v>4</v>
      </c>
      <c r="AX502" s="13" t="s">
        <v>80</v>
      </c>
      <c r="AY502" s="236" t="s">
        <v>149</v>
      </c>
    </row>
    <row r="503" s="2" customFormat="1" ht="16.5" customHeight="1">
      <c r="A503" s="40"/>
      <c r="B503" s="41"/>
      <c r="C503" s="207" t="s">
        <v>747</v>
      </c>
      <c r="D503" s="207" t="s">
        <v>152</v>
      </c>
      <c r="E503" s="208" t="s">
        <v>748</v>
      </c>
      <c r="F503" s="209" t="s">
        <v>749</v>
      </c>
      <c r="G503" s="210" t="s">
        <v>184</v>
      </c>
      <c r="H503" s="211">
        <v>55.799999999999997</v>
      </c>
      <c r="I503" s="212"/>
      <c r="J503" s="213">
        <f>ROUND(I503*H503,2)</f>
        <v>0</v>
      </c>
      <c r="K503" s="209" t="s">
        <v>155</v>
      </c>
      <c r="L503" s="46"/>
      <c r="M503" s="214" t="s">
        <v>19</v>
      </c>
      <c r="N503" s="215" t="s">
        <v>43</v>
      </c>
      <c r="O503" s="86"/>
      <c r="P503" s="216">
        <f>O503*H503</f>
        <v>0</v>
      </c>
      <c r="Q503" s="216">
        <v>0.00055000000000000003</v>
      </c>
      <c r="R503" s="216">
        <f>Q503*H503</f>
        <v>0.030690000000000002</v>
      </c>
      <c r="S503" s="216">
        <v>0</v>
      </c>
      <c r="T503" s="21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8" t="s">
        <v>260</v>
      </c>
      <c r="AT503" s="218" t="s">
        <v>152</v>
      </c>
      <c r="AU503" s="218" t="s">
        <v>82</v>
      </c>
      <c r="AY503" s="19" t="s">
        <v>149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9" t="s">
        <v>80</v>
      </c>
      <c r="BK503" s="219">
        <f>ROUND(I503*H503,2)</f>
        <v>0</v>
      </c>
      <c r="BL503" s="19" t="s">
        <v>260</v>
      </c>
      <c r="BM503" s="218" t="s">
        <v>750</v>
      </c>
    </row>
    <row r="504" s="2" customFormat="1">
      <c r="A504" s="40"/>
      <c r="B504" s="41"/>
      <c r="C504" s="42"/>
      <c r="D504" s="220" t="s">
        <v>158</v>
      </c>
      <c r="E504" s="42"/>
      <c r="F504" s="221" t="s">
        <v>751</v>
      </c>
      <c r="G504" s="42"/>
      <c r="H504" s="42"/>
      <c r="I504" s="222"/>
      <c r="J504" s="42"/>
      <c r="K504" s="42"/>
      <c r="L504" s="46"/>
      <c r="M504" s="223"/>
      <c r="N504" s="224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158</v>
      </c>
      <c r="AU504" s="19" t="s">
        <v>82</v>
      </c>
    </row>
    <row r="505" s="15" customFormat="1">
      <c r="A505" s="15"/>
      <c r="B505" s="248"/>
      <c r="C505" s="249"/>
      <c r="D505" s="227" t="s">
        <v>160</v>
      </c>
      <c r="E505" s="250" t="s">
        <v>19</v>
      </c>
      <c r="F505" s="251" t="s">
        <v>207</v>
      </c>
      <c r="G505" s="249"/>
      <c r="H505" s="250" t="s">
        <v>19</v>
      </c>
      <c r="I505" s="252"/>
      <c r="J505" s="249"/>
      <c r="K505" s="249"/>
      <c r="L505" s="253"/>
      <c r="M505" s="254"/>
      <c r="N505" s="255"/>
      <c r="O505" s="255"/>
      <c r="P505" s="255"/>
      <c r="Q505" s="255"/>
      <c r="R505" s="255"/>
      <c r="S505" s="255"/>
      <c r="T505" s="25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7" t="s">
        <v>160</v>
      </c>
      <c r="AU505" s="257" t="s">
        <v>82</v>
      </c>
      <c r="AV505" s="15" t="s">
        <v>80</v>
      </c>
      <c r="AW505" s="15" t="s">
        <v>33</v>
      </c>
      <c r="AX505" s="15" t="s">
        <v>72</v>
      </c>
      <c r="AY505" s="257" t="s">
        <v>149</v>
      </c>
    </row>
    <row r="506" s="13" customFormat="1">
      <c r="A506" s="13"/>
      <c r="B506" s="225"/>
      <c r="C506" s="226"/>
      <c r="D506" s="227" t="s">
        <v>160</v>
      </c>
      <c r="E506" s="228" t="s">
        <v>19</v>
      </c>
      <c r="F506" s="229" t="s">
        <v>752</v>
      </c>
      <c r="G506" s="226"/>
      <c r="H506" s="230">
        <v>30.600000000000001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160</v>
      </c>
      <c r="AU506" s="236" t="s">
        <v>82</v>
      </c>
      <c r="AV506" s="13" t="s">
        <v>82</v>
      </c>
      <c r="AW506" s="13" t="s">
        <v>33</v>
      </c>
      <c r="AX506" s="13" t="s">
        <v>72</v>
      </c>
      <c r="AY506" s="236" t="s">
        <v>149</v>
      </c>
    </row>
    <row r="507" s="13" customFormat="1">
      <c r="A507" s="13"/>
      <c r="B507" s="225"/>
      <c r="C507" s="226"/>
      <c r="D507" s="227" t="s">
        <v>160</v>
      </c>
      <c r="E507" s="228" t="s">
        <v>19</v>
      </c>
      <c r="F507" s="229" t="s">
        <v>753</v>
      </c>
      <c r="G507" s="226"/>
      <c r="H507" s="230">
        <v>3.6000000000000001</v>
      </c>
      <c r="I507" s="231"/>
      <c r="J507" s="226"/>
      <c r="K507" s="226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160</v>
      </c>
      <c r="AU507" s="236" t="s">
        <v>82</v>
      </c>
      <c r="AV507" s="13" t="s">
        <v>82</v>
      </c>
      <c r="AW507" s="13" t="s">
        <v>33</v>
      </c>
      <c r="AX507" s="13" t="s">
        <v>72</v>
      </c>
      <c r="AY507" s="236" t="s">
        <v>149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754</v>
      </c>
      <c r="G508" s="226"/>
      <c r="H508" s="230">
        <v>5.4000000000000004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82</v>
      </c>
      <c r="AV508" s="13" t="s">
        <v>82</v>
      </c>
      <c r="AW508" s="13" t="s">
        <v>33</v>
      </c>
      <c r="AX508" s="13" t="s">
        <v>72</v>
      </c>
      <c r="AY508" s="236" t="s">
        <v>149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755</v>
      </c>
      <c r="G509" s="226"/>
      <c r="H509" s="230">
        <v>3.6000000000000001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82</v>
      </c>
      <c r="AV509" s="13" t="s">
        <v>82</v>
      </c>
      <c r="AW509" s="13" t="s">
        <v>33</v>
      </c>
      <c r="AX509" s="13" t="s">
        <v>72</v>
      </c>
      <c r="AY509" s="236" t="s">
        <v>149</v>
      </c>
    </row>
    <row r="510" s="13" customFormat="1">
      <c r="A510" s="13"/>
      <c r="B510" s="225"/>
      <c r="C510" s="226"/>
      <c r="D510" s="227" t="s">
        <v>160</v>
      </c>
      <c r="E510" s="228" t="s">
        <v>19</v>
      </c>
      <c r="F510" s="229" t="s">
        <v>756</v>
      </c>
      <c r="G510" s="226"/>
      <c r="H510" s="230">
        <v>3.6000000000000001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160</v>
      </c>
      <c r="AU510" s="236" t="s">
        <v>82</v>
      </c>
      <c r="AV510" s="13" t="s">
        <v>82</v>
      </c>
      <c r="AW510" s="13" t="s">
        <v>33</v>
      </c>
      <c r="AX510" s="13" t="s">
        <v>72</v>
      </c>
      <c r="AY510" s="236" t="s">
        <v>149</v>
      </c>
    </row>
    <row r="511" s="13" customFormat="1">
      <c r="A511" s="13"/>
      <c r="B511" s="225"/>
      <c r="C511" s="226"/>
      <c r="D511" s="227" t="s">
        <v>160</v>
      </c>
      <c r="E511" s="228" t="s">
        <v>19</v>
      </c>
      <c r="F511" s="229" t="s">
        <v>757</v>
      </c>
      <c r="G511" s="226"/>
      <c r="H511" s="230">
        <v>5.4000000000000004</v>
      </c>
      <c r="I511" s="231"/>
      <c r="J511" s="226"/>
      <c r="K511" s="226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160</v>
      </c>
      <c r="AU511" s="236" t="s">
        <v>82</v>
      </c>
      <c r="AV511" s="13" t="s">
        <v>82</v>
      </c>
      <c r="AW511" s="13" t="s">
        <v>33</v>
      </c>
      <c r="AX511" s="13" t="s">
        <v>72</v>
      </c>
      <c r="AY511" s="236" t="s">
        <v>149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758</v>
      </c>
      <c r="G512" s="226"/>
      <c r="H512" s="230">
        <v>3.6000000000000001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82</v>
      </c>
      <c r="AV512" s="13" t="s">
        <v>82</v>
      </c>
      <c r="AW512" s="13" t="s">
        <v>33</v>
      </c>
      <c r="AX512" s="13" t="s">
        <v>72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162</v>
      </c>
      <c r="G513" s="238"/>
      <c r="H513" s="241">
        <v>55.800000000000004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82</v>
      </c>
      <c r="AV513" s="14" t="s">
        <v>156</v>
      </c>
      <c r="AW513" s="14" t="s">
        <v>33</v>
      </c>
      <c r="AX513" s="14" t="s">
        <v>80</v>
      </c>
      <c r="AY513" s="247" t="s">
        <v>149</v>
      </c>
    </row>
    <row r="514" s="2" customFormat="1" ht="16.5" customHeight="1">
      <c r="A514" s="40"/>
      <c r="B514" s="41"/>
      <c r="C514" s="207" t="s">
        <v>759</v>
      </c>
      <c r="D514" s="207" t="s">
        <v>152</v>
      </c>
      <c r="E514" s="208" t="s">
        <v>760</v>
      </c>
      <c r="F514" s="209" t="s">
        <v>761</v>
      </c>
      <c r="G514" s="210" t="s">
        <v>184</v>
      </c>
      <c r="H514" s="211">
        <v>167.40000000000001</v>
      </c>
      <c r="I514" s="212"/>
      <c r="J514" s="213">
        <f>ROUND(I514*H514,2)</f>
        <v>0</v>
      </c>
      <c r="K514" s="209" t="s">
        <v>155</v>
      </c>
      <c r="L514" s="46"/>
      <c r="M514" s="214" t="s">
        <v>19</v>
      </c>
      <c r="N514" s="215" t="s">
        <v>43</v>
      </c>
      <c r="O514" s="86"/>
      <c r="P514" s="216">
        <f>O514*H514</f>
        <v>0</v>
      </c>
      <c r="Q514" s="216">
        <v>3.0000000000000001E-05</v>
      </c>
      <c r="R514" s="216">
        <f>Q514*H514</f>
        <v>0.0050220000000000004</v>
      </c>
      <c r="S514" s="216">
        <v>0</v>
      </c>
      <c r="T514" s="217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8" t="s">
        <v>260</v>
      </c>
      <c r="AT514" s="218" t="s">
        <v>152</v>
      </c>
      <c r="AU514" s="218" t="s">
        <v>82</v>
      </c>
      <c r="AY514" s="19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80</v>
      </c>
      <c r="BK514" s="219">
        <f>ROUND(I514*H514,2)</f>
        <v>0</v>
      </c>
      <c r="BL514" s="19" t="s">
        <v>260</v>
      </c>
      <c r="BM514" s="218" t="s">
        <v>762</v>
      </c>
    </row>
    <row r="515" s="2" customFormat="1">
      <c r="A515" s="40"/>
      <c r="B515" s="41"/>
      <c r="C515" s="42"/>
      <c r="D515" s="220" t="s">
        <v>158</v>
      </c>
      <c r="E515" s="42"/>
      <c r="F515" s="221" t="s">
        <v>763</v>
      </c>
      <c r="G515" s="42"/>
      <c r="H515" s="42"/>
      <c r="I515" s="222"/>
      <c r="J515" s="42"/>
      <c r="K515" s="42"/>
      <c r="L515" s="46"/>
      <c r="M515" s="223"/>
      <c r="N515" s="224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158</v>
      </c>
      <c r="AU515" s="19" t="s">
        <v>82</v>
      </c>
    </row>
    <row r="516" s="13" customFormat="1">
      <c r="A516" s="13"/>
      <c r="B516" s="225"/>
      <c r="C516" s="226"/>
      <c r="D516" s="227" t="s">
        <v>160</v>
      </c>
      <c r="E516" s="228" t="s">
        <v>19</v>
      </c>
      <c r="F516" s="229" t="s">
        <v>764</v>
      </c>
      <c r="G516" s="226"/>
      <c r="H516" s="230">
        <v>167.40000000000001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160</v>
      </c>
      <c r="AU516" s="236" t="s">
        <v>82</v>
      </c>
      <c r="AV516" s="13" t="s">
        <v>82</v>
      </c>
      <c r="AW516" s="13" t="s">
        <v>33</v>
      </c>
      <c r="AX516" s="13" t="s">
        <v>80</v>
      </c>
      <c r="AY516" s="236" t="s">
        <v>149</v>
      </c>
    </row>
    <row r="517" s="2" customFormat="1" ht="16.5" customHeight="1">
      <c r="A517" s="40"/>
      <c r="B517" s="41"/>
      <c r="C517" s="207" t="s">
        <v>765</v>
      </c>
      <c r="D517" s="207" t="s">
        <v>152</v>
      </c>
      <c r="E517" s="208" t="s">
        <v>766</v>
      </c>
      <c r="F517" s="209" t="s">
        <v>767</v>
      </c>
      <c r="G517" s="210" t="s">
        <v>109</v>
      </c>
      <c r="H517" s="211">
        <v>224.637</v>
      </c>
      <c r="I517" s="212"/>
      <c r="J517" s="213">
        <f>ROUND(I517*H517,2)</f>
        <v>0</v>
      </c>
      <c r="K517" s="209" t="s">
        <v>155</v>
      </c>
      <c r="L517" s="46"/>
      <c r="M517" s="214" t="s">
        <v>19</v>
      </c>
      <c r="N517" s="215" t="s">
        <v>43</v>
      </c>
      <c r="O517" s="86"/>
      <c r="P517" s="216">
        <f>O517*H517</f>
        <v>0</v>
      </c>
      <c r="Q517" s="216">
        <v>5.0000000000000002E-05</v>
      </c>
      <c r="R517" s="216">
        <f>Q517*H517</f>
        <v>0.01123185</v>
      </c>
      <c r="S517" s="216">
        <v>0</v>
      </c>
      <c r="T517" s="217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8" t="s">
        <v>260</v>
      </c>
      <c r="AT517" s="218" t="s">
        <v>152</v>
      </c>
      <c r="AU517" s="218" t="s">
        <v>82</v>
      </c>
      <c r="AY517" s="19" t="s">
        <v>149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9" t="s">
        <v>80</v>
      </c>
      <c r="BK517" s="219">
        <f>ROUND(I517*H517,2)</f>
        <v>0</v>
      </c>
      <c r="BL517" s="19" t="s">
        <v>260</v>
      </c>
      <c r="BM517" s="218" t="s">
        <v>768</v>
      </c>
    </row>
    <row r="518" s="2" customFormat="1">
      <c r="A518" s="40"/>
      <c r="B518" s="41"/>
      <c r="C518" s="42"/>
      <c r="D518" s="220" t="s">
        <v>158</v>
      </c>
      <c r="E518" s="42"/>
      <c r="F518" s="221" t="s">
        <v>769</v>
      </c>
      <c r="G518" s="42"/>
      <c r="H518" s="42"/>
      <c r="I518" s="222"/>
      <c r="J518" s="42"/>
      <c r="K518" s="42"/>
      <c r="L518" s="46"/>
      <c r="M518" s="223"/>
      <c r="N518" s="224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158</v>
      </c>
      <c r="AU518" s="19" t="s">
        <v>82</v>
      </c>
    </row>
    <row r="519" s="2" customFormat="1" ht="24.15" customHeight="1">
      <c r="A519" s="40"/>
      <c r="B519" s="41"/>
      <c r="C519" s="207" t="s">
        <v>770</v>
      </c>
      <c r="D519" s="207" t="s">
        <v>152</v>
      </c>
      <c r="E519" s="208" t="s">
        <v>771</v>
      </c>
      <c r="F519" s="209" t="s">
        <v>772</v>
      </c>
      <c r="G519" s="210" t="s">
        <v>213</v>
      </c>
      <c r="H519" s="211">
        <v>9.032</v>
      </c>
      <c r="I519" s="212"/>
      <c r="J519" s="213">
        <f>ROUND(I519*H519,2)</f>
        <v>0</v>
      </c>
      <c r="K519" s="209" t="s">
        <v>155</v>
      </c>
      <c r="L519" s="46"/>
      <c r="M519" s="214" t="s">
        <v>19</v>
      </c>
      <c r="N519" s="215" t="s">
        <v>43</v>
      </c>
      <c r="O519" s="86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8" t="s">
        <v>260</v>
      </c>
      <c r="AT519" s="218" t="s">
        <v>152</v>
      </c>
      <c r="AU519" s="218" t="s">
        <v>82</v>
      </c>
      <c r="AY519" s="19" t="s">
        <v>149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9" t="s">
        <v>80</v>
      </c>
      <c r="BK519" s="219">
        <f>ROUND(I519*H519,2)</f>
        <v>0</v>
      </c>
      <c r="BL519" s="19" t="s">
        <v>260</v>
      </c>
      <c r="BM519" s="218" t="s">
        <v>773</v>
      </c>
    </row>
    <row r="520" s="2" customFormat="1">
      <c r="A520" s="40"/>
      <c r="B520" s="41"/>
      <c r="C520" s="42"/>
      <c r="D520" s="220" t="s">
        <v>158</v>
      </c>
      <c r="E520" s="42"/>
      <c r="F520" s="221" t="s">
        <v>774</v>
      </c>
      <c r="G520" s="42"/>
      <c r="H520" s="42"/>
      <c r="I520" s="222"/>
      <c r="J520" s="42"/>
      <c r="K520" s="42"/>
      <c r="L520" s="46"/>
      <c r="M520" s="223"/>
      <c r="N520" s="224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158</v>
      </c>
      <c r="AU520" s="19" t="s">
        <v>82</v>
      </c>
    </row>
    <row r="521" s="2" customFormat="1" ht="24.15" customHeight="1">
      <c r="A521" s="40"/>
      <c r="B521" s="41"/>
      <c r="C521" s="207" t="s">
        <v>775</v>
      </c>
      <c r="D521" s="207" t="s">
        <v>152</v>
      </c>
      <c r="E521" s="208" t="s">
        <v>776</v>
      </c>
      <c r="F521" s="209" t="s">
        <v>777</v>
      </c>
      <c r="G521" s="210" t="s">
        <v>213</v>
      </c>
      <c r="H521" s="211">
        <v>9.032</v>
      </c>
      <c r="I521" s="212"/>
      <c r="J521" s="213">
        <f>ROUND(I521*H521,2)</f>
        <v>0</v>
      </c>
      <c r="K521" s="209" t="s">
        <v>155</v>
      </c>
      <c r="L521" s="46"/>
      <c r="M521" s="214" t="s">
        <v>19</v>
      </c>
      <c r="N521" s="215" t="s">
        <v>43</v>
      </c>
      <c r="O521" s="86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8" t="s">
        <v>260</v>
      </c>
      <c r="AT521" s="218" t="s">
        <v>152</v>
      </c>
      <c r="AU521" s="218" t="s">
        <v>82</v>
      </c>
      <c r="AY521" s="19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9" t="s">
        <v>80</v>
      </c>
      <c r="BK521" s="219">
        <f>ROUND(I521*H521,2)</f>
        <v>0</v>
      </c>
      <c r="BL521" s="19" t="s">
        <v>260</v>
      </c>
      <c r="BM521" s="218" t="s">
        <v>778</v>
      </c>
    </row>
    <row r="522" s="2" customFormat="1">
      <c r="A522" s="40"/>
      <c r="B522" s="41"/>
      <c r="C522" s="42"/>
      <c r="D522" s="220" t="s">
        <v>158</v>
      </c>
      <c r="E522" s="42"/>
      <c r="F522" s="221" t="s">
        <v>779</v>
      </c>
      <c r="G522" s="42"/>
      <c r="H522" s="42"/>
      <c r="I522" s="222"/>
      <c r="J522" s="42"/>
      <c r="K522" s="42"/>
      <c r="L522" s="46"/>
      <c r="M522" s="223"/>
      <c r="N522" s="224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158</v>
      </c>
      <c r="AU522" s="19" t="s">
        <v>82</v>
      </c>
    </row>
    <row r="523" s="12" customFormat="1" ht="22.8" customHeight="1">
      <c r="A523" s="12"/>
      <c r="B523" s="191"/>
      <c r="C523" s="192"/>
      <c r="D523" s="193" t="s">
        <v>71</v>
      </c>
      <c r="E523" s="205" t="s">
        <v>780</v>
      </c>
      <c r="F523" s="205" t="s">
        <v>781</v>
      </c>
      <c r="G523" s="192"/>
      <c r="H523" s="192"/>
      <c r="I523" s="195"/>
      <c r="J523" s="206">
        <f>BK523</f>
        <v>0</v>
      </c>
      <c r="K523" s="192"/>
      <c r="L523" s="197"/>
      <c r="M523" s="198"/>
      <c r="N523" s="199"/>
      <c r="O523" s="199"/>
      <c r="P523" s="200">
        <f>SUM(P524:P533)</f>
        <v>0</v>
      </c>
      <c r="Q523" s="199"/>
      <c r="R523" s="200">
        <f>SUM(R524:R533)</f>
        <v>0.034029660000000003</v>
      </c>
      <c r="S523" s="199"/>
      <c r="T523" s="201">
        <f>SUM(T524:T533)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2" t="s">
        <v>82</v>
      </c>
      <c r="AT523" s="203" t="s">
        <v>71</v>
      </c>
      <c r="AU523" s="203" t="s">
        <v>80</v>
      </c>
      <c r="AY523" s="202" t="s">
        <v>149</v>
      </c>
      <c r="BK523" s="204">
        <f>SUM(BK524:BK533)</f>
        <v>0</v>
      </c>
    </row>
    <row r="524" s="2" customFormat="1" ht="16.5" customHeight="1">
      <c r="A524" s="40"/>
      <c r="B524" s="41"/>
      <c r="C524" s="207" t="s">
        <v>782</v>
      </c>
      <c r="D524" s="207" t="s">
        <v>152</v>
      </c>
      <c r="E524" s="208" t="s">
        <v>783</v>
      </c>
      <c r="F524" s="209" t="s">
        <v>784</v>
      </c>
      <c r="G524" s="210" t="s">
        <v>109</v>
      </c>
      <c r="H524" s="211">
        <v>81.022999999999996</v>
      </c>
      <c r="I524" s="212"/>
      <c r="J524" s="213">
        <f>ROUND(I524*H524,2)</f>
        <v>0</v>
      </c>
      <c r="K524" s="209" t="s">
        <v>155</v>
      </c>
      <c r="L524" s="46"/>
      <c r="M524" s="214" t="s">
        <v>19</v>
      </c>
      <c r="N524" s="215" t="s">
        <v>43</v>
      </c>
      <c r="O524" s="86"/>
      <c r="P524" s="216">
        <f>O524*H524</f>
        <v>0</v>
      </c>
      <c r="Q524" s="216">
        <v>0.00012999999999999999</v>
      </c>
      <c r="R524" s="216">
        <f>Q524*H524</f>
        <v>0.010532989999999999</v>
      </c>
      <c r="S524" s="216">
        <v>0</v>
      </c>
      <c r="T524" s="217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8" t="s">
        <v>260</v>
      </c>
      <c r="AT524" s="218" t="s">
        <v>152</v>
      </c>
      <c r="AU524" s="218" t="s">
        <v>82</v>
      </c>
      <c r="AY524" s="19" t="s">
        <v>149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19" t="s">
        <v>80</v>
      </c>
      <c r="BK524" s="219">
        <f>ROUND(I524*H524,2)</f>
        <v>0</v>
      </c>
      <c r="BL524" s="19" t="s">
        <v>260</v>
      </c>
      <c r="BM524" s="218" t="s">
        <v>785</v>
      </c>
    </row>
    <row r="525" s="2" customFormat="1">
      <c r="A525" s="40"/>
      <c r="B525" s="41"/>
      <c r="C525" s="42"/>
      <c r="D525" s="220" t="s">
        <v>158</v>
      </c>
      <c r="E525" s="42"/>
      <c r="F525" s="221" t="s">
        <v>786</v>
      </c>
      <c r="G525" s="42"/>
      <c r="H525" s="42"/>
      <c r="I525" s="222"/>
      <c r="J525" s="42"/>
      <c r="K525" s="42"/>
      <c r="L525" s="46"/>
      <c r="M525" s="223"/>
      <c r="N525" s="224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158</v>
      </c>
      <c r="AU525" s="19" t="s">
        <v>82</v>
      </c>
    </row>
    <row r="526" s="2" customFormat="1">
      <c r="A526" s="40"/>
      <c r="B526" s="41"/>
      <c r="C526" s="42"/>
      <c r="D526" s="227" t="s">
        <v>223</v>
      </c>
      <c r="E526" s="42"/>
      <c r="F526" s="269" t="s">
        <v>787</v>
      </c>
      <c r="G526" s="42"/>
      <c r="H526" s="42"/>
      <c r="I526" s="222"/>
      <c r="J526" s="42"/>
      <c r="K526" s="42"/>
      <c r="L526" s="46"/>
      <c r="M526" s="223"/>
      <c r="N526" s="224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223</v>
      </c>
      <c r="AU526" s="19" t="s">
        <v>82</v>
      </c>
    </row>
    <row r="527" s="15" customFormat="1">
      <c r="A527" s="15"/>
      <c r="B527" s="248"/>
      <c r="C527" s="249"/>
      <c r="D527" s="227" t="s">
        <v>160</v>
      </c>
      <c r="E527" s="250" t="s">
        <v>19</v>
      </c>
      <c r="F527" s="251" t="s">
        <v>788</v>
      </c>
      <c r="G527" s="249"/>
      <c r="H527" s="250" t="s">
        <v>19</v>
      </c>
      <c r="I527" s="252"/>
      <c r="J527" s="249"/>
      <c r="K527" s="249"/>
      <c r="L527" s="253"/>
      <c r="M527" s="254"/>
      <c r="N527" s="255"/>
      <c r="O527" s="255"/>
      <c r="P527" s="255"/>
      <c r="Q527" s="255"/>
      <c r="R527" s="255"/>
      <c r="S527" s="255"/>
      <c r="T527" s="25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7" t="s">
        <v>160</v>
      </c>
      <c r="AU527" s="257" t="s">
        <v>82</v>
      </c>
      <c r="AV527" s="15" t="s">
        <v>80</v>
      </c>
      <c r="AW527" s="15" t="s">
        <v>33</v>
      </c>
      <c r="AX527" s="15" t="s">
        <v>72</v>
      </c>
      <c r="AY527" s="257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437</v>
      </c>
      <c r="G528" s="226"/>
      <c r="H528" s="230">
        <v>4.9859999999999998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82</v>
      </c>
      <c r="AV528" s="13" t="s">
        <v>82</v>
      </c>
      <c r="AW528" s="13" t="s">
        <v>33</v>
      </c>
      <c r="AX528" s="13" t="s">
        <v>72</v>
      </c>
      <c r="AY528" s="236" t="s">
        <v>149</v>
      </c>
    </row>
    <row r="529" s="13" customFormat="1">
      <c r="A529" s="13"/>
      <c r="B529" s="225"/>
      <c r="C529" s="226"/>
      <c r="D529" s="227" t="s">
        <v>160</v>
      </c>
      <c r="E529" s="228" t="s">
        <v>19</v>
      </c>
      <c r="F529" s="229" t="s">
        <v>438</v>
      </c>
      <c r="G529" s="226"/>
      <c r="H529" s="230">
        <v>5.0369999999999999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160</v>
      </c>
      <c r="AU529" s="236" t="s">
        <v>82</v>
      </c>
      <c r="AV529" s="13" t="s">
        <v>82</v>
      </c>
      <c r="AW529" s="13" t="s">
        <v>33</v>
      </c>
      <c r="AX529" s="13" t="s">
        <v>72</v>
      </c>
      <c r="AY529" s="236" t="s">
        <v>149</v>
      </c>
    </row>
    <row r="530" s="13" customFormat="1">
      <c r="A530" s="13"/>
      <c r="B530" s="225"/>
      <c r="C530" s="226"/>
      <c r="D530" s="227" t="s">
        <v>160</v>
      </c>
      <c r="E530" s="228" t="s">
        <v>19</v>
      </c>
      <c r="F530" s="229" t="s">
        <v>403</v>
      </c>
      <c r="G530" s="226"/>
      <c r="H530" s="230">
        <v>71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160</v>
      </c>
      <c r="AU530" s="236" t="s">
        <v>82</v>
      </c>
      <c r="AV530" s="13" t="s">
        <v>82</v>
      </c>
      <c r="AW530" s="13" t="s">
        <v>33</v>
      </c>
      <c r="AX530" s="13" t="s">
        <v>72</v>
      </c>
      <c r="AY530" s="236" t="s">
        <v>149</v>
      </c>
    </row>
    <row r="531" s="14" customFormat="1">
      <c r="A531" s="14"/>
      <c r="B531" s="237"/>
      <c r="C531" s="238"/>
      <c r="D531" s="227" t="s">
        <v>160</v>
      </c>
      <c r="E531" s="239" t="s">
        <v>19</v>
      </c>
      <c r="F531" s="240" t="s">
        <v>162</v>
      </c>
      <c r="G531" s="238"/>
      <c r="H531" s="241">
        <v>81.022999999999996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160</v>
      </c>
      <c r="AU531" s="247" t="s">
        <v>82</v>
      </c>
      <c r="AV531" s="14" t="s">
        <v>156</v>
      </c>
      <c r="AW531" s="14" t="s">
        <v>33</v>
      </c>
      <c r="AX531" s="14" t="s">
        <v>80</v>
      </c>
      <c r="AY531" s="247" t="s">
        <v>149</v>
      </c>
    </row>
    <row r="532" s="2" customFormat="1" ht="16.5" customHeight="1">
      <c r="A532" s="40"/>
      <c r="B532" s="41"/>
      <c r="C532" s="207" t="s">
        <v>789</v>
      </c>
      <c r="D532" s="207" t="s">
        <v>152</v>
      </c>
      <c r="E532" s="208" t="s">
        <v>790</v>
      </c>
      <c r="F532" s="209" t="s">
        <v>791</v>
      </c>
      <c r="G532" s="210" t="s">
        <v>109</v>
      </c>
      <c r="H532" s="211">
        <v>81.022999999999996</v>
      </c>
      <c r="I532" s="212"/>
      <c r="J532" s="213">
        <f>ROUND(I532*H532,2)</f>
        <v>0</v>
      </c>
      <c r="K532" s="209" t="s">
        <v>155</v>
      </c>
      <c r="L532" s="46"/>
      <c r="M532" s="214" t="s">
        <v>19</v>
      </c>
      <c r="N532" s="215" t="s">
        <v>43</v>
      </c>
      <c r="O532" s="86"/>
      <c r="P532" s="216">
        <f>O532*H532</f>
        <v>0</v>
      </c>
      <c r="Q532" s="216">
        <v>0.00029</v>
      </c>
      <c r="R532" s="216">
        <f>Q532*H532</f>
        <v>0.023496670000000001</v>
      </c>
      <c r="S532" s="216">
        <v>0</v>
      </c>
      <c r="T532" s="21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8" t="s">
        <v>260</v>
      </c>
      <c r="AT532" s="218" t="s">
        <v>152</v>
      </c>
      <c r="AU532" s="218" t="s">
        <v>82</v>
      </c>
      <c r="AY532" s="19" t="s">
        <v>149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9" t="s">
        <v>80</v>
      </c>
      <c r="BK532" s="219">
        <f>ROUND(I532*H532,2)</f>
        <v>0</v>
      </c>
      <c r="BL532" s="19" t="s">
        <v>260</v>
      </c>
      <c r="BM532" s="218" t="s">
        <v>792</v>
      </c>
    </row>
    <row r="533" s="2" customFormat="1">
      <c r="A533" s="40"/>
      <c r="B533" s="41"/>
      <c r="C533" s="42"/>
      <c r="D533" s="220" t="s">
        <v>158</v>
      </c>
      <c r="E533" s="42"/>
      <c r="F533" s="221" t="s">
        <v>793</v>
      </c>
      <c r="G533" s="42"/>
      <c r="H533" s="42"/>
      <c r="I533" s="222"/>
      <c r="J533" s="42"/>
      <c r="K533" s="42"/>
      <c r="L533" s="46"/>
      <c r="M533" s="223"/>
      <c r="N533" s="224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158</v>
      </c>
      <c r="AU533" s="19" t="s">
        <v>82</v>
      </c>
    </row>
    <row r="534" s="12" customFormat="1" ht="22.8" customHeight="1">
      <c r="A534" s="12"/>
      <c r="B534" s="191"/>
      <c r="C534" s="192"/>
      <c r="D534" s="193" t="s">
        <v>71</v>
      </c>
      <c r="E534" s="205" t="s">
        <v>794</v>
      </c>
      <c r="F534" s="205" t="s">
        <v>795</v>
      </c>
      <c r="G534" s="192"/>
      <c r="H534" s="192"/>
      <c r="I534" s="195"/>
      <c r="J534" s="206">
        <f>BK534</f>
        <v>0</v>
      </c>
      <c r="K534" s="192"/>
      <c r="L534" s="197"/>
      <c r="M534" s="198"/>
      <c r="N534" s="199"/>
      <c r="O534" s="199"/>
      <c r="P534" s="200">
        <f>SUM(P535:P553)</f>
        <v>0</v>
      </c>
      <c r="Q534" s="199"/>
      <c r="R534" s="200">
        <f>SUM(R535:R553)</f>
        <v>0.31906364000000004</v>
      </c>
      <c r="S534" s="199"/>
      <c r="T534" s="201">
        <f>SUM(T535:T553)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2" t="s">
        <v>82</v>
      </c>
      <c r="AT534" s="203" t="s">
        <v>71</v>
      </c>
      <c r="AU534" s="203" t="s">
        <v>80</v>
      </c>
      <c r="AY534" s="202" t="s">
        <v>149</v>
      </c>
      <c r="BK534" s="204">
        <f>SUM(BK535:BK553)</f>
        <v>0</v>
      </c>
    </row>
    <row r="535" s="2" customFormat="1" ht="16.5" customHeight="1">
      <c r="A535" s="40"/>
      <c r="B535" s="41"/>
      <c r="C535" s="207" t="s">
        <v>796</v>
      </c>
      <c r="D535" s="207" t="s">
        <v>152</v>
      </c>
      <c r="E535" s="208" t="s">
        <v>797</v>
      </c>
      <c r="F535" s="209" t="s">
        <v>798</v>
      </c>
      <c r="G535" s="210" t="s">
        <v>109</v>
      </c>
      <c r="H535" s="211">
        <v>310.39999999999998</v>
      </c>
      <c r="I535" s="212"/>
      <c r="J535" s="213">
        <f>ROUND(I535*H535,2)</f>
        <v>0</v>
      </c>
      <c r="K535" s="209" t="s">
        <v>155</v>
      </c>
      <c r="L535" s="46"/>
      <c r="M535" s="214" t="s">
        <v>19</v>
      </c>
      <c r="N535" s="215" t="s">
        <v>43</v>
      </c>
      <c r="O535" s="86"/>
      <c r="P535" s="216">
        <f>O535*H535</f>
        <v>0</v>
      </c>
      <c r="Q535" s="216">
        <v>0</v>
      </c>
      <c r="R535" s="216">
        <f>Q535*H535</f>
        <v>0</v>
      </c>
      <c r="S535" s="216">
        <v>0</v>
      </c>
      <c r="T535" s="217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8" t="s">
        <v>260</v>
      </c>
      <c r="AT535" s="218" t="s">
        <v>152</v>
      </c>
      <c r="AU535" s="218" t="s">
        <v>82</v>
      </c>
      <c r="AY535" s="19" t="s">
        <v>149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19" t="s">
        <v>80</v>
      </c>
      <c r="BK535" s="219">
        <f>ROUND(I535*H535,2)</f>
        <v>0</v>
      </c>
      <c r="BL535" s="19" t="s">
        <v>260</v>
      </c>
      <c r="BM535" s="218" t="s">
        <v>799</v>
      </c>
    </row>
    <row r="536" s="2" customFormat="1">
      <c r="A536" s="40"/>
      <c r="B536" s="41"/>
      <c r="C536" s="42"/>
      <c r="D536" s="220" t="s">
        <v>158</v>
      </c>
      <c r="E536" s="42"/>
      <c r="F536" s="221" t="s">
        <v>800</v>
      </c>
      <c r="G536" s="42"/>
      <c r="H536" s="42"/>
      <c r="I536" s="222"/>
      <c r="J536" s="42"/>
      <c r="K536" s="42"/>
      <c r="L536" s="46"/>
      <c r="M536" s="223"/>
      <c r="N536" s="224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158</v>
      </c>
      <c r="AU536" s="19" t="s">
        <v>82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112</v>
      </c>
      <c r="G537" s="226"/>
      <c r="H537" s="230">
        <v>205.55000000000001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82</v>
      </c>
      <c r="AV537" s="13" t="s">
        <v>82</v>
      </c>
      <c r="AW537" s="13" t="s">
        <v>33</v>
      </c>
      <c r="AX537" s="13" t="s">
        <v>72</v>
      </c>
      <c r="AY537" s="236" t="s">
        <v>149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161</v>
      </c>
      <c r="G538" s="226"/>
      <c r="H538" s="230">
        <v>104.84999999999999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82</v>
      </c>
      <c r="AV538" s="13" t="s">
        <v>82</v>
      </c>
      <c r="AW538" s="13" t="s">
        <v>33</v>
      </c>
      <c r="AX538" s="13" t="s">
        <v>72</v>
      </c>
      <c r="AY538" s="236" t="s">
        <v>149</v>
      </c>
    </row>
    <row r="539" s="14" customFormat="1">
      <c r="A539" s="14"/>
      <c r="B539" s="237"/>
      <c r="C539" s="238"/>
      <c r="D539" s="227" t="s">
        <v>160</v>
      </c>
      <c r="E539" s="239" t="s">
        <v>19</v>
      </c>
      <c r="F539" s="240" t="s">
        <v>162</v>
      </c>
      <c r="G539" s="238"/>
      <c r="H539" s="241">
        <v>310.39999999999998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160</v>
      </c>
      <c r="AU539" s="247" t="s">
        <v>82</v>
      </c>
      <c r="AV539" s="14" t="s">
        <v>156</v>
      </c>
      <c r="AW539" s="14" t="s">
        <v>33</v>
      </c>
      <c r="AX539" s="14" t="s">
        <v>80</v>
      </c>
      <c r="AY539" s="247" t="s">
        <v>149</v>
      </c>
    </row>
    <row r="540" s="2" customFormat="1" ht="16.5" customHeight="1">
      <c r="A540" s="40"/>
      <c r="B540" s="41"/>
      <c r="C540" s="270" t="s">
        <v>801</v>
      </c>
      <c r="D540" s="270" t="s">
        <v>249</v>
      </c>
      <c r="E540" s="271" t="s">
        <v>802</v>
      </c>
      <c r="F540" s="272" t="s">
        <v>803</v>
      </c>
      <c r="G540" s="273" t="s">
        <v>109</v>
      </c>
      <c r="H540" s="274">
        <v>325.92000000000002</v>
      </c>
      <c r="I540" s="275"/>
      <c r="J540" s="276">
        <f>ROUND(I540*H540,2)</f>
        <v>0</v>
      </c>
      <c r="K540" s="272" t="s">
        <v>155</v>
      </c>
      <c r="L540" s="277"/>
      <c r="M540" s="278" t="s">
        <v>19</v>
      </c>
      <c r="N540" s="279" t="s">
        <v>43</v>
      </c>
      <c r="O540" s="86"/>
      <c r="P540" s="216">
        <f>O540*H540</f>
        <v>0</v>
      </c>
      <c r="Q540" s="216">
        <v>5.0000000000000002E-05</v>
      </c>
      <c r="R540" s="216">
        <f>Q540*H540</f>
        <v>0.016296000000000001</v>
      </c>
      <c r="S540" s="216">
        <v>0</v>
      </c>
      <c r="T540" s="217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8" t="s">
        <v>362</v>
      </c>
      <c r="AT540" s="218" t="s">
        <v>249</v>
      </c>
      <c r="AU540" s="218" t="s">
        <v>82</v>
      </c>
      <c r="AY540" s="19" t="s">
        <v>149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19" t="s">
        <v>80</v>
      </c>
      <c r="BK540" s="219">
        <f>ROUND(I540*H540,2)</f>
        <v>0</v>
      </c>
      <c r="BL540" s="19" t="s">
        <v>260</v>
      </c>
      <c r="BM540" s="218" t="s">
        <v>804</v>
      </c>
    </row>
    <row r="541" s="13" customFormat="1">
      <c r="A541" s="13"/>
      <c r="B541" s="225"/>
      <c r="C541" s="226"/>
      <c r="D541" s="227" t="s">
        <v>160</v>
      </c>
      <c r="E541" s="226"/>
      <c r="F541" s="229" t="s">
        <v>805</v>
      </c>
      <c r="G541" s="226"/>
      <c r="H541" s="230">
        <v>325.92000000000002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82</v>
      </c>
      <c r="AV541" s="13" t="s">
        <v>82</v>
      </c>
      <c r="AW541" s="13" t="s">
        <v>4</v>
      </c>
      <c r="AX541" s="13" t="s">
        <v>80</v>
      </c>
      <c r="AY541" s="236" t="s">
        <v>149</v>
      </c>
    </row>
    <row r="542" s="2" customFormat="1" ht="24.15" customHeight="1">
      <c r="A542" s="40"/>
      <c r="B542" s="41"/>
      <c r="C542" s="207" t="s">
        <v>806</v>
      </c>
      <c r="D542" s="207" t="s">
        <v>152</v>
      </c>
      <c r="E542" s="208" t="s">
        <v>807</v>
      </c>
      <c r="F542" s="209" t="s">
        <v>808</v>
      </c>
      <c r="G542" s="210" t="s">
        <v>109</v>
      </c>
      <c r="H542" s="211">
        <v>250</v>
      </c>
      <c r="I542" s="212"/>
      <c r="J542" s="213">
        <f>ROUND(I542*H542,2)</f>
        <v>0</v>
      </c>
      <c r="K542" s="209" t="s">
        <v>155</v>
      </c>
      <c r="L542" s="46"/>
      <c r="M542" s="214" t="s">
        <v>19</v>
      </c>
      <c r="N542" s="215" t="s">
        <v>43</v>
      </c>
      <c r="O542" s="86"/>
      <c r="P542" s="216">
        <f>O542*H542</f>
        <v>0</v>
      </c>
      <c r="Q542" s="216">
        <v>0</v>
      </c>
      <c r="R542" s="216">
        <f>Q542*H542</f>
        <v>0</v>
      </c>
      <c r="S542" s="216">
        <v>0</v>
      </c>
      <c r="T542" s="217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8" t="s">
        <v>260</v>
      </c>
      <c r="AT542" s="218" t="s">
        <v>152</v>
      </c>
      <c r="AU542" s="218" t="s">
        <v>82</v>
      </c>
      <c r="AY542" s="19" t="s">
        <v>149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9" t="s">
        <v>80</v>
      </c>
      <c r="BK542" s="219">
        <f>ROUND(I542*H542,2)</f>
        <v>0</v>
      </c>
      <c r="BL542" s="19" t="s">
        <v>260</v>
      </c>
      <c r="BM542" s="218" t="s">
        <v>809</v>
      </c>
    </row>
    <row r="543" s="2" customFormat="1">
      <c r="A543" s="40"/>
      <c r="B543" s="41"/>
      <c r="C543" s="42"/>
      <c r="D543" s="220" t="s">
        <v>158</v>
      </c>
      <c r="E543" s="42"/>
      <c r="F543" s="221" t="s">
        <v>810</v>
      </c>
      <c r="G543" s="42"/>
      <c r="H543" s="42"/>
      <c r="I543" s="222"/>
      <c r="J543" s="42"/>
      <c r="K543" s="42"/>
      <c r="L543" s="46"/>
      <c r="M543" s="223"/>
      <c r="N543" s="224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158</v>
      </c>
      <c r="AU543" s="19" t="s">
        <v>82</v>
      </c>
    </row>
    <row r="544" s="2" customFormat="1" ht="16.5" customHeight="1">
      <c r="A544" s="40"/>
      <c r="B544" s="41"/>
      <c r="C544" s="270" t="s">
        <v>811</v>
      </c>
      <c r="D544" s="270" t="s">
        <v>249</v>
      </c>
      <c r="E544" s="271" t="s">
        <v>812</v>
      </c>
      <c r="F544" s="272" t="s">
        <v>813</v>
      </c>
      <c r="G544" s="273" t="s">
        <v>109</v>
      </c>
      <c r="H544" s="274">
        <v>262.5</v>
      </c>
      <c r="I544" s="275"/>
      <c r="J544" s="276">
        <f>ROUND(I544*H544,2)</f>
        <v>0</v>
      </c>
      <c r="K544" s="272" t="s">
        <v>155</v>
      </c>
      <c r="L544" s="277"/>
      <c r="M544" s="278" t="s">
        <v>19</v>
      </c>
      <c r="N544" s="279" t="s">
        <v>43</v>
      </c>
      <c r="O544" s="86"/>
      <c r="P544" s="216">
        <f>O544*H544</f>
        <v>0</v>
      </c>
      <c r="Q544" s="216">
        <v>1.0000000000000001E-05</v>
      </c>
      <c r="R544" s="216">
        <f>Q544*H544</f>
        <v>0.0026250000000000002</v>
      </c>
      <c r="S544" s="216">
        <v>0</v>
      </c>
      <c r="T544" s="217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8" t="s">
        <v>362</v>
      </c>
      <c r="AT544" s="218" t="s">
        <v>249</v>
      </c>
      <c r="AU544" s="218" t="s">
        <v>82</v>
      </c>
      <c r="AY544" s="19" t="s">
        <v>149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19" t="s">
        <v>80</v>
      </c>
      <c r="BK544" s="219">
        <f>ROUND(I544*H544,2)</f>
        <v>0</v>
      </c>
      <c r="BL544" s="19" t="s">
        <v>260</v>
      </c>
      <c r="BM544" s="218" t="s">
        <v>814</v>
      </c>
    </row>
    <row r="545" s="13" customFormat="1">
      <c r="A545" s="13"/>
      <c r="B545" s="225"/>
      <c r="C545" s="226"/>
      <c r="D545" s="227" t="s">
        <v>160</v>
      </c>
      <c r="E545" s="226"/>
      <c r="F545" s="229" t="s">
        <v>815</v>
      </c>
      <c r="G545" s="226"/>
      <c r="H545" s="230">
        <v>262.5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160</v>
      </c>
      <c r="AU545" s="236" t="s">
        <v>82</v>
      </c>
      <c r="AV545" s="13" t="s">
        <v>82</v>
      </c>
      <c r="AW545" s="13" t="s">
        <v>4</v>
      </c>
      <c r="AX545" s="13" t="s">
        <v>80</v>
      </c>
      <c r="AY545" s="236" t="s">
        <v>149</v>
      </c>
    </row>
    <row r="546" s="2" customFormat="1" ht="16.5" customHeight="1">
      <c r="A546" s="40"/>
      <c r="B546" s="41"/>
      <c r="C546" s="207" t="s">
        <v>816</v>
      </c>
      <c r="D546" s="207" t="s">
        <v>152</v>
      </c>
      <c r="E546" s="208" t="s">
        <v>817</v>
      </c>
      <c r="F546" s="209" t="s">
        <v>818</v>
      </c>
      <c r="G546" s="210" t="s">
        <v>109</v>
      </c>
      <c r="H546" s="211">
        <v>652.48400000000004</v>
      </c>
      <c r="I546" s="212"/>
      <c r="J546" s="213">
        <f>ROUND(I546*H546,2)</f>
        <v>0</v>
      </c>
      <c r="K546" s="209" t="s">
        <v>155</v>
      </c>
      <c r="L546" s="46"/>
      <c r="M546" s="214" t="s">
        <v>19</v>
      </c>
      <c r="N546" s="215" t="s">
        <v>43</v>
      </c>
      <c r="O546" s="86"/>
      <c r="P546" s="216">
        <f>O546*H546</f>
        <v>0</v>
      </c>
      <c r="Q546" s="216">
        <v>0.00020000000000000001</v>
      </c>
      <c r="R546" s="216">
        <f>Q546*H546</f>
        <v>0.13049680000000002</v>
      </c>
      <c r="S546" s="216">
        <v>0</v>
      </c>
      <c r="T546" s="217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8" t="s">
        <v>260</v>
      </c>
      <c r="AT546" s="218" t="s">
        <v>152</v>
      </c>
      <c r="AU546" s="218" t="s">
        <v>82</v>
      </c>
      <c r="AY546" s="19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9" t="s">
        <v>80</v>
      </c>
      <c r="BK546" s="219">
        <f>ROUND(I546*H546,2)</f>
        <v>0</v>
      </c>
      <c r="BL546" s="19" t="s">
        <v>260</v>
      </c>
      <c r="BM546" s="218" t="s">
        <v>819</v>
      </c>
    </row>
    <row r="547" s="2" customFormat="1">
      <c r="A547" s="40"/>
      <c r="B547" s="41"/>
      <c r="C547" s="42"/>
      <c r="D547" s="220" t="s">
        <v>158</v>
      </c>
      <c r="E547" s="42"/>
      <c r="F547" s="221" t="s">
        <v>820</v>
      </c>
      <c r="G547" s="42"/>
      <c r="H547" s="42"/>
      <c r="I547" s="222"/>
      <c r="J547" s="42"/>
      <c r="K547" s="42"/>
      <c r="L547" s="46"/>
      <c r="M547" s="223"/>
      <c r="N547" s="224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158</v>
      </c>
      <c r="AU547" s="19" t="s">
        <v>82</v>
      </c>
    </row>
    <row r="548" s="13" customFormat="1">
      <c r="A548" s="13"/>
      <c r="B548" s="225"/>
      <c r="C548" s="226"/>
      <c r="D548" s="227" t="s">
        <v>160</v>
      </c>
      <c r="E548" s="228" t="s">
        <v>19</v>
      </c>
      <c r="F548" s="229" t="s">
        <v>821</v>
      </c>
      <c r="G548" s="226"/>
      <c r="H548" s="230">
        <v>310.39999999999998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160</v>
      </c>
      <c r="AU548" s="236" t="s">
        <v>82</v>
      </c>
      <c r="AV548" s="13" t="s">
        <v>82</v>
      </c>
      <c r="AW548" s="13" t="s">
        <v>33</v>
      </c>
      <c r="AX548" s="13" t="s">
        <v>72</v>
      </c>
      <c r="AY548" s="236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822</v>
      </c>
      <c r="G549" s="226"/>
      <c r="H549" s="230">
        <v>342.084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82</v>
      </c>
      <c r="AV549" s="13" t="s">
        <v>82</v>
      </c>
      <c r="AW549" s="13" t="s">
        <v>33</v>
      </c>
      <c r="AX549" s="13" t="s">
        <v>72</v>
      </c>
      <c r="AY549" s="236" t="s">
        <v>149</v>
      </c>
    </row>
    <row r="550" s="14" customFormat="1">
      <c r="A550" s="14"/>
      <c r="B550" s="237"/>
      <c r="C550" s="238"/>
      <c r="D550" s="227" t="s">
        <v>160</v>
      </c>
      <c r="E550" s="239" t="s">
        <v>19</v>
      </c>
      <c r="F550" s="240" t="s">
        <v>162</v>
      </c>
      <c r="G550" s="238"/>
      <c r="H550" s="241">
        <v>652.48400000000004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160</v>
      </c>
      <c r="AU550" s="247" t="s">
        <v>82</v>
      </c>
      <c r="AV550" s="14" t="s">
        <v>156</v>
      </c>
      <c r="AW550" s="14" t="s">
        <v>33</v>
      </c>
      <c r="AX550" s="14" t="s">
        <v>80</v>
      </c>
      <c r="AY550" s="247" t="s">
        <v>149</v>
      </c>
    </row>
    <row r="551" s="2" customFormat="1" ht="24.15" customHeight="1">
      <c r="A551" s="40"/>
      <c r="B551" s="41"/>
      <c r="C551" s="207" t="s">
        <v>823</v>
      </c>
      <c r="D551" s="207" t="s">
        <v>152</v>
      </c>
      <c r="E551" s="208" t="s">
        <v>824</v>
      </c>
      <c r="F551" s="209" t="s">
        <v>825</v>
      </c>
      <c r="G551" s="210" t="s">
        <v>109</v>
      </c>
      <c r="H551" s="211">
        <v>652.48400000000004</v>
      </c>
      <c r="I551" s="212"/>
      <c r="J551" s="213">
        <f>ROUND(I551*H551,2)</f>
        <v>0</v>
      </c>
      <c r="K551" s="209" t="s">
        <v>155</v>
      </c>
      <c r="L551" s="46"/>
      <c r="M551" s="214" t="s">
        <v>19</v>
      </c>
      <c r="N551" s="215" t="s">
        <v>43</v>
      </c>
      <c r="O551" s="86"/>
      <c r="P551" s="216">
        <f>O551*H551</f>
        <v>0</v>
      </c>
      <c r="Q551" s="216">
        <v>0.00025999999999999998</v>
      </c>
      <c r="R551" s="216">
        <f>Q551*H551</f>
        <v>0.16964583999999999</v>
      </c>
      <c r="S551" s="216">
        <v>0</v>
      </c>
      <c r="T551" s="217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8" t="s">
        <v>260</v>
      </c>
      <c r="AT551" s="218" t="s">
        <v>152</v>
      </c>
      <c r="AU551" s="218" t="s">
        <v>82</v>
      </c>
      <c r="AY551" s="19" t="s">
        <v>149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9" t="s">
        <v>80</v>
      </c>
      <c r="BK551" s="219">
        <f>ROUND(I551*H551,2)</f>
        <v>0</v>
      </c>
      <c r="BL551" s="19" t="s">
        <v>260</v>
      </c>
      <c r="BM551" s="218" t="s">
        <v>826</v>
      </c>
    </row>
    <row r="552" s="2" customFormat="1">
      <c r="A552" s="40"/>
      <c r="B552" s="41"/>
      <c r="C552" s="42"/>
      <c r="D552" s="220" t="s">
        <v>158</v>
      </c>
      <c r="E552" s="42"/>
      <c r="F552" s="221" t="s">
        <v>827</v>
      </c>
      <c r="G552" s="42"/>
      <c r="H552" s="42"/>
      <c r="I552" s="222"/>
      <c r="J552" s="42"/>
      <c r="K552" s="42"/>
      <c r="L552" s="46"/>
      <c r="M552" s="223"/>
      <c r="N552" s="224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158</v>
      </c>
      <c r="AU552" s="19" t="s">
        <v>82</v>
      </c>
    </row>
    <row r="553" s="2" customFormat="1">
      <c r="A553" s="40"/>
      <c r="B553" s="41"/>
      <c r="C553" s="42"/>
      <c r="D553" s="227" t="s">
        <v>223</v>
      </c>
      <c r="E553" s="42"/>
      <c r="F553" s="269" t="s">
        <v>828</v>
      </c>
      <c r="G553" s="42"/>
      <c r="H553" s="42"/>
      <c r="I553" s="222"/>
      <c r="J553" s="42"/>
      <c r="K553" s="42"/>
      <c r="L553" s="46"/>
      <c r="M553" s="223"/>
      <c r="N553" s="224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223</v>
      </c>
      <c r="AU553" s="19" t="s">
        <v>82</v>
      </c>
    </row>
    <row r="554" s="12" customFormat="1" ht="22.8" customHeight="1">
      <c r="A554" s="12"/>
      <c r="B554" s="191"/>
      <c r="C554" s="192"/>
      <c r="D554" s="193" t="s">
        <v>71</v>
      </c>
      <c r="E554" s="205" t="s">
        <v>829</v>
      </c>
      <c r="F554" s="205" t="s">
        <v>830</v>
      </c>
      <c r="G554" s="192"/>
      <c r="H554" s="192"/>
      <c r="I554" s="195"/>
      <c r="J554" s="206">
        <f>BK554</f>
        <v>0</v>
      </c>
      <c r="K554" s="192"/>
      <c r="L554" s="197"/>
      <c r="M554" s="198"/>
      <c r="N554" s="199"/>
      <c r="O554" s="199"/>
      <c r="P554" s="200">
        <f>SUM(P555:P564)</f>
        <v>0</v>
      </c>
      <c r="Q554" s="199"/>
      <c r="R554" s="200">
        <f>SUM(R555:R564)</f>
        <v>0.046154649999999998</v>
      </c>
      <c r="S554" s="199"/>
      <c r="T554" s="201">
        <f>SUM(T555:T564)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2" t="s">
        <v>82</v>
      </c>
      <c r="AT554" s="203" t="s">
        <v>71</v>
      </c>
      <c r="AU554" s="203" t="s">
        <v>80</v>
      </c>
      <c r="AY554" s="202" t="s">
        <v>149</v>
      </c>
      <c r="BK554" s="204">
        <f>SUM(BK555:BK564)</f>
        <v>0</v>
      </c>
    </row>
    <row r="555" s="2" customFormat="1" ht="16.5" customHeight="1">
      <c r="A555" s="40"/>
      <c r="B555" s="41"/>
      <c r="C555" s="207" t="s">
        <v>831</v>
      </c>
      <c r="D555" s="207" t="s">
        <v>152</v>
      </c>
      <c r="E555" s="208" t="s">
        <v>832</v>
      </c>
      <c r="F555" s="209" t="s">
        <v>833</v>
      </c>
      <c r="G555" s="210" t="s">
        <v>239</v>
      </c>
      <c r="H555" s="211">
        <v>3</v>
      </c>
      <c r="I555" s="212"/>
      <c r="J555" s="213">
        <f>ROUND(I555*H555,2)</f>
        <v>0</v>
      </c>
      <c r="K555" s="209" t="s">
        <v>155</v>
      </c>
      <c r="L555" s="46"/>
      <c r="M555" s="214" t="s">
        <v>19</v>
      </c>
      <c r="N555" s="215" t="s">
        <v>43</v>
      </c>
      <c r="O555" s="86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8" t="s">
        <v>260</v>
      </c>
      <c r="AT555" s="218" t="s">
        <v>152</v>
      </c>
      <c r="AU555" s="218" t="s">
        <v>82</v>
      </c>
      <c r="AY555" s="19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19" t="s">
        <v>80</v>
      </c>
      <c r="BK555" s="219">
        <f>ROUND(I555*H555,2)</f>
        <v>0</v>
      </c>
      <c r="BL555" s="19" t="s">
        <v>260</v>
      </c>
      <c r="BM555" s="218" t="s">
        <v>834</v>
      </c>
    </row>
    <row r="556" s="2" customFormat="1">
      <c r="A556" s="40"/>
      <c r="B556" s="41"/>
      <c r="C556" s="42"/>
      <c r="D556" s="220" t="s">
        <v>158</v>
      </c>
      <c r="E556" s="42"/>
      <c r="F556" s="221" t="s">
        <v>835</v>
      </c>
      <c r="G556" s="42"/>
      <c r="H556" s="42"/>
      <c r="I556" s="222"/>
      <c r="J556" s="42"/>
      <c r="K556" s="42"/>
      <c r="L556" s="46"/>
      <c r="M556" s="223"/>
      <c r="N556" s="224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158</v>
      </c>
      <c r="AU556" s="19" t="s">
        <v>82</v>
      </c>
    </row>
    <row r="557" s="2" customFormat="1" ht="16.5" customHeight="1">
      <c r="A557" s="40"/>
      <c r="B557" s="41"/>
      <c r="C557" s="270" t="s">
        <v>836</v>
      </c>
      <c r="D557" s="270" t="s">
        <v>249</v>
      </c>
      <c r="E557" s="271" t="s">
        <v>837</v>
      </c>
      <c r="F557" s="272" t="s">
        <v>838</v>
      </c>
      <c r="G557" s="273" t="s">
        <v>109</v>
      </c>
      <c r="H557" s="274">
        <v>6.0650000000000004</v>
      </c>
      <c r="I557" s="275"/>
      <c r="J557" s="276">
        <f>ROUND(I557*H557,2)</f>
        <v>0</v>
      </c>
      <c r="K557" s="272" t="s">
        <v>19</v>
      </c>
      <c r="L557" s="277"/>
      <c r="M557" s="278" t="s">
        <v>19</v>
      </c>
      <c r="N557" s="279" t="s">
        <v>43</v>
      </c>
      <c r="O557" s="86"/>
      <c r="P557" s="216">
        <f>O557*H557</f>
        <v>0</v>
      </c>
      <c r="Q557" s="216">
        <v>0.0076099999999999996</v>
      </c>
      <c r="R557" s="216">
        <f>Q557*H557</f>
        <v>0.046154649999999998</v>
      </c>
      <c r="S557" s="216">
        <v>0</v>
      </c>
      <c r="T557" s="217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8" t="s">
        <v>362</v>
      </c>
      <c r="AT557" s="218" t="s">
        <v>249</v>
      </c>
      <c r="AU557" s="218" t="s">
        <v>82</v>
      </c>
      <c r="AY557" s="19" t="s">
        <v>149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9" t="s">
        <v>80</v>
      </c>
      <c r="BK557" s="219">
        <f>ROUND(I557*H557,2)</f>
        <v>0</v>
      </c>
      <c r="BL557" s="19" t="s">
        <v>260</v>
      </c>
      <c r="BM557" s="218" t="s">
        <v>839</v>
      </c>
    </row>
    <row r="558" s="13" customFormat="1">
      <c r="A558" s="13"/>
      <c r="B558" s="225"/>
      <c r="C558" s="226"/>
      <c r="D558" s="227" t="s">
        <v>160</v>
      </c>
      <c r="E558" s="228" t="s">
        <v>19</v>
      </c>
      <c r="F558" s="229" t="s">
        <v>840</v>
      </c>
      <c r="G558" s="226"/>
      <c r="H558" s="230">
        <v>4.0129999999999999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160</v>
      </c>
      <c r="AU558" s="236" t="s">
        <v>82</v>
      </c>
      <c r="AV558" s="13" t="s">
        <v>82</v>
      </c>
      <c r="AW558" s="13" t="s">
        <v>33</v>
      </c>
      <c r="AX558" s="13" t="s">
        <v>72</v>
      </c>
      <c r="AY558" s="236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841</v>
      </c>
      <c r="G559" s="226"/>
      <c r="H559" s="230">
        <v>2.052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82</v>
      </c>
      <c r="AV559" s="13" t="s">
        <v>82</v>
      </c>
      <c r="AW559" s="13" t="s">
        <v>33</v>
      </c>
      <c r="AX559" s="13" t="s">
        <v>72</v>
      </c>
      <c r="AY559" s="236" t="s">
        <v>149</v>
      </c>
    </row>
    <row r="560" s="14" customFormat="1">
      <c r="A560" s="14"/>
      <c r="B560" s="237"/>
      <c r="C560" s="238"/>
      <c r="D560" s="227" t="s">
        <v>160</v>
      </c>
      <c r="E560" s="239" t="s">
        <v>19</v>
      </c>
      <c r="F560" s="240" t="s">
        <v>162</v>
      </c>
      <c r="G560" s="238"/>
      <c r="H560" s="241">
        <v>6.0649999999999995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160</v>
      </c>
      <c r="AU560" s="247" t="s">
        <v>82</v>
      </c>
      <c r="AV560" s="14" t="s">
        <v>156</v>
      </c>
      <c r="AW560" s="14" t="s">
        <v>33</v>
      </c>
      <c r="AX560" s="14" t="s">
        <v>80</v>
      </c>
      <c r="AY560" s="247" t="s">
        <v>149</v>
      </c>
    </row>
    <row r="561" s="2" customFormat="1" ht="24.15" customHeight="1">
      <c r="A561" s="40"/>
      <c r="B561" s="41"/>
      <c r="C561" s="207" t="s">
        <v>842</v>
      </c>
      <c r="D561" s="207" t="s">
        <v>152</v>
      </c>
      <c r="E561" s="208" t="s">
        <v>843</v>
      </c>
      <c r="F561" s="209" t="s">
        <v>844</v>
      </c>
      <c r="G561" s="210" t="s">
        <v>213</v>
      </c>
      <c r="H561" s="211">
        <v>0.045999999999999999</v>
      </c>
      <c r="I561" s="212"/>
      <c r="J561" s="213">
        <f>ROUND(I561*H561,2)</f>
        <v>0</v>
      </c>
      <c r="K561" s="209" t="s">
        <v>155</v>
      </c>
      <c r="L561" s="46"/>
      <c r="M561" s="214" t="s">
        <v>19</v>
      </c>
      <c r="N561" s="215" t="s">
        <v>43</v>
      </c>
      <c r="O561" s="86"/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8" t="s">
        <v>260</v>
      </c>
      <c r="AT561" s="218" t="s">
        <v>152</v>
      </c>
      <c r="AU561" s="218" t="s">
        <v>82</v>
      </c>
      <c r="AY561" s="19" t="s">
        <v>149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80</v>
      </c>
      <c r="BK561" s="219">
        <f>ROUND(I561*H561,2)</f>
        <v>0</v>
      </c>
      <c r="BL561" s="19" t="s">
        <v>260</v>
      </c>
      <c r="BM561" s="218" t="s">
        <v>845</v>
      </c>
    </row>
    <row r="562" s="2" customFormat="1">
      <c r="A562" s="40"/>
      <c r="B562" s="41"/>
      <c r="C562" s="42"/>
      <c r="D562" s="220" t="s">
        <v>158</v>
      </c>
      <c r="E562" s="42"/>
      <c r="F562" s="221" t="s">
        <v>846</v>
      </c>
      <c r="G562" s="42"/>
      <c r="H562" s="42"/>
      <c r="I562" s="222"/>
      <c r="J562" s="42"/>
      <c r="K562" s="42"/>
      <c r="L562" s="46"/>
      <c r="M562" s="223"/>
      <c r="N562" s="224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158</v>
      </c>
      <c r="AU562" s="19" t="s">
        <v>82</v>
      </c>
    </row>
    <row r="563" s="2" customFormat="1" ht="24.15" customHeight="1">
      <c r="A563" s="40"/>
      <c r="B563" s="41"/>
      <c r="C563" s="207" t="s">
        <v>847</v>
      </c>
      <c r="D563" s="207" t="s">
        <v>152</v>
      </c>
      <c r="E563" s="208" t="s">
        <v>848</v>
      </c>
      <c r="F563" s="209" t="s">
        <v>849</v>
      </c>
      <c r="G563" s="210" t="s">
        <v>213</v>
      </c>
      <c r="H563" s="211">
        <v>0.045999999999999999</v>
      </c>
      <c r="I563" s="212"/>
      <c r="J563" s="213">
        <f>ROUND(I563*H563,2)</f>
        <v>0</v>
      </c>
      <c r="K563" s="209" t="s">
        <v>155</v>
      </c>
      <c r="L563" s="46"/>
      <c r="M563" s="214" t="s">
        <v>19</v>
      </c>
      <c r="N563" s="215" t="s">
        <v>43</v>
      </c>
      <c r="O563" s="86"/>
      <c r="P563" s="216">
        <f>O563*H563</f>
        <v>0</v>
      </c>
      <c r="Q563" s="216">
        <v>0</v>
      </c>
      <c r="R563" s="216">
        <f>Q563*H563</f>
        <v>0</v>
      </c>
      <c r="S563" s="216">
        <v>0</v>
      </c>
      <c r="T563" s="217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8" t="s">
        <v>260</v>
      </c>
      <c r="AT563" s="218" t="s">
        <v>152</v>
      </c>
      <c r="AU563" s="218" t="s">
        <v>82</v>
      </c>
      <c r="AY563" s="19" t="s">
        <v>149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19" t="s">
        <v>80</v>
      </c>
      <c r="BK563" s="219">
        <f>ROUND(I563*H563,2)</f>
        <v>0</v>
      </c>
      <c r="BL563" s="19" t="s">
        <v>260</v>
      </c>
      <c r="BM563" s="218" t="s">
        <v>850</v>
      </c>
    </row>
    <row r="564" s="2" customFormat="1">
      <c r="A564" s="40"/>
      <c r="B564" s="41"/>
      <c r="C564" s="42"/>
      <c r="D564" s="220" t="s">
        <v>158</v>
      </c>
      <c r="E564" s="42"/>
      <c r="F564" s="221" t="s">
        <v>851</v>
      </c>
      <c r="G564" s="42"/>
      <c r="H564" s="42"/>
      <c r="I564" s="222"/>
      <c r="J564" s="42"/>
      <c r="K564" s="42"/>
      <c r="L564" s="46"/>
      <c r="M564" s="280"/>
      <c r="N564" s="281"/>
      <c r="O564" s="282"/>
      <c r="P564" s="282"/>
      <c r="Q564" s="282"/>
      <c r="R564" s="282"/>
      <c r="S564" s="282"/>
      <c r="T564" s="283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158</v>
      </c>
      <c r="AU564" s="19" t="s">
        <v>82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kdOEJ0uff17gNmKMR7oKUnsvHTpVW02ENfin8gmdMa92HEEIT20udyJodWUokSJahB7lQiYMXpw+K7VtgBXNTg==" hashValue="ouZY35fMiAPmYSjZEakjx0Zqze4QbI+3YWh/cfok1lMDXa5ouFnMi6+gyKOeVZ1d+FG1crPZMK88JvIflkI//w==" algorithmName="SHA-512" password="CC3D"/>
  <autoFilter ref="C91:K56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1/611325422"/>
    <hyperlink ref="F101" r:id="rId2" display="https://podminky.urs.cz/item/CS_URS_2023_01/612325422"/>
    <hyperlink ref="F120" r:id="rId3" display="https://podminky.urs.cz/item/CS_URS_2023_01/619995001"/>
    <hyperlink ref="F122" r:id="rId4" display="https://podminky.urs.cz/item/CS_URS_2023_01/631311115"/>
    <hyperlink ref="F125" r:id="rId5" display="https://podminky.urs.cz/item/CS_URS_2023_01/631319011"/>
    <hyperlink ref="F127" r:id="rId6" display="https://podminky.urs.cz/item/CS_URS_2023_01/631319171"/>
    <hyperlink ref="F129" r:id="rId7" display="https://podminky.urs.cz/item/CS_URS_2023_01/631319195"/>
    <hyperlink ref="F135" r:id="rId8" display="https://podminky.urs.cz/item/CS_URS_2023_01/631362021"/>
    <hyperlink ref="F139" r:id="rId9" display="https://podminky.urs.cz/item/CS_URS_2023_01/632451103"/>
    <hyperlink ref="F143" r:id="rId10" display="https://podminky.urs.cz/item/CS_URS_2023_01/632481213"/>
    <hyperlink ref="F146" r:id="rId11" display="https://podminky.urs.cz/item/CS_URS_2023_01/634112123"/>
    <hyperlink ref="F149" r:id="rId12" display="https://podminky.urs.cz/item/CS_URS_2023_01/642944121"/>
    <hyperlink ref="F161" r:id="rId13" display="https://podminky.urs.cz/item/CS_URS_2023_01/642944221"/>
    <hyperlink ref="F167" r:id="rId14" display="https://podminky.urs.cz/item/CS_URS_2023_01/949101111"/>
    <hyperlink ref="F172" r:id="rId15" display="https://podminky.urs.cz/item/CS_URS_2023_01/952901111"/>
    <hyperlink ref="F174" r:id="rId16" display="https://podminky.urs.cz/item/CS_URS_2023_01/965042131"/>
    <hyperlink ref="F179" r:id="rId17" display="https://podminky.urs.cz/item/CS_URS_2023_01/965042141"/>
    <hyperlink ref="F191" r:id="rId18" display="https://podminky.urs.cz/item/CS_URS_2023_01/965049111"/>
    <hyperlink ref="F194" r:id="rId19" display="https://podminky.urs.cz/item/CS_URS_2023_01/968062455"/>
    <hyperlink ref="F198" r:id="rId20" display="https://podminky.urs.cz/item/CS_URS_2023_01/968072455"/>
    <hyperlink ref="F204" r:id="rId21" display="https://podminky.urs.cz/item/CS_URS_2023_01/968072456"/>
    <hyperlink ref="F207" r:id="rId22" display="https://podminky.urs.cz/item/CS_URS_2023_01/971033631"/>
    <hyperlink ref="F210" r:id="rId23" display="https://podminky.urs.cz/item/CS_URS_2023_01/978011141"/>
    <hyperlink ref="F215" r:id="rId24" display="https://podminky.urs.cz/item/CS_URS_2023_01/978013141"/>
    <hyperlink ref="F237" r:id="rId25" display="https://podminky.urs.cz/item/CS_URS_2023_01/997013211"/>
    <hyperlink ref="F239" r:id="rId26" display="https://podminky.urs.cz/item/CS_URS_2023_01/997013501"/>
    <hyperlink ref="F241" r:id="rId27" display="https://podminky.urs.cz/item/CS_URS_2023_01/997013509"/>
    <hyperlink ref="F244" r:id="rId28" display="https://podminky.urs.cz/item/CS_URS_2023_01/997013631"/>
    <hyperlink ref="F247" r:id="rId29" display="https://podminky.urs.cz/item/CS_URS_2023_01/998018001"/>
    <hyperlink ref="F251" r:id="rId30" display="https://podminky.urs.cz/item/CS_URS_2023_01/766411811"/>
    <hyperlink ref="F262" r:id="rId31" display="https://podminky.urs.cz/item/CS_URS_2023_01/766416243"/>
    <hyperlink ref="F270" r:id="rId32" display="https://podminky.urs.cz/item/CS_URS_2023_01/766417211"/>
    <hyperlink ref="F277" r:id="rId33" display="https://podminky.urs.cz/item/CS_URS_2023_01/766431811"/>
    <hyperlink ref="F283" r:id="rId34" display="https://podminky.urs.cz/item/CS_URS_2023_01/766434343"/>
    <hyperlink ref="F292" r:id="rId35" display="https://podminky.urs.cz/item/CS_URS_2023_01/766437311"/>
    <hyperlink ref="F299" r:id="rId36" display="https://podminky.urs.cz/item/CS_URS_2023_01/766660001"/>
    <hyperlink ref="F316" r:id="rId37" display="https://podminky.urs.cz/item/CS_URS_2023_01/766660012"/>
    <hyperlink ref="F322" r:id="rId38" display="https://podminky.urs.cz/item/CS_URS_2023_01/766660728"/>
    <hyperlink ref="F325" r:id="rId39" display="https://podminky.urs.cz/item/CS_URS_2023_01/766660729"/>
    <hyperlink ref="F329" r:id="rId40" display="https://podminky.urs.cz/item/CS_URS_2023_01/998766101"/>
    <hyperlink ref="F331" r:id="rId41" display="https://podminky.urs.cz/item/CS_URS_2023_01/998766181"/>
    <hyperlink ref="F344" r:id="rId42" display="https://podminky.urs.cz/item/CS_URS_2023_01/998767101"/>
    <hyperlink ref="F346" r:id="rId43" display="https://podminky.urs.cz/item/CS_URS_2023_01/998767181"/>
    <hyperlink ref="F349" r:id="rId44" display="https://podminky.urs.cz/item/CS_URS_2023_01/771111011"/>
    <hyperlink ref="F351" r:id="rId45" display="https://podminky.urs.cz/item/CS_URS_2023_01/771121011"/>
    <hyperlink ref="F356" r:id="rId46" display="https://podminky.urs.cz/item/CS_URS_2023_01/771474113"/>
    <hyperlink ref="F365" r:id="rId47" display="https://podminky.urs.cz/item/CS_URS_2023_01/771573810"/>
    <hyperlink ref="F368" r:id="rId48" display="https://podminky.urs.cz/item/CS_URS_2023_01/771574266"/>
    <hyperlink ref="F373" r:id="rId49" display="https://podminky.urs.cz/item/CS_URS_2023_01/771577111"/>
    <hyperlink ref="F379" r:id="rId50" display="https://podminky.urs.cz/item/CS_URS_2023_01/771591112"/>
    <hyperlink ref="F391" r:id="rId51" display="https://podminky.urs.cz/item/CS_URS_2023_01/771591184"/>
    <hyperlink ref="F394" r:id="rId52" display="https://podminky.urs.cz/item/CS_URS_2023_01/771591241"/>
    <hyperlink ref="F406" r:id="rId53" display="https://podminky.urs.cz/item/CS_URS_2023_01/771591242"/>
    <hyperlink ref="F417" r:id="rId54" display="https://podminky.urs.cz/item/CS_URS_2023_01/771591264"/>
    <hyperlink ref="F429" r:id="rId55" display="https://podminky.urs.cz/item/CS_URS_2023_01/771592011"/>
    <hyperlink ref="F431" r:id="rId56" display="https://podminky.urs.cz/item/CS_URS_2023_01/998771101"/>
    <hyperlink ref="F433" r:id="rId57" display="https://podminky.urs.cz/item/CS_URS_2023_01/998771181"/>
    <hyperlink ref="F436" r:id="rId58" display="https://podminky.urs.cz/item/CS_URS_2023_01/781121011"/>
    <hyperlink ref="F448" r:id="rId59" display="https://podminky.urs.cz/item/CS_URS_2023_01/781131112"/>
    <hyperlink ref="F461" r:id="rId60" display="https://podminky.urs.cz/item/CS_URS_2023_01/781131232"/>
    <hyperlink ref="F464" r:id="rId61" display="https://podminky.urs.cz/item/CS_URS_2023_01/781151031"/>
    <hyperlink ref="F466" r:id="rId62" display="https://podminky.urs.cz/item/CS_URS_2023_01/781151041"/>
    <hyperlink ref="F469" r:id="rId63" display="https://podminky.urs.cz/item/CS_URS_2023_01/781473810"/>
    <hyperlink ref="F490" r:id="rId64" display="https://podminky.urs.cz/item/CS_URS_2023_01/781474154"/>
    <hyperlink ref="F504" r:id="rId65" display="https://podminky.urs.cz/item/CS_URS_2023_01/781494111"/>
    <hyperlink ref="F515" r:id="rId66" display="https://podminky.urs.cz/item/CS_URS_2023_01/781495115"/>
    <hyperlink ref="F518" r:id="rId67" display="https://podminky.urs.cz/item/CS_URS_2023_01/781495211"/>
    <hyperlink ref="F520" r:id="rId68" display="https://podminky.urs.cz/item/CS_URS_2023_01/998781101"/>
    <hyperlink ref="F522" r:id="rId69" display="https://podminky.urs.cz/item/CS_URS_2023_01/998781181"/>
    <hyperlink ref="F525" r:id="rId70" display="https://podminky.urs.cz/item/CS_URS_2023_01/783114101"/>
    <hyperlink ref="F533" r:id="rId71" display="https://podminky.urs.cz/item/CS_URS_2023_01/783118211"/>
    <hyperlink ref="F536" r:id="rId72" display="https://podminky.urs.cz/item/CS_URS_2023_01/784171101"/>
    <hyperlink ref="F543" r:id="rId73" display="https://podminky.urs.cz/item/CS_URS_2023_01/784171121"/>
    <hyperlink ref="F547" r:id="rId74" display="https://podminky.urs.cz/item/CS_URS_2023_01/784181101"/>
    <hyperlink ref="F552" r:id="rId75" display="https://podminky.urs.cz/item/CS_URS_2023_01/784211101"/>
    <hyperlink ref="F556" r:id="rId76" display="https://podminky.urs.cz/item/CS_URS_2023_01/786614001"/>
    <hyperlink ref="F562" r:id="rId77" display="https://podminky.urs.cz/item/CS_URS_2023_01/998786101"/>
    <hyperlink ref="F564" r:id="rId78" display="https://podminky.urs.cz/item/CS_URS_2023_01/998786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852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ROUND((SUM(BE87:BE213)),  2)</f>
        <v>0</v>
      </c>
      <c r="G33" s="40"/>
      <c r="H33" s="40"/>
      <c r="I33" s="151">
        <v>0.20999999999999999</v>
      </c>
      <c r="J33" s="150">
        <f>ROUND(((SUM(BE87:BE213))*I33),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ROUND((SUM(BF87:BF213)),  2)</f>
        <v>0</v>
      </c>
      <c r="G34" s="40"/>
      <c r="H34" s="40"/>
      <c r="I34" s="151">
        <v>0.14999999999999999</v>
      </c>
      <c r="J34" s="150">
        <f>ROUND(((SUM(BF87:BF213))*I34),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ROUND((SUM(BG87:BG213)),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ROUND((SUM(BH87:BH213)),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ROUND((SUM(BI87:BI213)),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Gastro vybavení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853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854</v>
      </c>
      <c r="E61" s="171"/>
      <c r="F61" s="171"/>
      <c r="G61" s="171"/>
      <c r="H61" s="171"/>
      <c r="I61" s="171"/>
      <c r="J61" s="172">
        <f>J105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855</v>
      </c>
      <c r="E62" s="171"/>
      <c r="F62" s="171"/>
      <c r="G62" s="171"/>
      <c r="H62" s="171"/>
      <c r="I62" s="171"/>
      <c r="J62" s="172">
        <f>J122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856</v>
      </c>
      <c r="E63" s="171"/>
      <c r="F63" s="171"/>
      <c r="G63" s="171"/>
      <c r="H63" s="171"/>
      <c r="I63" s="171"/>
      <c r="J63" s="172">
        <f>J129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857</v>
      </c>
      <c r="E64" s="171"/>
      <c r="F64" s="171"/>
      <c r="G64" s="171"/>
      <c r="H64" s="171"/>
      <c r="I64" s="171"/>
      <c r="J64" s="172">
        <f>J186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858</v>
      </c>
      <c r="E65" s="171"/>
      <c r="F65" s="171"/>
      <c r="G65" s="171"/>
      <c r="H65" s="171"/>
      <c r="I65" s="171"/>
      <c r="J65" s="172">
        <f>J191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859</v>
      </c>
      <c r="E66" s="171"/>
      <c r="F66" s="171"/>
      <c r="G66" s="171"/>
      <c r="H66" s="171"/>
      <c r="I66" s="171"/>
      <c r="J66" s="172">
        <f>J206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860</v>
      </c>
      <c r="E67" s="171"/>
      <c r="F67" s="171"/>
      <c r="G67" s="171"/>
      <c r="H67" s="171"/>
      <c r="I67" s="171"/>
      <c r="J67" s="172">
        <f>J211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Rekonstrukce kuchyně, ŠJ Brno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115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02 - Gastro vybavení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Úvoz 55</v>
      </c>
      <c r="G81" s="42"/>
      <c r="H81" s="42"/>
      <c r="I81" s="34" t="s">
        <v>23</v>
      </c>
      <c r="J81" s="74" t="str">
        <f>IF(J12="","",J12)</f>
        <v>26. 2. 2023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Staturní město Brno, MČ Brno - Střed</v>
      </c>
      <c r="G83" s="42"/>
      <c r="H83" s="42"/>
      <c r="I83" s="34" t="s">
        <v>31</v>
      </c>
      <c r="J83" s="38" t="str">
        <f>E21</f>
        <v xml:space="preserve">MP technik 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 xml:space="preserve"> 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135</v>
      </c>
      <c r="D86" s="183" t="s">
        <v>57</v>
      </c>
      <c r="E86" s="183" t="s">
        <v>53</v>
      </c>
      <c r="F86" s="183" t="s">
        <v>54</v>
      </c>
      <c r="G86" s="183" t="s">
        <v>136</v>
      </c>
      <c r="H86" s="183" t="s">
        <v>137</v>
      </c>
      <c r="I86" s="183" t="s">
        <v>138</v>
      </c>
      <c r="J86" s="183" t="s">
        <v>119</v>
      </c>
      <c r="K86" s="184" t="s">
        <v>139</v>
      </c>
      <c r="L86" s="185"/>
      <c r="M86" s="94" t="s">
        <v>19</v>
      </c>
      <c r="N86" s="95" t="s">
        <v>42</v>
      </c>
      <c r="O86" s="95" t="s">
        <v>140</v>
      </c>
      <c r="P86" s="95" t="s">
        <v>141</v>
      </c>
      <c r="Q86" s="95" t="s">
        <v>142</v>
      </c>
      <c r="R86" s="95" t="s">
        <v>143</v>
      </c>
      <c r="S86" s="95" t="s">
        <v>144</v>
      </c>
      <c r="T86" s="96" t="s">
        <v>145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146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P88+P105+P122+P129+P186+P191+P206+P211</f>
        <v>0</v>
      </c>
      <c r="Q87" s="98"/>
      <c r="R87" s="188">
        <f>R88+R105+R122+R129+R186+R191+R206+R211</f>
        <v>0</v>
      </c>
      <c r="S87" s="98"/>
      <c r="T87" s="189">
        <f>T88+T105+T122+T129+T186+T191+T206+T211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120</v>
      </c>
      <c r="BK87" s="190">
        <f>BK88+BK105+BK122+BK129+BK186+BK191+BK206+BK211</f>
        <v>0</v>
      </c>
    </row>
    <row r="88" s="12" customFormat="1" ht="25.92" customHeight="1">
      <c r="A88" s="12"/>
      <c r="B88" s="191"/>
      <c r="C88" s="192"/>
      <c r="D88" s="193" t="s">
        <v>71</v>
      </c>
      <c r="E88" s="194" t="s">
        <v>861</v>
      </c>
      <c r="F88" s="194" t="s">
        <v>862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SUM(P89:P104)</f>
        <v>0</v>
      </c>
      <c r="Q88" s="199"/>
      <c r="R88" s="200">
        <f>SUM(R89:R104)</f>
        <v>0</v>
      </c>
      <c r="S88" s="199"/>
      <c r="T88" s="201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72</v>
      </c>
      <c r="AY88" s="202" t="s">
        <v>149</v>
      </c>
      <c r="BK88" s="204">
        <f>SUM(BK89:BK104)</f>
        <v>0</v>
      </c>
    </row>
    <row r="89" s="2" customFormat="1" ht="16.5" customHeight="1">
      <c r="A89" s="40"/>
      <c r="B89" s="41"/>
      <c r="C89" s="207" t="s">
        <v>80</v>
      </c>
      <c r="D89" s="207" t="s">
        <v>152</v>
      </c>
      <c r="E89" s="208" t="s">
        <v>863</v>
      </c>
      <c r="F89" s="209" t="s">
        <v>864</v>
      </c>
      <c r="G89" s="210" t="s">
        <v>239</v>
      </c>
      <c r="H89" s="211">
        <v>2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156</v>
      </c>
      <c r="AT89" s="218" t="s">
        <v>152</v>
      </c>
      <c r="AU89" s="218" t="s">
        <v>80</v>
      </c>
      <c r="AY89" s="19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156</v>
      </c>
      <c r="BM89" s="218" t="s">
        <v>82</v>
      </c>
    </row>
    <row r="90" s="2" customFormat="1">
      <c r="A90" s="40"/>
      <c r="B90" s="41"/>
      <c r="C90" s="42"/>
      <c r="D90" s="227" t="s">
        <v>223</v>
      </c>
      <c r="E90" s="42"/>
      <c r="F90" s="269" t="s">
        <v>865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223</v>
      </c>
      <c r="AU90" s="19" t="s">
        <v>80</v>
      </c>
    </row>
    <row r="91" s="2" customFormat="1" ht="16.5" customHeight="1">
      <c r="A91" s="40"/>
      <c r="B91" s="41"/>
      <c r="C91" s="207" t="s">
        <v>82</v>
      </c>
      <c r="D91" s="207" t="s">
        <v>152</v>
      </c>
      <c r="E91" s="208" t="s">
        <v>866</v>
      </c>
      <c r="F91" s="209" t="s">
        <v>864</v>
      </c>
      <c r="G91" s="210" t="s">
        <v>239</v>
      </c>
      <c r="H91" s="211">
        <v>4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156</v>
      </c>
      <c r="AT91" s="218" t="s">
        <v>152</v>
      </c>
      <c r="AU91" s="218" t="s">
        <v>80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156</v>
      </c>
      <c r="BM91" s="218" t="s">
        <v>156</v>
      </c>
    </row>
    <row r="92" s="2" customFormat="1">
      <c r="A92" s="40"/>
      <c r="B92" s="41"/>
      <c r="C92" s="42"/>
      <c r="D92" s="227" t="s">
        <v>223</v>
      </c>
      <c r="E92" s="42"/>
      <c r="F92" s="269" t="s">
        <v>867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223</v>
      </c>
      <c r="AU92" s="19" t="s">
        <v>80</v>
      </c>
    </row>
    <row r="93" s="2" customFormat="1" ht="16.5" customHeight="1">
      <c r="A93" s="40"/>
      <c r="B93" s="41"/>
      <c r="C93" s="207" t="s">
        <v>111</v>
      </c>
      <c r="D93" s="207" t="s">
        <v>152</v>
      </c>
      <c r="E93" s="208" t="s">
        <v>868</v>
      </c>
      <c r="F93" s="209" t="s">
        <v>869</v>
      </c>
      <c r="G93" s="210" t="s">
        <v>239</v>
      </c>
      <c r="H93" s="211">
        <v>2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156</v>
      </c>
      <c r="AT93" s="218" t="s">
        <v>152</v>
      </c>
      <c r="AU93" s="218" t="s">
        <v>80</v>
      </c>
      <c r="AY93" s="19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156</v>
      </c>
      <c r="BM93" s="218" t="s">
        <v>150</v>
      </c>
    </row>
    <row r="94" s="2" customFormat="1">
      <c r="A94" s="40"/>
      <c r="B94" s="41"/>
      <c r="C94" s="42"/>
      <c r="D94" s="227" t="s">
        <v>223</v>
      </c>
      <c r="E94" s="42"/>
      <c r="F94" s="269" t="s">
        <v>870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223</v>
      </c>
      <c r="AU94" s="19" t="s">
        <v>80</v>
      </c>
    </row>
    <row r="95" s="2" customFormat="1" ht="16.5" customHeight="1">
      <c r="A95" s="40"/>
      <c r="B95" s="41"/>
      <c r="C95" s="207" t="s">
        <v>156</v>
      </c>
      <c r="D95" s="207" t="s">
        <v>152</v>
      </c>
      <c r="E95" s="208" t="s">
        <v>871</v>
      </c>
      <c r="F95" s="209" t="s">
        <v>872</v>
      </c>
      <c r="G95" s="210" t="s">
        <v>239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210</v>
      </c>
    </row>
    <row r="96" s="2" customFormat="1">
      <c r="A96" s="40"/>
      <c r="B96" s="41"/>
      <c r="C96" s="42"/>
      <c r="D96" s="227" t="s">
        <v>223</v>
      </c>
      <c r="E96" s="42"/>
      <c r="F96" s="269" t="s">
        <v>873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223</v>
      </c>
      <c r="AU96" s="19" t="s">
        <v>80</v>
      </c>
    </row>
    <row r="97" s="2" customFormat="1" ht="16.5" customHeight="1">
      <c r="A97" s="40"/>
      <c r="B97" s="41"/>
      <c r="C97" s="207" t="s">
        <v>193</v>
      </c>
      <c r="D97" s="207" t="s">
        <v>152</v>
      </c>
      <c r="E97" s="208" t="s">
        <v>874</v>
      </c>
      <c r="F97" s="209" t="s">
        <v>875</v>
      </c>
      <c r="G97" s="210" t="s">
        <v>239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156</v>
      </c>
      <c r="AT97" s="218" t="s">
        <v>152</v>
      </c>
      <c r="AU97" s="218" t="s">
        <v>80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156</v>
      </c>
      <c r="BM97" s="218" t="s">
        <v>225</v>
      </c>
    </row>
    <row r="98" s="2" customFormat="1">
      <c r="A98" s="40"/>
      <c r="B98" s="41"/>
      <c r="C98" s="42"/>
      <c r="D98" s="227" t="s">
        <v>223</v>
      </c>
      <c r="E98" s="42"/>
      <c r="F98" s="269" t="s">
        <v>873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223</v>
      </c>
      <c r="AU98" s="19" t="s">
        <v>80</v>
      </c>
    </row>
    <row r="99" s="2" customFormat="1" ht="16.5" customHeight="1">
      <c r="A99" s="40"/>
      <c r="B99" s="41"/>
      <c r="C99" s="207" t="s">
        <v>150</v>
      </c>
      <c r="D99" s="207" t="s">
        <v>152</v>
      </c>
      <c r="E99" s="208" t="s">
        <v>876</v>
      </c>
      <c r="F99" s="209" t="s">
        <v>872</v>
      </c>
      <c r="G99" s="210" t="s">
        <v>239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236</v>
      </c>
    </row>
    <row r="100" s="2" customFormat="1">
      <c r="A100" s="40"/>
      <c r="B100" s="41"/>
      <c r="C100" s="42"/>
      <c r="D100" s="227" t="s">
        <v>223</v>
      </c>
      <c r="E100" s="42"/>
      <c r="F100" s="269" t="s">
        <v>877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223</v>
      </c>
      <c r="AU100" s="19" t="s">
        <v>80</v>
      </c>
    </row>
    <row r="101" s="2" customFormat="1" ht="16.5" customHeight="1">
      <c r="A101" s="40"/>
      <c r="B101" s="41"/>
      <c r="C101" s="207" t="s">
        <v>202</v>
      </c>
      <c r="D101" s="207" t="s">
        <v>152</v>
      </c>
      <c r="E101" s="208" t="s">
        <v>878</v>
      </c>
      <c r="F101" s="209" t="s">
        <v>875</v>
      </c>
      <c r="G101" s="210" t="s">
        <v>239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253</v>
      </c>
    </row>
    <row r="102" s="2" customFormat="1">
      <c r="A102" s="40"/>
      <c r="B102" s="41"/>
      <c r="C102" s="42"/>
      <c r="D102" s="227" t="s">
        <v>223</v>
      </c>
      <c r="E102" s="42"/>
      <c r="F102" s="269" t="s">
        <v>879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223</v>
      </c>
      <c r="AU102" s="19" t="s">
        <v>80</v>
      </c>
    </row>
    <row r="103" s="2" customFormat="1" ht="16.5" customHeight="1">
      <c r="A103" s="40"/>
      <c r="B103" s="41"/>
      <c r="C103" s="207" t="s">
        <v>210</v>
      </c>
      <c r="D103" s="207" t="s">
        <v>152</v>
      </c>
      <c r="E103" s="208" t="s">
        <v>880</v>
      </c>
      <c r="F103" s="209" t="s">
        <v>881</v>
      </c>
      <c r="G103" s="210" t="s">
        <v>239</v>
      </c>
      <c r="H103" s="211">
        <v>1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156</v>
      </c>
      <c r="AT103" s="218" t="s">
        <v>152</v>
      </c>
      <c r="AU103" s="218" t="s">
        <v>80</v>
      </c>
      <c r="AY103" s="19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156</v>
      </c>
      <c r="BM103" s="218" t="s">
        <v>260</v>
      </c>
    </row>
    <row r="104" s="2" customFormat="1">
      <c r="A104" s="40"/>
      <c r="B104" s="41"/>
      <c r="C104" s="42"/>
      <c r="D104" s="227" t="s">
        <v>223</v>
      </c>
      <c r="E104" s="42"/>
      <c r="F104" s="269" t="s">
        <v>877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223</v>
      </c>
      <c r="AU104" s="19" t="s">
        <v>80</v>
      </c>
    </row>
    <row r="105" s="12" customFormat="1" ht="25.92" customHeight="1">
      <c r="A105" s="12"/>
      <c r="B105" s="191"/>
      <c r="C105" s="192"/>
      <c r="D105" s="193" t="s">
        <v>71</v>
      </c>
      <c r="E105" s="194" t="s">
        <v>882</v>
      </c>
      <c r="F105" s="194" t="s">
        <v>883</v>
      </c>
      <c r="G105" s="192"/>
      <c r="H105" s="192"/>
      <c r="I105" s="195"/>
      <c r="J105" s="196">
        <f>BK105</f>
        <v>0</v>
      </c>
      <c r="K105" s="192"/>
      <c r="L105" s="197"/>
      <c r="M105" s="198"/>
      <c r="N105" s="199"/>
      <c r="O105" s="199"/>
      <c r="P105" s="200">
        <f>SUM(P106:P121)</f>
        <v>0</v>
      </c>
      <c r="Q105" s="199"/>
      <c r="R105" s="200">
        <f>SUM(R106:R121)</f>
        <v>0</v>
      </c>
      <c r="S105" s="199"/>
      <c r="T105" s="201">
        <f>SUM(T106:T121)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80</v>
      </c>
      <c r="AT105" s="203" t="s">
        <v>71</v>
      </c>
      <c r="AU105" s="203" t="s">
        <v>72</v>
      </c>
      <c r="AY105" s="202" t="s">
        <v>149</v>
      </c>
      <c r="BK105" s="204">
        <f>SUM(BK106:BK121)</f>
        <v>0</v>
      </c>
    </row>
    <row r="106" s="2" customFormat="1" ht="24.15" customHeight="1">
      <c r="A106" s="40"/>
      <c r="B106" s="41"/>
      <c r="C106" s="207" t="s">
        <v>218</v>
      </c>
      <c r="D106" s="207" t="s">
        <v>152</v>
      </c>
      <c r="E106" s="208" t="s">
        <v>884</v>
      </c>
      <c r="F106" s="209" t="s">
        <v>885</v>
      </c>
      <c r="G106" s="210" t="s">
        <v>239</v>
      </c>
      <c r="H106" s="211">
        <v>1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156</v>
      </c>
      <c r="AT106" s="218" t="s">
        <v>152</v>
      </c>
      <c r="AU106" s="218" t="s">
        <v>80</v>
      </c>
      <c r="AY106" s="19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156</v>
      </c>
      <c r="BM106" s="218" t="s">
        <v>271</v>
      </c>
    </row>
    <row r="107" s="2" customFormat="1">
      <c r="A107" s="40"/>
      <c r="B107" s="41"/>
      <c r="C107" s="42"/>
      <c r="D107" s="227" t="s">
        <v>223</v>
      </c>
      <c r="E107" s="42"/>
      <c r="F107" s="269" t="s">
        <v>886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223</v>
      </c>
      <c r="AU107" s="19" t="s">
        <v>80</v>
      </c>
    </row>
    <row r="108" s="2" customFormat="1" ht="16.5" customHeight="1">
      <c r="A108" s="40"/>
      <c r="B108" s="41"/>
      <c r="C108" s="207" t="s">
        <v>225</v>
      </c>
      <c r="D108" s="207" t="s">
        <v>152</v>
      </c>
      <c r="E108" s="208" t="s">
        <v>887</v>
      </c>
      <c r="F108" s="209" t="s">
        <v>888</v>
      </c>
      <c r="G108" s="210" t="s">
        <v>239</v>
      </c>
      <c r="H108" s="211">
        <v>1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156</v>
      </c>
      <c r="AT108" s="218" t="s">
        <v>152</v>
      </c>
      <c r="AU108" s="218" t="s">
        <v>80</v>
      </c>
      <c r="AY108" s="19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80</v>
      </c>
      <c r="BK108" s="219">
        <f>ROUND(I108*H108,2)</f>
        <v>0</v>
      </c>
      <c r="BL108" s="19" t="s">
        <v>156</v>
      </c>
      <c r="BM108" s="218" t="s">
        <v>281</v>
      </c>
    </row>
    <row r="109" s="2" customFormat="1">
      <c r="A109" s="40"/>
      <c r="B109" s="41"/>
      <c r="C109" s="42"/>
      <c r="D109" s="227" t="s">
        <v>223</v>
      </c>
      <c r="E109" s="42"/>
      <c r="F109" s="269" t="s">
        <v>889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223</v>
      </c>
      <c r="AU109" s="19" t="s">
        <v>80</v>
      </c>
    </row>
    <row r="110" s="2" customFormat="1" ht="16.5" customHeight="1">
      <c r="A110" s="40"/>
      <c r="B110" s="41"/>
      <c r="C110" s="207" t="s">
        <v>230</v>
      </c>
      <c r="D110" s="207" t="s">
        <v>152</v>
      </c>
      <c r="E110" s="208" t="s">
        <v>890</v>
      </c>
      <c r="F110" s="209" t="s">
        <v>891</v>
      </c>
      <c r="G110" s="210" t="s">
        <v>239</v>
      </c>
      <c r="H110" s="211">
        <v>1</v>
      </c>
      <c r="I110" s="212"/>
      <c r="J110" s="213">
        <f>ROUND(I110*H110,2)</f>
        <v>0</v>
      </c>
      <c r="K110" s="209" t="s">
        <v>19</v>
      </c>
      <c r="L110" s="46"/>
      <c r="M110" s="214" t="s">
        <v>19</v>
      </c>
      <c r="N110" s="215" t="s">
        <v>43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156</v>
      </c>
      <c r="AT110" s="218" t="s">
        <v>152</v>
      </c>
      <c r="AU110" s="218" t="s">
        <v>80</v>
      </c>
      <c r="AY110" s="19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156</v>
      </c>
      <c r="BM110" s="218" t="s">
        <v>301</v>
      </c>
    </row>
    <row r="111" s="2" customFormat="1">
      <c r="A111" s="40"/>
      <c r="B111" s="41"/>
      <c r="C111" s="42"/>
      <c r="D111" s="227" t="s">
        <v>223</v>
      </c>
      <c r="E111" s="42"/>
      <c r="F111" s="269" t="s">
        <v>892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223</v>
      </c>
      <c r="AU111" s="19" t="s">
        <v>80</v>
      </c>
    </row>
    <row r="112" s="2" customFormat="1" ht="16.5" customHeight="1">
      <c r="A112" s="40"/>
      <c r="B112" s="41"/>
      <c r="C112" s="207" t="s">
        <v>236</v>
      </c>
      <c r="D112" s="207" t="s">
        <v>152</v>
      </c>
      <c r="E112" s="208" t="s">
        <v>893</v>
      </c>
      <c r="F112" s="209" t="s">
        <v>894</v>
      </c>
      <c r="G112" s="210" t="s">
        <v>239</v>
      </c>
      <c r="H112" s="211">
        <v>1</v>
      </c>
      <c r="I112" s="212"/>
      <c r="J112" s="213">
        <f>ROUND(I112*H112,2)</f>
        <v>0</v>
      </c>
      <c r="K112" s="209" t="s">
        <v>19</v>
      </c>
      <c r="L112" s="46"/>
      <c r="M112" s="214" t="s">
        <v>19</v>
      </c>
      <c r="N112" s="215" t="s">
        <v>43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156</v>
      </c>
      <c r="AT112" s="218" t="s">
        <v>152</v>
      </c>
      <c r="AU112" s="218" t="s">
        <v>80</v>
      </c>
      <c r="AY112" s="19" t="s">
        <v>149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156</v>
      </c>
      <c r="BM112" s="218" t="s">
        <v>314</v>
      </c>
    </row>
    <row r="113" s="2" customFormat="1">
      <c r="A113" s="40"/>
      <c r="B113" s="41"/>
      <c r="C113" s="42"/>
      <c r="D113" s="227" t="s">
        <v>223</v>
      </c>
      <c r="E113" s="42"/>
      <c r="F113" s="269" t="s">
        <v>895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223</v>
      </c>
      <c r="AU113" s="19" t="s">
        <v>80</v>
      </c>
    </row>
    <row r="114" s="2" customFormat="1" ht="16.5" customHeight="1">
      <c r="A114" s="40"/>
      <c r="B114" s="41"/>
      <c r="C114" s="207" t="s">
        <v>248</v>
      </c>
      <c r="D114" s="207" t="s">
        <v>152</v>
      </c>
      <c r="E114" s="208" t="s">
        <v>896</v>
      </c>
      <c r="F114" s="209" t="s">
        <v>897</v>
      </c>
      <c r="G114" s="210" t="s">
        <v>239</v>
      </c>
      <c r="H114" s="211">
        <v>1</v>
      </c>
      <c r="I114" s="212"/>
      <c r="J114" s="213">
        <f>ROUND(I114*H114,2)</f>
        <v>0</v>
      </c>
      <c r="K114" s="209" t="s">
        <v>19</v>
      </c>
      <c r="L114" s="46"/>
      <c r="M114" s="214" t="s">
        <v>19</v>
      </c>
      <c r="N114" s="215" t="s">
        <v>43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156</v>
      </c>
      <c r="AT114" s="218" t="s">
        <v>152</v>
      </c>
      <c r="AU114" s="218" t="s">
        <v>80</v>
      </c>
      <c r="AY114" s="19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156</v>
      </c>
      <c r="BM114" s="218" t="s">
        <v>328</v>
      </c>
    </row>
    <row r="115" s="2" customFormat="1">
      <c r="A115" s="40"/>
      <c r="B115" s="41"/>
      <c r="C115" s="42"/>
      <c r="D115" s="227" t="s">
        <v>223</v>
      </c>
      <c r="E115" s="42"/>
      <c r="F115" s="269" t="s">
        <v>898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223</v>
      </c>
      <c r="AU115" s="19" t="s">
        <v>80</v>
      </c>
    </row>
    <row r="116" s="2" customFormat="1" ht="16.5" customHeight="1">
      <c r="A116" s="40"/>
      <c r="B116" s="41"/>
      <c r="C116" s="207" t="s">
        <v>253</v>
      </c>
      <c r="D116" s="207" t="s">
        <v>152</v>
      </c>
      <c r="E116" s="208" t="s">
        <v>899</v>
      </c>
      <c r="F116" s="209" t="s">
        <v>900</v>
      </c>
      <c r="G116" s="210" t="s">
        <v>239</v>
      </c>
      <c r="H116" s="211">
        <v>1</v>
      </c>
      <c r="I116" s="212"/>
      <c r="J116" s="213">
        <f>ROUND(I116*H116,2)</f>
        <v>0</v>
      </c>
      <c r="K116" s="209" t="s">
        <v>19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156</v>
      </c>
      <c r="AT116" s="218" t="s">
        <v>152</v>
      </c>
      <c r="AU116" s="218" t="s">
        <v>80</v>
      </c>
      <c r="AY116" s="19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156</v>
      </c>
      <c r="BM116" s="218" t="s">
        <v>339</v>
      </c>
    </row>
    <row r="117" s="2" customFormat="1">
      <c r="A117" s="40"/>
      <c r="B117" s="41"/>
      <c r="C117" s="42"/>
      <c r="D117" s="227" t="s">
        <v>223</v>
      </c>
      <c r="E117" s="42"/>
      <c r="F117" s="269" t="s">
        <v>901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223</v>
      </c>
      <c r="AU117" s="19" t="s">
        <v>80</v>
      </c>
    </row>
    <row r="118" s="2" customFormat="1" ht="24.15" customHeight="1">
      <c r="A118" s="40"/>
      <c r="B118" s="41"/>
      <c r="C118" s="207" t="s">
        <v>671</v>
      </c>
      <c r="D118" s="207" t="s">
        <v>152</v>
      </c>
      <c r="E118" s="208" t="s">
        <v>902</v>
      </c>
      <c r="F118" s="209" t="s">
        <v>903</v>
      </c>
      <c r="G118" s="210" t="s">
        <v>239</v>
      </c>
      <c r="H118" s="211">
        <v>1</v>
      </c>
      <c r="I118" s="212"/>
      <c r="J118" s="213">
        <f>ROUND(I118*H118,2)</f>
        <v>0</v>
      </c>
      <c r="K118" s="209" t="s">
        <v>19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156</v>
      </c>
      <c r="AT118" s="218" t="s">
        <v>152</v>
      </c>
      <c r="AU118" s="218" t="s">
        <v>80</v>
      </c>
      <c r="AY118" s="19" t="s">
        <v>149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156</v>
      </c>
      <c r="BM118" s="218" t="s">
        <v>904</v>
      </c>
    </row>
    <row r="119" s="2" customFormat="1">
      <c r="A119" s="40"/>
      <c r="B119" s="41"/>
      <c r="C119" s="42"/>
      <c r="D119" s="227" t="s">
        <v>223</v>
      </c>
      <c r="E119" s="42"/>
      <c r="F119" s="269" t="s">
        <v>905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223</v>
      </c>
      <c r="AU119" s="19" t="s">
        <v>80</v>
      </c>
    </row>
    <row r="120" s="2" customFormat="1" ht="24.15" customHeight="1">
      <c r="A120" s="40"/>
      <c r="B120" s="41"/>
      <c r="C120" s="207" t="s">
        <v>8</v>
      </c>
      <c r="D120" s="207" t="s">
        <v>152</v>
      </c>
      <c r="E120" s="208" t="s">
        <v>906</v>
      </c>
      <c r="F120" s="209" t="s">
        <v>907</v>
      </c>
      <c r="G120" s="210" t="s">
        <v>239</v>
      </c>
      <c r="H120" s="211">
        <v>1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156</v>
      </c>
      <c r="AT120" s="218" t="s">
        <v>152</v>
      </c>
      <c r="AU120" s="218" t="s">
        <v>80</v>
      </c>
      <c r="AY120" s="19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156</v>
      </c>
      <c r="BM120" s="218" t="s">
        <v>352</v>
      </c>
    </row>
    <row r="121" s="2" customFormat="1">
      <c r="A121" s="40"/>
      <c r="B121" s="41"/>
      <c r="C121" s="42"/>
      <c r="D121" s="227" t="s">
        <v>223</v>
      </c>
      <c r="E121" s="42"/>
      <c r="F121" s="269" t="s">
        <v>908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223</v>
      </c>
      <c r="AU121" s="19" t="s">
        <v>80</v>
      </c>
    </row>
    <row r="122" s="12" customFormat="1" ht="25.92" customHeight="1">
      <c r="A122" s="12"/>
      <c r="B122" s="191"/>
      <c r="C122" s="192"/>
      <c r="D122" s="193" t="s">
        <v>71</v>
      </c>
      <c r="E122" s="194" t="s">
        <v>909</v>
      </c>
      <c r="F122" s="194" t="s">
        <v>910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SUM(P123:P128)</f>
        <v>0</v>
      </c>
      <c r="Q122" s="199"/>
      <c r="R122" s="200">
        <f>SUM(R123:R128)</f>
        <v>0</v>
      </c>
      <c r="S122" s="199"/>
      <c r="T122" s="201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80</v>
      </c>
      <c r="AT122" s="203" t="s">
        <v>71</v>
      </c>
      <c r="AU122" s="203" t="s">
        <v>72</v>
      </c>
      <c r="AY122" s="202" t="s">
        <v>149</v>
      </c>
      <c r="BK122" s="204">
        <f>SUM(BK123:BK128)</f>
        <v>0</v>
      </c>
    </row>
    <row r="123" s="2" customFormat="1" ht="16.5" customHeight="1">
      <c r="A123" s="40"/>
      <c r="B123" s="41"/>
      <c r="C123" s="207" t="s">
        <v>260</v>
      </c>
      <c r="D123" s="207" t="s">
        <v>152</v>
      </c>
      <c r="E123" s="208" t="s">
        <v>911</v>
      </c>
      <c r="F123" s="209" t="s">
        <v>912</v>
      </c>
      <c r="G123" s="210" t="s">
        <v>239</v>
      </c>
      <c r="H123" s="211">
        <v>1</v>
      </c>
      <c r="I123" s="212"/>
      <c r="J123" s="213">
        <f>ROUND(I123*H123,2)</f>
        <v>0</v>
      </c>
      <c r="K123" s="209" t="s">
        <v>19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156</v>
      </c>
      <c r="AT123" s="218" t="s">
        <v>152</v>
      </c>
      <c r="AU123" s="218" t="s">
        <v>80</v>
      </c>
      <c r="AY123" s="19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156</v>
      </c>
      <c r="BM123" s="218" t="s">
        <v>395</v>
      </c>
    </row>
    <row r="124" s="2" customFormat="1">
      <c r="A124" s="40"/>
      <c r="B124" s="41"/>
      <c r="C124" s="42"/>
      <c r="D124" s="227" t="s">
        <v>223</v>
      </c>
      <c r="E124" s="42"/>
      <c r="F124" s="269" t="s">
        <v>913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223</v>
      </c>
      <c r="AU124" s="19" t="s">
        <v>80</v>
      </c>
    </row>
    <row r="125" s="2" customFormat="1" ht="16.5" customHeight="1">
      <c r="A125" s="40"/>
      <c r="B125" s="41"/>
      <c r="C125" s="207" t="s">
        <v>266</v>
      </c>
      <c r="D125" s="207" t="s">
        <v>152</v>
      </c>
      <c r="E125" s="208" t="s">
        <v>914</v>
      </c>
      <c r="F125" s="209" t="s">
        <v>915</v>
      </c>
      <c r="G125" s="210" t="s">
        <v>239</v>
      </c>
      <c r="H125" s="211">
        <v>1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156</v>
      </c>
      <c r="AT125" s="218" t="s">
        <v>152</v>
      </c>
      <c r="AU125" s="218" t="s">
        <v>80</v>
      </c>
      <c r="AY125" s="19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156</v>
      </c>
      <c r="BM125" s="218" t="s">
        <v>409</v>
      </c>
    </row>
    <row r="126" s="2" customFormat="1">
      <c r="A126" s="40"/>
      <c r="B126" s="41"/>
      <c r="C126" s="42"/>
      <c r="D126" s="227" t="s">
        <v>223</v>
      </c>
      <c r="E126" s="42"/>
      <c r="F126" s="269" t="s">
        <v>916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223</v>
      </c>
      <c r="AU126" s="19" t="s">
        <v>80</v>
      </c>
    </row>
    <row r="127" s="2" customFormat="1" ht="37.8" customHeight="1">
      <c r="A127" s="40"/>
      <c r="B127" s="41"/>
      <c r="C127" s="207" t="s">
        <v>271</v>
      </c>
      <c r="D127" s="207" t="s">
        <v>152</v>
      </c>
      <c r="E127" s="208" t="s">
        <v>917</v>
      </c>
      <c r="F127" s="209" t="s">
        <v>918</v>
      </c>
      <c r="G127" s="210" t="s">
        <v>239</v>
      </c>
      <c r="H127" s="211">
        <v>1</v>
      </c>
      <c r="I127" s="212"/>
      <c r="J127" s="213">
        <f>ROUND(I127*H127,2)</f>
        <v>0</v>
      </c>
      <c r="K127" s="209" t="s">
        <v>19</v>
      </c>
      <c r="L127" s="46"/>
      <c r="M127" s="214" t="s">
        <v>19</v>
      </c>
      <c r="N127" s="215" t="s">
        <v>43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156</v>
      </c>
      <c r="AT127" s="218" t="s">
        <v>152</v>
      </c>
      <c r="AU127" s="218" t="s">
        <v>80</v>
      </c>
      <c r="AY127" s="19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80</v>
      </c>
      <c r="BK127" s="219">
        <f>ROUND(I127*H127,2)</f>
        <v>0</v>
      </c>
      <c r="BL127" s="19" t="s">
        <v>156</v>
      </c>
      <c r="BM127" s="218" t="s">
        <v>439</v>
      </c>
    </row>
    <row r="128" s="2" customFormat="1">
      <c r="A128" s="40"/>
      <c r="B128" s="41"/>
      <c r="C128" s="42"/>
      <c r="D128" s="227" t="s">
        <v>223</v>
      </c>
      <c r="E128" s="42"/>
      <c r="F128" s="269" t="s">
        <v>919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223</v>
      </c>
      <c r="AU128" s="19" t="s">
        <v>80</v>
      </c>
    </row>
    <row r="129" s="12" customFormat="1" ht="25.92" customHeight="1">
      <c r="A129" s="12"/>
      <c r="B129" s="191"/>
      <c r="C129" s="192"/>
      <c r="D129" s="193" t="s">
        <v>71</v>
      </c>
      <c r="E129" s="194" t="s">
        <v>920</v>
      </c>
      <c r="F129" s="194" t="s">
        <v>921</v>
      </c>
      <c r="G129" s="192"/>
      <c r="H129" s="192"/>
      <c r="I129" s="195"/>
      <c r="J129" s="196">
        <f>BK129</f>
        <v>0</v>
      </c>
      <c r="K129" s="192"/>
      <c r="L129" s="197"/>
      <c r="M129" s="198"/>
      <c r="N129" s="199"/>
      <c r="O129" s="199"/>
      <c r="P129" s="200">
        <f>SUM(P130:P185)</f>
        <v>0</v>
      </c>
      <c r="Q129" s="199"/>
      <c r="R129" s="200">
        <f>SUM(R130:R185)</f>
        <v>0</v>
      </c>
      <c r="S129" s="199"/>
      <c r="T129" s="201">
        <f>SUM(T130:T185)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71</v>
      </c>
      <c r="AU129" s="203" t="s">
        <v>72</v>
      </c>
      <c r="AY129" s="202" t="s">
        <v>149</v>
      </c>
      <c r="BK129" s="204">
        <f>SUM(BK130:BK185)</f>
        <v>0</v>
      </c>
    </row>
    <row r="130" s="2" customFormat="1" ht="16.5" customHeight="1">
      <c r="A130" s="40"/>
      <c r="B130" s="41"/>
      <c r="C130" s="207" t="s">
        <v>276</v>
      </c>
      <c r="D130" s="207" t="s">
        <v>152</v>
      </c>
      <c r="E130" s="208" t="s">
        <v>861</v>
      </c>
      <c r="F130" s="209" t="s">
        <v>922</v>
      </c>
      <c r="G130" s="210" t="s">
        <v>239</v>
      </c>
      <c r="H130" s="211">
        <v>1</v>
      </c>
      <c r="I130" s="212"/>
      <c r="J130" s="213">
        <f>ROUND(I130*H130,2)</f>
        <v>0</v>
      </c>
      <c r="K130" s="209" t="s">
        <v>19</v>
      </c>
      <c r="L130" s="46"/>
      <c r="M130" s="214" t="s">
        <v>19</v>
      </c>
      <c r="N130" s="215" t="s">
        <v>43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156</v>
      </c>
      <c r="AT130" s="218" t="s">
        <v>152</v>
      </c>
      <c r="AU130" s="218" t="s">
        <v>80</v>
      </c>
      <c r="AY130" s="19" t="s">
        <v>149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80</v>
      </c>
      <c r="BK130" s="219">
        <f>ROUND(I130*H130,2)</f>
        <v>0</v>
      </c>
      <c r="BL130" s="19" t="s">
        <v>156</v>
      </c>
      <c r="BM130" s="218" t="s">
        <v>458</v>
      </c>
    </row>
    <row r="131" s="2" customFormat="1">
      <c r="A131" s="40"/>
      <c r="B131" s="41"/>
      <c r="C131" s="42"/>
      <c r="D131" s="227" t="s">
        <v>223</v>
      </c>
      <c r="E131" s="42"/>
      <c r="F131" s="269" t="s">
        <v>923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223</v>
      </c>
      <c r="AU131" s="19" t="s">
        <v>80</v>
      </c>
    </row>
    <row r="132" s="2" customFormat="1" ht="16.5" customHeight="1">
      <c r="A132" s="40"/>
      <c r="B132" s="41"/>
      <c r="C132" s="207" t="s">
        <v>281</v>
      </c>
      <c r="D132" s="207" t="s">
        <v>152</v>
      </c>
      <c r="E132" s="208" t="s">
        <v>882</v>
      </c>
      <c r="F132" s="209" t="s">
        <v>924</v>
      </c>
      <c r="G132" s="210" t="s">
        <v>239</v>
      </c>
      <c r="H132" s="211">
        <v>1</v>
      </c>
      <c r="I132" s="212"/>
      <c r="J132" s="213">
        <f>ROUND(I132*H132,2)</f>
        <v>0</v>
      </c>
      <c r="K132" s="209" t="s">
        <v>19</v>
      </c>
      <c r="L132" s="46"/>
      <c r="M132" s="214" t="s">
        <v>19</v>
      </c>
      <c r="N132" s="215" t="s">
        <v>43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156</v>
      </c>
      <c r="AT132" s="218" t="s">
        <v>152</v>
      </c>
      <c r="AU132" s="218" t="s">
        <v>80</v>
      </c>
      <c r="AY132" s="19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80</v>
      </c>
      <c r="BK132" s="219">
        <f>ROUND(I132*H132,2)</f>
        <v>0</v>
      </c>
      <c r="BL132" s="19" t="s">
        <v>156</v>
      </c>
      <c r="BM132" s="218" t="s">
        <v>468</v>
      </c>
    </row>
    <row r="133" s="2" customFormat="1">
      <c r="A133" s="40"/>
      <c r="B133" s="41"/>
      <c r="C133" s="42"/>
      <c r="D133" s="227" t="s">
        <v>223</v>
      </c>
      <c r="E133" s="42"/>
      <c r="F133" s="269" t="s">
        <v>925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223</v>
      </c>
      <c r="AU133" s="19" t="s">
        <v>80</v>
      </c>
    </row>
    <row r="134" s="2" customFormat="1" ht="16.5" customHeight="1">
      <c r="A134" s="40"/>
      <c r="B134" s="41"/>
      <c r="C134" s="207" t="s">
        <v>7</v>
      </c>
      <c r="D134" s="207" t="s">
        <v>152</v>
      </c>
      <c r="E134" s="208" t="s">
        <v>909</v>
      </c>
      <c r="F134" s="209" t="s">
        <v>912</v>
      </c>
      <c r="G134" s="210" t="s">
        <v>239</v>
      </c>
      <c r="H134" s="211">
        <v>1</v>
      </c>
      <c r="I134" s="212"/>
      <c r="J134" s="213">
        <f>ROUND(I134*H134,2)</f>
        <v>0</v>
      </c>
      <c r="K134" s="209" t="s">
        <v>19</v>
      </c>
      <c r="L134" s="46"/>
      <c r="M134" s="214" t="s">
        <v>19</v>
      </c>
      <c r="N134" s="215" t="s">
        <v>43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156</v>
      </c>
      <c r="AT134" s="218" t="s">
        <v>152</v>
      </c>
      <c r="AU134" s="218" t="s">
        <v>80</v>
      </c>
      <c r="AY134" s="19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80</v>
      </c>
      <c r="BK134" s="219">
        <f>ROUND(I134*H134,2)</f>
        <v>0</v>
      </c>
      <c r="BL134" s="19" t="s">
        <v>156</v>
      </c>
      <c r="BM134" s="218" t="s">
        <v>478</v>
      </c>
    </row>
    <row r="135" s="2" customFormat="1">
      <c r="A135" s="40"/>
      <c r="B135" s="41"/>
      <c r="C135" s="42"/>
      <c r="D135" s="227" t="s">
        <v>223</v>
      </c>
      <c r="E135" s="42"/>
      <c r="F135" s="269" t="s">
        <v>926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223</v>
      </c>
      <c r="AU135" s="19" t="s">
        <v>80</v>
      </c>
    </row>
    <row r="136" s="2" customFormat="1" ht="16.5" customHeight="1">
      <c r="A136" s="40"/>
      <c r="B136" s="41"/>
      <c r="C136" s="207" t="s">
        <v>301</v>
      </c>
      <c r="D136" s="207" t="s">
        <v>152</v>
      </c>
      <c r="E136" s="208" t="s">
        <v>920</v>
      </c>
      <c r="F136" s="209" t="s">
        <v>927</v>
      </c>
      <c r="G136" s="210" t="s">
        <v>239</v>
      </c>
      <c r="H136" s="211">
        <v>1</v>
      </c>
      <c r="I136" s="212"/>
      <c r="J136" s="213">
        <f>ROUND(I136*H136,2)</f>
        <v>0</v>
      </c>
      <c r="K136" s="209" t="s">
        <v>19</v>
      </c>
      <c r="L136" s="46"/>
      <c r="M136" s="214" t="s">
        <v>19</v>
      </c>
      <c r="N136" s="215" t="s">
        <v>43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156</v>
      </c>
      <c r="AT136" s="218" t="s">
        <v>152</v>
      </c>
      <c r="AU136" s="218" t="s">
        <v>80</v>
      </c>
      <c r="AY136" s="19" t="s">
        <v>149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80</v>
      </c>
      <c r="BK136" s="219">
        <f>ROUND(I136*H136,2)</f>
        <v>0</v>
      </c>
      <c r="BL136" s="19" t="s">
        <v>156</v>
      </c>
      <c r="BM136" s="218" t="s">
        <v>488</v>
      </c>
    </row>
    <row r="137" s="2" customFormat="1">
      <c r="A137" s="40"/>
      <c r="B137" s="41"/>
      <c r="C137" s="42"/>
      <c r="D137" s="227" t="s">
        <v>223</v>
      </c>
      <c r="E137" s="42"/>
      <c r="F137" s="269" t="s">
        <v>898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223</v>
      </c>
      <c r="AU137" s="19" t="s">
        <v>80</v>
      </c>
    </row>
    <row r="138" s="2" customFormat="1" ht="16.5" customHeight="1">
      <c r="A138" s="40"/>
      <c r="B138" s="41"/>
      <c r="C138" s="207" t="s">
        <v>307</v>
      </c>
      <c r="D138" s="207" t="s">
        <v>152</v>
      </c>
      <c r="E138" s="208" t="s">
        <v>928</v>
      </c>
      <c r="F138" s="209" t="s">
        <v>929</v>
      </c>
      <c r="G138" s="210" t="s">
        <v>239</v>
      </c>
      <c r="H138" s="211">
        <v>1</v>
      </c>
      <c r="I138" s="212"/>
      <c r="J138" s="213">
        <f>ROUND(I138*H138,2)</f>
        <v>0</v>
      </c>
      <c r="K138" s="209" t="s">
        <v>19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156</v>
      </c>
      <c r="AT138" s="218" t="s">
        <v>152</v>
      </c>
      <c r="AU138" s="218" t="s">
        <v>80</v>
      </c>
      <c r="AY138" s="19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156</v>
      </c>
      <c r="BM138" s="218" t="s">
        <v>497</v>
      </c>
    </row>
    <row r="139" s="2" customFormat="1">
      <c r="A139" s="40"/>
      <c r="B139" s="41"/>
      <c r="C139" s="42"/>
      <c r="D139" s="227" t="s">
        <v>223</v>
      </c>
      <c r="E139" s="42"/>
      <c r="F139" s="269" t="s">
        <v>930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223</v>
      </c>
      <c r="AU139" s="19" t="s">
        <v>80</v>
      </c>
    </row>
    <row r="140" s="2" customFormat="1" ht="16.5" customHeight="1">
      <c r="A140" s="40"/>
      <c r="B140" s="41"/>
      <c r="C140" s="207" t="s">
        <v>314</v>
      </c>
      <c r="D140" s="207" t="s">
        <v>152</v>
      </c>
      <c r="E140" s="208" t="s">
        <v>931</v>
      </c>
      <c r="F140" s="209" t="s">
        <v>932</v>
      </c>
      <c r="G140" s="210" t="s">
        <v>239</v>
      </c>
      <c r="H140" s="211">
        <v>1</v>
      </c>
      <c r="I140" s="212"/>
      <c r="J140" s="213">
        <f>ROUND(I140*H140,2)</f>
        <v>0</v>
      </c>
      <c r="K140" s="209" t="s">
        <v>19</v>
      </c>
      <c r="L140" s="46"/>
      <c r="M140" s="214" t="s">
        <v>19</v>
      </c>
      <c r="N140" s="215" t="s">
        <v>43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156</v>
      </c>
      <c r="AT140" s="218" t="s">
        <v>152</v>
      </c>
      <c r="AU140" s="218" t="s">
        <v>80</v>
      </c>
      <c r="AY140" s="19" t="s">
        <v>149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80</v>
      </c>
      <c r="BK140" s="219">
        <f>ROUND(I140*H140,2)</f>
        <v>0</v>
      </c>
      <c r="BL140" s="19" t="s">
        <v>156</v>
      </c>
      <c r="BM140" s="218" t="s">
        <v>506</v>
      </c>
    </row>
    <row r="141" s="2" customFormat="1">
      <c r="A141" s="40"/>
      <c r="B141" s="41"/>
      <c r="C141" s="42"/>
      <c r="D141" s="227" t="s">
        <v>223</v>
      </c>
      <c r="E141" s="42"/>
      <c r="F141" s="269" t="s">
        <v>898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223</v>
      </c>
      <c r="AU141" s="19" t="s">
        <v>80</v>
      </c>
    </row>
    <row r="142" s="2" customFormat="1" ht="16.5" customHeight="1">
      <c r="A142" s="40"/>
      <c r="B142" s="41"/>
      <c r="C142" s="207" t="s">
        <v>322</v>
      </c>
      <c r="D142" s="207" t="s">
        <v>152</v>
      </c>
      <c r="E142" s="208" t="s">
        <v>933</v>
      </c>
      <c r="F142" s="209" t="s">
        <v>934</v>
      </c>
      <c r="G142" s="210" t="s">
        <v>239</v>
      </c>
      <c r="H142" s="211">
        <v>1</v>
      </c>
      <c r="I142" s="212"/>
      <c r="J142" s="213">
        <f>ROUND(I142*H142,2)</f>
        <v>0</v>
      </c>
      <c r="K142" s="209" t="s">
        <v>19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156</v>
      </c>
      <c r="AT142" s="218" t="s">
        <v>152</v>
      </c>
      <c r="AU142" s="218" t="s">
        <v>80</v>
      </c>
      <c r="AY142" s="19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156</v>
      </c>
      <c r="BM142" s="218" t="s">
        <v>515</v>
      </c>
    </row>
    <row r="143" s="2" customFormat="1">
      <c r="A143" s="40"/>
      <c r="B143" s="41"/>
      <c r="C143" s="42"/>
      <c r="D143" s="227" t="s">
        <v>223</v>
      </c>
      <c r="E143" s="42"/>
      <c r="F143" s="269" t="s">
        <v>935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223</v>
      </c>
      <c r="AU143" s="19" t="s">
        <v>80</v>
      </c>
    </row>
    <row r="144" s="2" customFormat="1" ht="16.5" customHeight="1">
      <c r="A144" s="40"/>
      <c r="B144" s="41"/>
      <c r="C144" s="207" t="s">
        <v>328</v>
      </c>
      <c r="D144" s="207" t="s">
        <v>152</v>
      </c>
      <c r="E144" s="208" t="s">
        <v>936</v>
      </c>
      <c r="F144" s="209" t="s">
        <v>937</v>
      </c>
      <c r="G144" s="210" t="s">
        <v>239</v>
      </c>
      <c r="H144" s="211">
        <v>1</v>
      </c>
      <c r="I144" s="212"/>
      <c r="J144" s="213">
        <f>ROUND(I144*H144,2)</f>
        <v>0</v>
      </c>
      <c r="K144" s="209" t="s">
        <v>19</v>
      </c>
      <c r="L144" s="46"/>
      <c r="M144" s="214" t="s">
        <v>19</v>
      </c>
      <c r="N144" s="215" t="s">
        <v>43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156</v>
      </c>
      <c r="AT144" s="218" t="s">
        <v>152</v>
      </c>
      <c r="AU144" s="218" t="s">
        <v>80</v>
      </c>
      <c r="AY144" s="19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80</v>
      </c>
      <c r="BK144" s="219">
        <f>ROUND(I144*H144,2)</f>
        <v>0</v>
      </c>
      <c r="BL144" s="19" t="s">
        <v>156</v>
      </c>
      <c r="BM144" s="218" t="s">
        <v>527</v>
      </c>
    </row>
    <row r="145" s="2" customFormat="1">
      <c r="A145" s="40"/>
      <c r="B145" s="41"/>
      <c r="C145" s="42"/>
      <c r="D145" s="227" t="s">
        <v>223</v>
      </c>
      <c r="E145" s="42"/>
      <c r="F145" s="269" t="s">
        <v>898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223</v>
      </c>
      <c r="AU145" s="19" t="s">
        <v>80</v>
      </c>
    </row>
    <row r="146" s="2" customFormat="1" ht="16.5" customHeight="1">
      <c r="A146" s="40"/>
      <c r="B146" s="41"/>
      <c r="C146" s="207" t="s">
        <v>334</v>
      </c>
      <c r="D146" s="207" t="s">
        <v>152</v>
      </c>
      <c r="E146" s="208" t="s">
        <v>938</v>
      </c>
      <c r="F146" s="209" t="s">
        <v>939</v>
      </c>
      <c r="G146" s="210" t="s">
        <v>239</v>
      </c>
      <c r="H146" s="211">
        <v>1</v>
      </c>
      <c r="I146" s="212"/>
      <c r="J146" s="213">
        <f>ROUND(I146*H146,2)</f>
        <v>0</v>
      </c>
      <c r="K146" s="209" t="s">
        <v>19</v>
      </c>
      <c r="L146" s="46"/>
      <c r="M146" s="214" t="s">
        <v>19</v>
      </c>
      <c r="N146" s="215" t="s">
        <v>43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156</v>
      </c>
      <c r="AT146" s="218" t="s">
        <v>152</v>
      </c>
      <c r="AU146" s="218" t="s">
        <v>80</v>
      </c>
      <c r="AY146" s="19" t="s">
        <v>149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80</v>
      </c>
      <c r="BK146" s="219">
        <f>ROUND(I146*H146,2)</f>
        <v>0</v>
      </c>
      <c r="BL146" s="19" t="s">
        <v>156</v>
      </c>
      <c r="BM146" s="218" t="s">
        <v>536</v>
      </c>
    </row>
    <row r="147" s="2" customFormat="1">
      <c r="A147" s="40"/>
      <c r="B147" s="41"/>
      <c r="C147" s="42"/>
      <c r="D147" s="227" t="s">
        <v>223</v>
      </c>
      <c r="E147" s="42"/>
      <c r="F147" s="269" t="s">
        <v>898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223</v>
      </c>
      <c r="AU147" s="19" t="s">
        <v>80</v>
      </c>
    </row>
    <row r="148" s="2" customFormat="1" ht="16.5" customHeight="1">
      <c r="A148" s="40"/>
      <c r="B148" s="41"/>
      <c r="C148" s="207" t="s">
        <v>339</v>
      </c>
      <c r="D148" s="207" t="s">
        <v>152</v>
      </c>
      <c r="E148" s="208" t="s">
        <v>940</v>
      </c>
      <c r="F148" s="209" t="s">
        <v>941</v>
      </c>
      <c r="G148" s="210" t="s">
        <v>239</v>
      </c>
      <c r="H148" s="211">
        <v>1</v>
      </c>
      <c r="I148" s="212"/>
      <c r="J148" s="213">
        <f>ROUND(I148*H148,2)</f>
        <v>0</v>
      </c>
      <c r="K148" s="209" t="s">
        <v>19</v>
      </c>
      <c r="L148" s="46"/>
      <c r="M148" s="214" t="s">
        <v>19</v>
      </c>
      <c r="N148" s="215" t="s">
        <v>43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156</v>
      </c>
      <c r="AT148" s="218" t="s">
        <v>152</v>
      </c>
      <c r="AU148" s="218" t="s">
        <v>80</v>
      </c>
      <c r="AY148" s="19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80</v>
      </c>
      <c r="BK148" s="219">
        <f>ROUND(I148*H148,2)</f>
        <v>0</v>
      </c>
      <c r="BL148" s="19" t="s">
        <v>156</v>
      </c>
      <c r="BM148" s="218" t="s">
        <v>546</v>
      </c>
    </row>
    <row r="149" s="2" customFormat="1">
      <c r="A149" s="40"/>
      <c r="B149" s="41"/>
      <c r="C149" s="42"/>
      <c r="D149" s="227" t="s">
        <v>223</v>
      </c>
      <c r="E149" s="42"/>
      <c r="F149" s="269" t="s">
        <v>898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223</v>
      </c>
      <c r="AU149" s="19" t="s">
        <v>80</v>
      </c>
    </row>
    <row r="150" s="2" customFormat="1" ht="16.5" customHeight="1">
      <c r="A150" s="40"/>
      <c r="B150" s="41"/>
      <c r="C150" s="207" t="s">
        <v>344</v>
      </c>
      <c r="D150" s="207" t="s">
        <v>152</v>
      </c>
      <c r="E150" s="208" t="s">
        <v>942</v>
      </c>
      <c r="F150" s="209" t="s">
        <v>943</v>
      </c>
      <c r="G150" s="210" t="s">
        <v>239</v>
      </c>
      <c r="H150" s="211">
        <v>1</v>
      </c>
      <c r="I150" s="212"/>
      <c r="J150" s="213">
        <f>ROUND(I150*H150,2)</f>
        <v>0</v>
      </c>
      <c r="K150" s="209" t="s">
        <v>19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156</v>
      </c>
      <c r="AT150" s="218" t="s">
        <v>152</v>
      </c>
      <c r="AU150" s="218" t="s">
        <v>80</v>
      </c>
      <c r="AY150" s="19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156</v>
      </c>
      <c r="BM150" s="218" t="s">
        <v>558</v>
      </c>
    </row>
    <row r="151" s="2" customFormat="1">
      <c r="A151" s="40"/>
      <c r="B151" s="41"/>
      <c r="C151" s="42"/>
      <c r="D151" s="227" t="s">
        <v>223</v>
      </c>
      <c r="E151" s="42"/>
      <c r="F151" s="269" t="s">
        <v>944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223</v>
      </c>
      <c r="AU151" s="19" t="s">
        <v>80</v>
      </c>
    </row>
    <row r="152" s="2" customFormat="1" ht="21.75" customHeight="1">
      <c r="A152" s="40"/>
      <c r="B152" s="41"/>
      <c r="C152" s="207" t="s">
        <v>352</v>
      </c>
      <c r="D152" s="207" t="s">
        <v>152</v>
      </c>
      <c r="E152" s="208" t="s">
        <v>945</v>
      </c>
      <c r="F152" s="209" t="s">
        <v>946</v>
      </c>
      <c r="G152" s="210" t="s">
        <v>239</v>
      </c>
      <c r="H152" s="211">
        <v>1</v>
      </c>
      <c r="I152" s="212"/>
      <c r="J152" s="213">
        <f>ROUND(I152*H152,2)</f>
        <v>0</v>
      </c>
      <c r="K152" s="209" t="s">
        <v>19</v>
      </c>
      <c r="L152" s="46"/>
      <c r="M152" s="214" t="s">
        <v>19</v>
      </c>
      <c r="N152" s="215" t="s">
        <v>43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156</v>
      </c>
      <c r="AT152" s="218" t="s">
        <v>152</v>
      </c>
      <c r="AU152" s="218" t="s">
        <v>80</v>
      </c>
      <c r="AY152" s="19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80</v>
      </c>
      <c r="BK152" s="219">
        <f>ROUND(I152*H152,2)</f>
        <v>0</v>
      </c>
      <c r="BL152" s="19" t="s">
        <v>156</v>
      </c>
      <c r="BM152" s="218" t="s">
        <v>572</v>
      </c>
    </row>
    <row r="153" s="2" customFormat="1">
      <c r="A153" s="40"/>
      <c r="B153" s="41"/>
      <c r="C153" s="42"/>
      <c r="D153" s="227" t="s">
        <v>223</v>
      </c>
      <c r="E153" s="42"/>
      <c r="F153" s="269" t="s">
        <v>944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223</v>
      </c>
      <c r="AU153" s="19" t="s">
        <v>80</v>
      </c>
    </row>
    <row r="154" s="2" customFormat="1" ht="16.5" customHeight="1">
      <c r="A154" s="40"/>
      <c r="B154" s="41"/>
      <c r="C154" s="207" t="s">
        <v>357</v>
      </c>
      <c r="D154" s="207" t="s">
        <v>152</v>
      </c>
      <c r="E154" s="208" t="s">
        <v>947</v>
      </c>
      <c r="F154" s="209" t="s">
        <v>948</v>
      </c>
      <c r="G154" s="210" t="s">
        <v>239</v>
      </c>
      <c r="H154" s="211">
        <v>1</v>
      </c>
      <c r="I154" s="212"/>
      <c r="J154" s="213">
        <f>ROUND(I154*H154,2)</f>
        <v>0</v>
      </c>
      <c r="K154" s="209" t="s">
        <v>19</v>
      </c>
      <c r="L154" s="46"/>
      <c r="M154" s="214" t="s">
        <v>19</v>
      </c>
      <c r="N154" s="215" t="s">
        <v>43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156</v>
      </c>
      <c r="AT154" s="218" t="s">
        <v>152</v>
      </c>
      <c r="AU154" s="218" t="s">
        <v>80</v>
      </c>
      <c r="AY154" s="19" t="s">
        <v>149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80</v>
      </c>
      <c r="BK154" s="219">
        <f>ROUND(I154*H154,2)</f>
        <v>0</v>
      </c>
      <c r="BL154" s="19" t="s">
        <v>156</v>
      </c>
      <c r="BM154" s="218" t="s">
        <v>583</v>
      </c>
    </row>
    <row r="155" s="2" customFormat="1">
      <c r="A155" s="40"/>
      <c r="B155" s="41"/>
      <c r="C155" s="42"/>
      <c r="D155" s="227" t="s">
        <v>223</v>
      </c>
      <c r="E155" s="42"/>
      <c r="F155" s="269" t="s">
        <v>949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223</v>
      </c>
      <c r="AU155" s="19" t="s">
        <v>80</v>
      </c>
    </row>
    <row r="156" s="2" customFormat="1" ht="16.5" customHeight="1">
      <c r="A156" s="40"/>
      <c r="B156" s="41"/>
      <c r="C156" s="207" t="s">
        <v>362</v>
      </c>
      <c r="D156" s="207" t="s">
        <v>152</v>
      </c>
      <c r="E156" s="208" t="s">
        <v>950</v>
      </c>
      <c r="F156" s="209" t="s">
        <v>951</v>
      </c>
      <c r="G156" s="210" t="s">
        <v>239</v>
      </c>
      <c r="H156" s="211">
        <v>1</v>
      </c>
      <c r="I156" s="212"/>
      <c r="J156" s="213">
        <f>ROUND(I156*H156,2)</f>
        <v>0</v>
      </c>
      <c r="K156" s="209" t="s">
        <v>19</v>
      </c>
      <c r="L156" s="46"/>
      <c r="M156" s="214" t="s">
        <v>19</v>
      </c>
      <c r="N156" s="215" t="s">
        <v>43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156</v>
      </c>
      <c r="AT156" s="218" t="s">
        <v>152</v>
      </c>
      <c r="AU156" s="218" t="s">
        <v>80</v>
      </c>
      <c r="AY156" s="19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80</v>
      </c>
      <c r="BK156" s="219">
        <f>ROUND(I156*H156,2)</f>
        <v>0</v>
      </c>
      <c r="BL156" s="19" t="s">
        <v>156</v>
      </c>
      <c r="BM156" s="218" t="s">
        <v>591</v>
      </c>
    </row>
    <row r="157" s="2" customFormat="1">
      <c r="A157" s="40"/>
      <c r="B157" s="41"/>
      <c r="C157" s="42"/>
      <c r="D157" s="227" t="s">
        <v>223</v>
      </c>
      <c r="E157" s="42"/>
      <c r="F157" s="269" t="s">
        <v>952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223</v>
      </c>
      <c r="AU157" s="19" t="s">
        <v>80</v>
      </c>
    </row>
    <row r="158" s="2" customFormat="1" ht="16.5" customHeight="1">
      <c r="A158" s="40"/>
      <c r="B158" s="41"/>
      <c r="C158" s="207" t="s">
        <v>368</v>
      </c>
      <c r="D158" s="207" t="s">
        <v>152</v>
      </c>
      <c r="E158" s="208" t="s">
        <v>953</v>
      </c>
      <c r="F158" s="209" t="s">
        <v>954</v>
      </c>
      <c r="G158" s="210" t="s">
        <v>239</v>
      </c>
      <c r="H158" s="211">
        <v>1</v>
      </c>
      <c r="I158" s="212"/>
      <c r="J158" s="213">
        <f>ROUND(I158*H158,2)</f>
        <v>0</v>
      </c>
      <c r="K158" s="209" t="s">
        <v>19</v>
      </c>
      <c r="L158" s="46"/>
      <c r="M158" s="214" t="s">
        <v>19</v>
      </c>
      <c r="N158" s="215" t="s">
        <v>43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156</v>
      </c>
      <c r="AT158" s="218" t="s">
        <v>152</v>
      </c>
      <c r="AU158" s="218" t="s">
        <v>80</v>
      </c>
      <c r="AY158" s="19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80</v>
      </c>
      <c r="BK158" s="219">
        <f>ROUND(I158*H158,2)</f>
        <v>0</v>
      </c>
      <c r="BL158" s="19" t="s">
        <v>156</v>
      </c>
      <c r="BM158" s="218" t="s">
        <v>609</v>
      </c>
    </row>
    <row r="159" s="2" customFormat="1">
      <c r="A159" s="40"/>
      <c r="B159" s="41"/>
      <c r="C159" s="42"/>
      <c r="D159" s="227" t="s">
        <v>223</v>
      </c>
      <c r="E159" s="42"/>
      <c r="F159" s="269" t="s">
        <v>955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223</v>
      </c>
      <c r="AU159" s="19" t="s">
        <v>80</v>
      </c>
    </row>
    <row r="160" s="2" customFormat="1" ht="16.5" customHeight="1">
      <c r="A160" s="40"/>
      <c r="B160" s="41"/>
      <c r="C160" s="207" t="s">
        <v>375</v>
      </c>
      <c r="D160" s="207" t="s">
        <v>152</v>
      </c>
      <c r="E160" s="208" t="s">
        <v>956</v>
      </c>
      <c r="F160" s="209" t="s">
        <v>957</v>
      </c>
      <c r="G160" s="210" t="s">
        <v>239</v>
      </c>
      <c r="H160" s="211">
        <v>2</v>
      </c>
      <c r="I160" s="212"/>
      <c r="J160" s="213">
        <f>ROUND(I160*H160,2)</f>
        <v>0</v>
      </c>
      <c r="K160" s="209" t="s">
        <v>19</v>
      </c>
      <c r="L160" s="46"/>
      <c r="M160" s="214" t="s">
        <v>19</v>
      </c>
      <c r="N160" s="215" t="s">
        <v>43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156</v>
      </c>
      <c r="AT160" s="218" t="s">
        <v>152</v>
      </c>
      <c r="AU160" s="218" t="s">
        <v>80</v>
      </c>
      <c r="AY160" s="19" t="s">
        <v>149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80</v>
      </c>
      <c r="BK160" s="219">
        <f>ROUND(I160*H160,2)</f>
        <v>0</v>
      </c>
      <c r="BL160" s="19" t="s">
        <v>156</v>
      </c>
      <c r="BM160" s="218" t="s">
        <v>628</v>
      </c>
    </row>
    <row r="161" s="2" customFormat="1">
      <c r="A161" s="40"/>
      <c r="B161" s="41"/>
      <c r="C161" s="42"/>
      <c r="D161" s="227" t="s">
        <v>223</v>
      </c>
      <c r="E161" s="42"/>
      <c r="F161" s="269" t="s">
        <v>958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223</v>
      </c>
      <c r="AU161" s="19" t="s">
        <v>80</v>
      </c>
    </row>
    <row r="162" s="2" customFormat="1" ht="16.5" customHeight="1">
      <c r="A162" s="40"/>
      <c r="B162" s="41"/>
      <c r="C162" s="207" t="s">
        <v>384</v>
      </c>
      <c r="D162" s="207" t="s">
        <v>152</v>
      </c>
      <c r="E162" s="208" t="s">
        <v>959</v>
      </c>
      <c r="F162" s="209" t="s">
        <v>960</v>
      </c>
      <c r="G162" s="210" t="s">
        <v>239</v>
      </c>
      <c r="H162" s="211">
        <v>1</v>
      </c>
      <c r="I162" s="212"/>
      <c r="J162" s="213">
        <f>ROUND(I162*H162,2)</f>
        <v>0</v>
      </c>
      <c r="K162" s="209" t="s">
        <v>19</v>
      </c>
      <c r="L162" s="46"/>
      <c r="M162" s="214" t="s">
        <v>19</v>
      </c>
      <c r="N162" s="215" t="s">
        <v>43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156</v>
      </c>
      <c r="AT162" s="218" t="s">
        <v>152</v>
      </c>
      <c r="AU162" s="218" t="s">
        <v>80</v>
      </c>
      <c r="AY162" s="19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80</v>
      </c>
      <c r="BK162" s="219">
        <f>ROUND(I162*H162,2)</f>
        <v>0</v>
      </c>
      <c r="BL162" s="19" t="s">
        <v>156</v>
      </c>
      <c r="BM162" s="218" t="s">
        <v>654</v>
      </c>
    </row>
    <row r="163" s="2" customFormat="1">
      <c r="A163" s="40"/>
      <c r="B163" s="41"/>
      <c r="C163" s="42"/>
      <c r="D163" s="227" t="s">
        <v>223</v>
      </c>
      <c r="E163" s="42"/>
      <c r="F163" s="269" t="s">
        <v>961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223</v>
      </c>
      <c r="AU163" s="19" t="s">
        <v>80</v>
      </c>
    </row>
    <row r="164" s="2" customFormat="1" ht="16.5" customHeight="1">
      <c r="A164" s="40"/>
      <c r="B164" s="41"/>
      <c r="C164" s="207" t="s">
        <v>395</v>
      </c>
      <c r="D164" s="207" t="s">
        <v>152</v>
      </c>
      <c r="E164" s="208" t="s">
        <v>962</v>
      </c>
      <c r="F164" s="209" t="s">
        <v>963</v>
      </c>
      <c r="G164" s="210" t="s">
        <v>239</v>
      </c>
      <c r="H164" s="211">
        <v>2</v>
      </c>
      <c r="I164" s="212"/>
      <c r="J164" s="213">
        <f>ROUND(I164*H164,2)</f>
        <v>0</v>
      </c>
      <c r="K164" s="209" t="s">
        <v>19</v>
      </c>
      <c r="L164" s="46"/>
      <c r="M164" s="214" t="s">
        <v>19</v>
      </c>
      <c r="N164" s="215" t="s">
        <v>43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156</v>
      </c>
      <c r="AT164" s="218" t="s">
        <v>152</v>
      </c>
      <c r="AU164" s="218" t="s">
        <v>80</v>
      </c>
      <c r="AY164" s="19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80</v>
      </c>
      <c r="BK164" s="219">
        <f>ROUND(I164*H164,2)</f>
        <v>0</v>
      </c>
      <c r="BL164" s="19" t="s">
        <v>156</v>
      </c>
      <c r="BM164" s="218" t="s">
        <v>664</v>
      </c>
    </row>
    <row r="165" s="2" customFormat="1">
      <c r="A165" s="40"/>
      <c r="B165" s="41"/>
      <c r="C165" s="42"/>
      <c r="D165" s="227" t="s">
        <v>223</v>
      </c>
      <c r="E165" s="42"/>
      <c r="F165" s="269" t="s">
        <v>964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223</v>
      </c>
      <c r="AU165" s="19" t="s">
        <v>80</v>
      </c>
    </row>
    <row r="166" s="2" customFormat="1" ht="24.15" customHeight="1">
      <c r="A166" s="40"/>
      <c r="B166" s="41"/>
      <c r="C166" s="207" t="s">
        <v>404</v>
      </c>
      <c r="D166" s="207" t="s">
        <v>152</v>
      </c>
      <c r="E166" s="208" t="s">
        <v>965</v>
      </c>
      <c r="F166" s="209" t="s">
        <v>966</v>
      </c>
      <c r="G166" s="210" t="s">
        <v>239</v>
      </c>
      <c r="H166" s="211">
        <v>2</v>
      </c>
      <c r="I166" s="212"/>
      <c r="J166" s="213">
        <f>ROUND(I166*H166,2)</f>
        <v>0</v>
      </c>
      <c r="K166" s="209" t="s">
        <v>19</v>
      </c>
      <c r="L166" s="46"/>
      <c r="M166" s="214" t="s">
        <v>19</v>
      </c>
      <c r="N166" s="215" t="s">
        <v>43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156</v>
      </c>
      <c r="AT166" s="218" t="s">
        <v>152</v>
      </c>
      <c r="AU166" s="218" t="s">
        <v>80</v>
      </c>
      <c r="AY166" s="19" t="s">
        <v>149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80</v>
      </c>
      <c r="BK166" s="219">
        <f>ROUND(I166*H166,2)</f>
        <v>0</v>
      </c>
      <c r="BL166" s="19" t="s">
        <v>156</v>
      </c>
      <c r="BM166" s="218" t="s">
        <v>685</v>
      </c>
    </row>
    <row r="167" s="2" customFormat="1">
      <c r="A167" s="40"/>
      <c r="B167" s="41"/>
      <c r="C167" s="42"/>
      <c r="D167" s="227" t="s">
        <v>223</v>
      </c>
      <c r="E167" s="42"/>
      <c r="F167" s="269" t="s">
        <v>967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223</v>
      </c>
      <c r="AU167" s="19" t="s">
        <v>80</v>
      </c>
    </row>
    <row r="168" s="2" customFormat="1" ht="24.15" customHeight="1">
      <c r="A168" s="40"/>
      <c r="B168" s="41"/>
      <c r="C168" s="207" t="s">
        <v>409</v>
      </c>
      <c r="D168" s="207" t="s">
        <v>152</v>
      </c>
      <c r="E168" s="208" t="s">
        <v>968</v>
      </c>
      <c r="F168" s="209" t="s">
        <v>969</v>
      </c>
      <c r="G168" s="210" t="s">
        <v>239</v>
      </c>
      <c r="H168" s="211">
        <v>1</v>
      </c>
      <c r="I168" s="212"/>
      <c r="J168" s="213">
        <f>ROUND(I168*H168,2)</f>
        <v>0</v>
      </c>
      <c r="K168" s="209" t="s">
        <v>19</v>
      </c>
      <c r="L168" s="46"/>
      <c r="M168" s="214" t="s">
        <v>19</v>
      </c>
      <c r="N168" s="215" t="s">
        <v>43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156</v>
      </c>
      <c r="AT168" s="218" t="s">
        <v>152</v>
      </c>
      <c r="AU168" s="218" t="s">
        <v>80</v>
      </c>
      <c r="AY168" s="19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80</v>
      </c>
      <c r="BK168" s="219">
        <f>ROUND(I168*H168,2)</f>
        <v>0</v>
      </c>
      <c r="BL168" s="19" t="s">
        <v>156</v>
      </c>
      <c r="BM168" s="218" t="s">
        <v>706</v>
      </c>
    </row>
    <row r="169" s="2" customFormat="1">
      <c r="A169" s="40"/>
      <c r="B169" s="41"/>
      <c r="C169" s="42"/>
      <c r="D169" s="227" t="s">
        <v>223</v>
      </c>
      <c r="E169" s="42"/>
      <c r="F169" s="269" t="s">
        <v>970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223</v>
      </c>
      <c r="AU169" s="19" t="s">
        <v>80</v>
      </c>
    </row>
    <row r="170" s="2" customFormat="1" ht="16.5" customHeight="1">
      <c r="A170" s="40"/>
      <c r="B170" s="41"/>
      <c r="C170" s="207" t="s">
        <v>416</v>
      </c>
      <c r="D170" s="207" t="s">
        <v>152</v>
      </c>
      <c r="E170" s="208" t="s">
        <v>971</v>
      </c>
      <c r="F170" s="209" t="s">
        <v>915</v>
      </c>
      <c r="G170" s="210" t="s">
        <v>239</v>
      </c>
      <c r="H170" s="211">
        <v>1</v>
      </c>
      <c r="I170" s="212"/>
      <c r="J170" s="213">
        <f>ROUND(I170*H170,2)</f>
        <v>0</v>
      </c>
      <c r="K170" s="209" t="s">
        <v>19</v>
      </c>
      <c r="L170" s="46"/>
      <c r="M170" s="214" t="s">
        <v>19</v>
      </c>
      <c r="N170" s="215" t="s">
        <v>43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156</v>
      </c>
      <c r="AT170" s="218" t="s">
        <v>152</v>
      </c>
      <c r="AU170" s="218" t="s">
        <v>80</v>
      </c>
      <c r="AY170" s="19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80</v>
      </c>
      <c r="BK170" s="219">
        <f>ROUND(I170*H170,2)</f>
        <v>0</v>
      </c>
      <c r="BL170" s="19" t="s">
        <v>156</v>
      </c>
      <c r="BM170" s="218" t="s">
        <v>717</v>
      </c>
    </row>
    <row r="171" s="2" customFormat="1">
      <c r="A171" s="40"/>
      <c r="B171" s="41"/>
      <c r="C171" s="42"/>
      <c r="D171" s="227" t="s">
        <v>223</v>
      </c>
      <c r="E171" s="42"/>
      <c r="F171" s="269" t="s">
        <v>972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223</v>
      </c>
      <c r="AU171" s="19" t="s">
        <v>80</v>
      </c>
    </row>
    <row r="172" s="2" customFormat="1" ht="24.15" customHeight="1">
      <c r="A172" s="40"/>
      <c r="B172" s="41"/>
      <c r="C172" s="207" t="s">
        <v>442</v>
      </c>
      <c r="D172" s="207" t="s">
        <v>152</v>
      </c>
      <c r="E172" s="208" t="s">
        <v>973</v>
      </c>
      <c r="F172" s="209" t="s">
        <v>974</v>
      </c>
      <c r="G172" s="210" t="s">
        <v>239</v>
      </c>
      <c r="H172" s="211">
        <v>1</v>
      </c>
      <c r="I172" s="212"/>
      <c r="J172" s="213">
        <f>ROUND(I172*H172,2)</f>
        <v>0</v>
      </c>
      <c r="K172" s="209" t="s">
        <v>19</v>
      </c>
      <c r="L172" s="46"/>
      <c r="M172" s="214" t="s">
        <v>19</v>
      </c>
      <c r="N172" s="215" t="s">
        <v>43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156</v>
      </c>
      <c r="AT172" s="218" t="s">
        <v>152</v>
      </c>
      <c r="AU172" s="218" t="s">
        <v>80</v>
      </c>
      <c r="AY172" s="19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80</v>
      </c>
      <c r="BK172" s="219">
        <f>ROUND(I172*H172,2)</f>
        <v>0</v>
      </c>
      <c r="BL172" s="19" t="s">
        <v>156</v>
      </c>
      <c r="BM172" s="218" t="s">
        <v>782</v>
      </c>
    </row>
    <row r="173" s="2" customFormat="1">
      <c r="A173" s="40"/>
      <c r="B173" s="41"/>
      <c r="C173" s="42"/>
      <c r="D173" s="227" t="s">
        <v>223</v>
      </c>
      <c r="E173" s="42"/>
      <c r="F173" s="269" t="s">
        <v>975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223</v>
      </c>
      <c r="AU173" s="19" t="s">
        <v>80</v>
      </c>
    </row>
    <row r="174" s="2" customFormat="1" ht="16.5" customHeight="1">
      <c r="A174" s="40"/>
      <c r="B174" s="41"/>
      <c r="C174" s="207" t="s">
        <v>449</v>
      </c>
      <c r="D174" s="207" t="s">
        <v>152</v>
      </c>
      <c r="E174" s="208" t="s">
        <v>976</v>
      </c>
      <c r="F174" s="209" t="s">
        <v>977</v>
      </c>
      <c r="G174" s="210" t="s">
        <v>239</v>
      </c>
      <c r="H174" s="211">
        <v>1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156</v>
      </c>
      <c r="AT174" s="218" t="s">
        <v>152</v>
      </c>
      <c r="AU174" s="218" t="s">
        <v>80</v>
      </c>
      <c r="AY174" s="19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156</v>
      </c>
      <c r="BM174" s="218" t="s">
        <v>796</v>
      </c>
    </row>
    <row r="175" s="2" customFormat="1">
      <c r="A175" s="40"/>
      <c r="B175" s="41"/>
      <c r="C175" s="42"/>
      <c r="D175" s="227" t="s">
        <v>223</v>
      </c>
      <c r="E175" s="42"/>
      <c r="F175" s="269" t="s">
        <v>978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223</v>
      </c>
      <c r="AU175" s="19" t="s">
        <v>80</v>
      </c>
    </row>
    <row r="176" s="2" customFormat="1" ht="16.5" customHeight="1">
      <c r="A176" s="40"/>
      <c r="B176" s="41"/>
      <c r="C176" s="207" t="s">
        <v>453</v>
      </c>
      <c r="D176" s="207" t="s">
        <v>152</v>
      </c>
      <c r="E176" s="208" t="s">
        <v>979</v>
      </c>
      <c r="F176" s="209" t="s">
        <v>980</v>
      </c>
      <c r="G176" s="210" t="s">
        <v>239</v>
      </c>
      <c r="H176" s="211">
        <v>1</v>
      </c>
      <c r="I176" s="212"/>
      <c r="J176" s="213">
        <f>ROUND(I176*H176,2)</f>
        <v>0</v>
      </c>
      <c r="K176" s="209" t="s">
        <v>19</v>
      </c>
      <c r="L176" s="46"/>
      <c r="M176" s="214" t="s">
        <v>19</v>
      </c>
      <c r="N176" s="215" t="s">
        <v>43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156</v>
      </c>
      <c r="AT176" s="218" t="s">
        <v>152</v>
      </c>
      <c r="AU176" s="218" t="s">
        <v>80</v>
      </c>
      <c r="AY176" s="19" t="s">
        <v>149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80</v>
      </c>
      <c r="BK176" s="219">
        <f>ROUND(I176*H176,2)</f>
        <v>0</v>
      </c>
      <c r="BL176" s="19" t="s">
        <v>156</v>
      </c>
      <c r="BM176" s="218" t="s">
        <v>806</v>
      </c>
    </row>
    <row r="177" s="2" customFormat="1">
      <c r="A177" s="40"/>
      <c r="B177" s="41"/>
      <c r="C177" s="42"/>
      <c r="D177" s="227" t="s">
        <v>223</v>
      </c>
      <c r="E177" s="42"/>
      <c r="F177" s="269" t="s">
        <v>981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223</v>
      </c>
      <c r="AU177" s="19" t="s">
        <v>80</v>
      </c>
    </row>
    <row r="178" s="2" customFormat="1" ht="16.5" customHeight="1">
      <c r="A178" s="40"/>
      <c r="B178" s="41"/>
      <c r="C178" s="207" t="s">
        <v>458</v>
      </c>
      <c r="D178" s="207" t="s">
        <v>152</v>
      </c>
      <c r="E178" s="208" t="s">
        <v>982</v>
      </c>
      <c r="F178" s="209" t="s">
        <v>983</v>
      </c>
      <c r="G178" s="210" t="s">
        <v>239</v>
      </c>
      <c r="H178" s="211">
        <v>1</v>
      </c>
      <c r="I178" s="212"/>
      <c r="J178" s="213">
        <f>ROUND(I178*H178,2)</f>
        <v>0</v>
      </c>
      <c r="K178" s="209" t="s">
        <v>19</v>
      </c>
      <c r="L178" s="46"/>
      <c r="M178" s="214" t="s">
        <v>19</v>
      </c>
      <c r="N178" s="215" t="s">
        <v>43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156</v>
      </c>
      <c r="AT178" s="218" t="s">
        <v>152</v>
      </c>
      <c r="AU178" s="218" t="s">
        <v>80</v>
      </c>
      <c r="AY178" s="19" t="s">
        <v>149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80</v>
      </c>
      <c r="BK178" s="219">
        <f>ROUND(I178*H178,2)</f>
        <v>0</v>
      </c>
      <c r="BL178" s="19" t="s">
        <v>156</v>
      </c>
      <c r="BM178" s="218" t="s">
        <v>816</v>
      </c>
    </row>
    <row r="179" s="2" customFormat="1">
      <c r="A179" s="40"/>
      <c r="B179" s="41"/>
      <c r="C179" s="42"/>
      <c r="D179" s="227" t="s">
        <v>223</v>
      </c>
      <c r="E179" s="42"/>
      <c r="F179" s="269" t="s">
        <v>984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223</v>
      </c>
      <c r="AU179" s="19" t="s">
        <v>80</v>
      </c>
    </row>
    <row r="180" s="2" customFormat="1" ht="16.5" customHeight="1">
      <c r="A180" s="40"/>
      <c r="B180" s="41"/>
      <c r="C180" s="207" t="s">
        <v>463</v>
      </c>
      <c r="D180" s="207" t="s">
        <v>152</v>
      </c>
      <c r="E180" s="208" t="s">
        <v>985</v>
      </c>
      <c r="F180" s="209" t="s">
        <v>986</v>
      </c>
      <c r="G180" s="210" t="s">
        <v>239</v>
      </c>
      <c r="H180" s="211">
        <v>1</v>
      </c>
      <c r="I180" s="212"/>
      <c r="J180" s="213">
        <f>ROUND(I180*H180,2)</f>
        <v>0</v>
      </c>
      <c r="K180" s="209" t="s">
        <v>19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156</v>
      </c>
      <c r="AT180" s="218" t="s">
        <v>152</v>
      </c>
      <c r="AU180" s="218" t="s">
        <v>80</v>
      </c>
      <c r="AY180" s="19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156</v>
      </c>
      <c r="BM180" s="218" t="s">
        <v>831</v>
      </c>
    </row>
    <row r="181" s="2" customFormat="1">
      <c r="A181" s="40"/>
      <c r="B181" s="41"/>
      <c r="C181" s="42"/>
      <c r="D181" s="227" t="s">
        <v>223</v>
      </c>
      <c r="E181" s="42"/>
      <c r="F181" s="269" t="s">
        <v>972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223</v>
      </c>
      <c r="AU181" s="19" t="s">
        <v>80</v>
      </c>
    </row>
    <row r="182" s="2" customFormat="1" ht="16.5" customHeight="1">
      <c r="A182" s="40"/>
      <c r="B182" s="41"/>
      <c r="C182" s="207" t="s">
        <v>468</v>
      </c>
      <c r="D182" s="207" t="s">
        <v>152</v>
      </c>
      <c r="E182" s="208" t="s">
        <v>987</v>
      </c>
      <c r="F182" s="209" t="s">
        <v>988</v>
      </c>
      <c r="G182" s="210" t="s">
        <v>239</v>
      </c>
      <c r="H182" s="211">
        <v>1</v>
      </c>
      <c r="I182" s="212"/>
      <c r="J182" s="213">
        <f>ROUND(I182*H182,2)</f>
        <v>0</v>
      </c>
      <c r="K182" s="209" t="s">
        <v>19</v>
      </c>
      <c r="L182" s="46"/>
      <c r="M182" s="214" t="s">
        <v>19</v>
      </c>
      <c r="N182" s="215" t="s">
        <v>43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156</v>
      </c>
      <c r="AT182" s="218" t="s">
        <v>152</v>
      </c>
      <c r="AU182" s="218" t="s">
        <v>80</v>
      </c>
      <c r="AY182" s="19" t="s">
        <v>149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80</v>
      </c>
      <c r="BK182" s="219">
        <f>ROUND(I182*H182,2)</f>
        <v>0</v>
      </c>
      <c r="BL182" s="19" t="s">
        <v>156</v>
      </c>
      <c r="BM182" s="218" t="s">
        <v>842</v>
      </c>
    </row>
    <row r="183" s="2" customFormat="1">
      <c r="A183" s="40"/>
      <c r="B183" s="41"/>
      <c r="C183" s="42"/>
      <c r="D183" s="227" t="s">
        <v>223</v>
      </c>
      <c r="E183" s="42"/>
      <c r="F183" s="269" t="s">
        <v>898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223</v>
      </c>
      <c r="AU183" s="19" t="s">
        <v>80</v>
      </c>
    </row>
    <row r="184" s="2" customFormat="1" ht="16.5" customHeight="1">
      <c r="A184" s="40"/>
      <c r="B184" s="41"/>
      <c r="C184" s="207" t="s">
        <v>473</v>
      </c>
      <c r="D184" s="207" t="s">
        <v>152</v>
      </c>
      <c r="E184" s="208" t="s">
        <v>989</v>
      </c>
      <c r="F184" s="209" t="s">
        <v>990</v>
      </c>
      <c r="G184" s="210" t="s">
        <v>239</v>
      </c>
      <c r="H184" s="211">
        <v>2</v>
      </c>
      <c r="I184" s="212"/>
      <c r="J184" s="213">
        <f>ROUND(I184*H184,2)</f>
        <v>0</v>
      </c>
      <c r="K184" s="209" t="s">
        <v>19</v>
      </c>
      <c r="L184" s="46"/>
      <c r="M184" s="214" t="s">
        <v>19</v>
      </c>
      <c r="N184" s="215" t="s">
        <v>43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156</v>
      </c>
      <c r="AT184" s="218" t="s">
        <v>152</v>
      </c>
      <c r="AU184" s="218" t="s">
        <v>80</v>
      </c>
      <c r="AY184" s="19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80</v>
      </c>
      <c r="BK184" s="219">
        <f>ROUND(I184*H184,2)</f>
        <v>0</v>
      </c>
      <c r="BL184" s="19" t="s">
        <v>156</v>
      </c>
      <c r="BM184" s="218" t="s">
        <v>991</v>
      </c>
    </row>
    <row r="185" s="2" customFormat="1">
      <c r="A185" s="40"/>
      <c r="B185" s="41"/>
      <c r="C185" s="42"/>
      <c r="D185" s="227" t="s">
        <v>223</v>
      </c>
      <c r="E185" s="42"/>
      <c r="F185" s="269" t="s">
        <v>992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223</v>
      </c>
      <c r="AU185" s="19" t="s">
        <v>80</v>
      </c>
    </row>
    <row r="186" s="12" customFormat="1" ht="25.92" customHeight="1">
      <c r="A186" s="12"/>
      <c r="B186" s="191"/>
      <c r="C186" s="192"/>
      <c r="D186" s="193" t="s">
        <v>71</v>
      </c>
      <c r="E186" s="194" t="s">
        <v>928</v>
      </c>
      <c r="F186" s="194" t="s">
        <v>993</v>
      </c>
      <c r="G186" s="192"/>
      <c r="H186" s="192"/>
      <c r="I186" s="195"/>
      <c r="J186" s="196">
        <f>BK186</f>
        <v>0</v>
      </c>
      <c r="K186" s="192"/>
      <c r="L186" s="197"/>
      <c r="M186" s="198"/>
      <c r="N186" s="199"/>
      <c r="O186" s="199"/>
      <c r="P186" s="200">
        <f>SUM(P187:P190)</f>
        <v>0</v>
      </c>
      <c r="Q186" s="199"/>
      <c r="R186" s="200">
        <f>SUM(R187:R190)</f>
        <v>0</v>
      </c>
      <c r="S186" s="199"/>
      <c r="T186" s="201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71</v>
      </c>
      <c r="AU186" s="203" t="s">
        <v>72</v>
      </c>
      <c r="AY186" s="202" t="s">
        <v>149</v>
      </c>
      <c r="BK186" s="204">
        <f>SUM(BK187:BK190)</f>
        <v>0</v>
      </c>
    </row>
    <row r="187" s="2" customFormat="1" ht="16.5" customHeight="1">
      <c r="A187" s="40"/>
      <c r="B187" s="41"/>
      <c r="C187" s="207" t="s">
        <v>478</v>
      </c>
      <c r="D187" s="207" t="s">
        <v>152</v>
      </c>
      <c r="E187" s="208" t="s">
        <v>994</v>
      </c>
      <c r="F187" s="209" t="s">
        <v>995</v>
      </c>
      <c r="G187" s="210" t="s">
        <v>239</v>
      </c>
      <c r="H187" s="211">
        <v>1</v>
      </c>
      <c r="I187" s="212"/>
      <c r="J187" s="213">
        <f>ROUND(I187*H187,2)</f>
        <v>0</v>
      </c>
      <c r="K187" s="209" t="s">
        <v>19</v>
      </c>
      <c r="L187" s="46"/>
      <c r="M187" s="214" t="s">
        <v>19</v>
      </c>
      <c r="N187" s="215" t="s">
        <v>43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156</v>
      </c>
      <c r="AT187" s="218" t="s">
        <v>152</v>
      </c>
      <c r="AU187" s="218" t="s">
        <v>80</v>
      </c>
      <c r="AY187" s="19" t="s">
        <v>149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80</v>
      </c>
      <c r="BK187" s="219">
        <f>ROUND(I187*H187,2)</f>
        <v>0</v>
      </c>
      <c r="BL187" s="19" t="s">
        <v>156</v>
      </c>
      <c r="BM187" s="218" t="s">
        <v>996</v>
      </c>
    </row>
    <row r="188" s="2" customFormat="1">
      <c r="A188" s="40"/>
      <c r="B188" s="41"/>
      <c r="C188" s="42"/>
      <c r="D188" s="227" t="s">
        <v>223</v>
      </c>
      <c r="E188" s="42"/>
      <c r="F188" s="269" t="s">
        <v>997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223</v>
      </c>
      <c r="AU188" s="19" t="s">
        <v>80</v>
      </c>
    </row>
    <row r="189" s="2" customFormat="1" ht="16.5" customHeight="1">
      <c r="A189" s="40"/>
      <c r="B189" s="41"/>
      <c r="C189" s="207" t="s">
        <v>483</v>
      </c>
      <c r="D189" s="207" t="s">
        <v>152</v>
      </c>
      <c r="E189" s="208" t="s">
        <v>998</v>
      </c>
      <c r="F189" s="209" t="s">
        <v>999</v>
      </c>
      <c r="G189" s="210" t="s">
        <v>239</v>
      </c>
      <c r="H189" s="211">
        <v>1</v>
      </c>
      <c r="I189" s="212"/>
      <c r="J189" s="213">
        <f>ROUND(I189*H189,2)</f>
        <v>0</v>
      </c>
      <c r="K189" s="209" t="s">
        <v>19</v>
      </c>
      <c r="L189" s="46"/>
      <c r="M189" s="214" t="s">
        <v>19</v>
      </c>
      <c r="N189" s="215" t="s">
        <v>43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156</v>
      </c>
      <c r="AT189" s="218" t="s">
        <v>152</v>
      </c>
      <c r="AU189" s="218" t="s">
        <v>80</v>
      </c>
      <c r="AY189" s="19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80</v>
      </c>
      <c r="BK189" s="219">
        <f>ROUND(I189*H189,2)</f>
        <v>0</v>
      </c>
      <c r="BL189" s="19" t="s">
        <v>156</v>
      </c>
      <c r="BM189" s="218" t="s">
        <v>1000</v>
      </c>
    </row>
    <row r="190" s="2" customFormat="1">
      <c r="A190" s="40"/>
      <c r="B190" s="41"/>
      <c r="C190" s="42"/>
      <c r="D190" s="227" t="s">
        <v>223</v>
      </c>
      <c r="E190" s="42"/>
      <c r="F190" s="269" t="s">
        <v>1001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223</v>
      </c>
      <c r="AU190" s="19" t="s">
        <v>80</v>
      </c>
    </row>
    <row r="191" s="12" customFormat="1" ht="25.92" customHeight="1">
      <c r="A191" s="12"/>
      <c r="B191" s="191"/>
      <c r="C191" s="192"/>
      <c r="D191" s="193" t="s">
        <v>71</v>
      </c>
      <c r="E191" s="194" t="s">
        <v>931</v>
      </c>
      <c r="F191" s="194" t="s">
        <v>1002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SUM(P192:P205)</f>
        <v>0</v>
      </c>
      <c r="Q191" s="199"/>
      <c r="R191" s="200">
        <f>SUM(R192:R205)</f>
        <v>0</v>
      </c>
      <c r="S191" s="199"/>
      <c r="T191" s="201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71</v>
      </c>
      <c r="AU191" s="203" t="s">
        <v>72</v>
      </c>
      <c r="AY191" s="202" t="s">
        <v>149</v>
      </c>
      <c r="BK191" s="204">
        <f>SUM(BK192:BK205)</f>
        <v>0</v>
      </c>
    </row>
    <row r="192" s="2" customFormat="1" ht="16.5" customHeight="1">
      <c r="A192" s="40"/>
      <c r="B192" s="41"/>
      <c r="C192" s="207" t="s">
        <v>488</v>
      </c>
      <c r="D192" s="207" t="s">
        <v>152</v>
      </c>
      <c r="E192" s="208" t="s">
        <v>1003</v>
      </c>
      <c r="F192" s="209" t="s">
        <v>1004</v>
      </c>
      <c r="G192" s="210" t="s">
        <v>239</v>
      </c>
      <c r="H192" s="211">
        <v>1</v>
      </c>
      <c r="I192" s="212"/>
      <c r="J192" s="213">
        <f>ROUND(I192*H192,2)</f>
        <v>0</v>
      </c>
      <c r="K192" s="209" t="s">
        <v>19</v>
      </c>
      <c r="L192" s="46"/>
      <c r="M192" s="214" t="s">
        <v>19</v>
      </c>
      <c r="N192" s="215" t="s">
        <v>43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156</v>
      </c>
      <c r="AT192" s="218" t="s">
        <v>152</v>
      </c>
      <c r="AU192" s="218" t="s">
        <v>80</v>
      </c>
      <c r="AY192" s="19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156</v>
      </c>
      <c r="BM192" s="218" t="s">
        <v>1005</v>
      </c>
    </row>
    <row r="193" s="2" customFormat="1">
      <c r="A193" s="40"/>
      <c r="B193" s="41"/>
      <c r="C193" s="42"/>
      <c r="D193" s="227" t="s">
        <v>223</v>
      </c>
      <c r="E193" s="42"/>
      <c r="F193" s="269" t="s">
        <v>1006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223</v>
      </c>
      <c r="AU193" s="19" t="s">
        <v>80</v>
      </c>
    </row>
    <row r="194" s="2" customFormat="1" ht="16.5" customHeight="1">
      <c r="A194" s="40"/>
      <c r="B194" s="41"/>
      <c r="C194" s="207" t="s">
        <v>493</v>
      </c>
      <c r="D194" s="207" t="s">
        <v>152</v>
      </c>
      <c r="E194" s="208" t="s">
        <v>1007</v>
      </c>
      <c r="F194" s="209" t="s">
        <v>1008</v>
      </c>
      <c r="G194" s="210" t="s">
        <v>239</v>
      </c>
      <c r="H194" s="211">
        <v>2</v>
      </c>
      <c r="I194" s="212"/>
      <c r="J194" s="213">
        <f>ROUND(I194*H194,2)</f>
        <v>0</v>
      </c>
      <c r="K194" s="209" t="s">
        <v>19</v>
      </c>
      <c r="L194" s="46"/>
      <c r="M194" s="214" t="s">
        <v>19</v>
      </c>
      <c r="N194" s="215" t="s">
        <v>43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156</v>
      </c>
      <c r="AT194" s="218" t="s">
        <v>152</v>
      </c>
      <c r="AU194" s="218" t="s">
        <v>80</v>
      </c>
      <c r="AY194" s="19" t="s">
        <v>149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80</v>
      </c>
      <c r="BK194" s="219">
        <f>ROUND(I194*H194,2)</f>
        <v>0</v>
      </c>
      <c r="BL194" s="19" t="s">
        <v>156</v>
      </c>
      <c r="BM194" s="218" t="s">
        <v>1009</v>
      </c>
    </row>
    <row r="195" s="2" customFormat="1">
      <c r="A195" s="40"/>
      <c r="B195" s="41"/>
      <c r="C195" s="42"/>
      <c r="D195" s="227" t="s">
        <v>223</v>
      </c>
      <c r="E195" s="42"/>
      <c r="F195" s="269" t="s">
        <v>1010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223</v>
      </c>
      <c r="AU195" s="19" t="s">
        <v>80</v>
      </c>
    </row>
    <row r="196" s="2" customFormat="1" ht="16.5" customHeight="1">
      <c r="A196" s="40"/>
      <c r="B196" s="41"/>
      <c r="C196" s="207" t="s">
        <v>497</v>
      </c>
      <c r="D196" s="207" t="s">
        <v>152</v>
      </c>
      <c r="E196" s="208" t="s">
        <v>1011</v>
      </c>
      <c r="F196" s="209" t="s">
        <v>1012</v>
      </c>
      <c r="G196" s="210" t="s">
        <v>239</v>
      </c>
      <c r="H196" s="211">
        <v>1</v>
      </c>
      <c r="I196" s="212"/>
      <c r="J196" s="213">
        <f>ROUND(I196*H196,2)</f>
        <v>0</v>
      </c>
      <c r="K196" s="209" t="s">
        <v>19</v>
      </c>
      <c r="L196" s="46"/>
      <c r="M196" s="214" t="s">
        <v>19</v>
      </c>
      <c r="N196" s="215" t="s">
        <v>43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156</v>
      </c>
      <c r="AT196" s="218" t="s">
        <v>152</v>
      </c>
      <c r="AU196" s="218" t="s">
        <v>80</v>
      </c>
      <c r="AY196" s="19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80</v>
      </c>
      <c r="BK196" s="219">
        <f>ROUND(I196*H196,2)</f>
        <v>0</v>
      </c>
      <c r="BL196" s="19" t="s">
        <v>156</v>
      </c>
      <c r="BM196" s="218" t="s">
        <v>1013</v>
      </c>
    </row>
    <row r="197" s="2" customFormat="1">
      <c r="A197" s="40"/>
      <c r="B197" s="41"/>
      <c r="C197" s="42"/>
      <c r="D197" s="227" t="s">
        <v>223</v>
      </c>
      <c r="E197" s="42"/>
      <c r="F197" s="269" t="s">
        <v>898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223</v>
      </c>
      <c r="AU197" s="19" t="s">
        <v>80</v>
      </c>
    </row>
    <row r="198" s="2" customFormat="1" ht="37.8" customHeight="1">
      <c r="A198" s="40"/>
      <c r="B198" s="41"/>
      <c r="C198" s="207" t="s">
        <v>502</v>
      </c>
      <c r="D198" s="207" t="s">
        <v>152</v>
      </c>
      <c r="E198" s="208" t="s">
        <v>1014</v>
      </c>
      <c r="F198" s="209" t="s">
        <v>1015</v>
      </c>
      <c r="G198" s="210" t="s">
        <v>239</v>
      </c>
      <c r="H198" s="211">
        <v>1</v>
      </c>
      <c r="I198" s="212"/>
      <c r="J198" s="213">
        <f>ROUND(I198*H198,2)</f>
        <v>0</v>
      </c>
      <c r="K198" s="209" t="s">
        <v>19</v>
      </c>
      <c r="L198" s="46"/>
      <c r="M198" s="214" t="s">
        <v>19</v>
      </c>
      <c r="N198" s="215" t="s">
        <v>43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156</v>
      </c>
      <c r="AT198" s="218" t="s">
        <v>152</v>
      </c>
      <c r="AU198" s="218" t="s">
        <v>80</v>
      </c>
      <c r="AY198" s="19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156</v>
      </c>
      <c r="BM198" s="218" t="s">
        <v>1016</v>
      </c>
    </row>
    <row r="199" s="2" customFormat="1">
      <c r="A199" s="40"/>
      <c r="B199" s="41"/>
      <c r="C199" s="42"/>
      <c r="D199" s="227" t="s">
        <v>223</v>
      </c>
      <c r="E199" s="42"/>
      <c r="F199" s="269" t="s">
        <v>1017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223</v>
      </c>
      <c r="AU199" s="19" t="s">
        <v>80</v>
      </c>
    </row>
    <row r="200" s="2" customFormat="1" ht="16.5" customHeight="1">
      <c r="A200" s="40"/>
      <c r="B200" s="41"/>
      <c r="C200" s="207" t="s">
        <v>506</v>
      </c>
      <c r="D200" s="207" t="s">
        <v>152</v>
      </c>
      <c r="E200" s="208" t="s">
        <v>1018</v>
      </c>
      <c r="F200" s="209" t="s">
        <v>1019</v>
      </c>
      <c r="G200" s="210" t="s">
        <v>239</v>
      </c>
      <c r="H200" s="211">
        <v>1</v>
      </c>
      <c r="I200" s="212"/>
      <c r="J200" s="213">
        <f>ROUND(I200*H200,2)</f>
        <v>0</v>
      </c>
      <c r="K200" s="209" t="s">
        <v>19</v>
      </c>
      <c r="L200" s="46"/>
      <c r="M200" s="214" t="s">
        <v>19</v>
      </c>
      <c r="N200" s="215" t="s">
        <v>43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156</v>
      </c>
      <c r="AT200" s="218" t="s">
        <v>152</v>
      </c>
      <c r="AU200" s="218" t="s">
        <v>80</v>
      </c>
      <c r="AY200" s="19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80</v>
      </c>
      <c r="BK200" s="219">
        <f>ROUND(I200*H200,2)</f>
        <v>0</v>
      </c>
      <c r="BL200" s="19" t="s">
        <v>156</v>
      </c>
      <c r="BM200" s="218" t="s">
        <v>1020</v>
      </c>
    </row>
    <row r="201" s="2" customFormat="1">
      <c r="A201" s="40"/>
      <c r="B201" s="41"/>
      <c r="C201" s="42"/>
      <c r="D201" s="227" t="s">
        <v>223</v>
      </c>
      <c r="E201" s="42"/>
      <c r="F201" s="269" t="s">
        <v>898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223</v>
      </c>
      <c r="AU201" s="19" t="s">
        <v>80</v>
      </c>
    </row>
    <row r="202" s="2" customFormat="1" ht="16.5" customHeight="1">
      <c r="A202" s="40"/>
      <c r="B202" s="41"/>
      <c r="C202" s="207" t="s">
        <v>510</v>
      </c>
      <c r="D202" s="207" t="s">
        <v>152</v>
      </c>
      <c r="E202" s="208" t="s">
        <v>1021</v>
      </c>
      <c r="F202" s="209" t="s">
        <v>1022</v>
      </c>
      <c r="G202" s="210" t="s">
        <v>239</v>
      </c>
      <c r="H202" s="211">
        <v>1</v>
      </c>
      <c r="I202" s="212"/>
      <c r="J202" s="213">
        <f>ROUND(I202*H202,2)</f>
        <v>0</v>
      </c>
      <c r="K202" s="209" t="s">
        <v>19</v>
      </c>
      <c r="L202" s="46"/>
      <c r="M202" s="214" t="s">
        <v>19</v>
      </c>
      <c r="N202" s="215" t="s">
        <v>43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156</v>
      </c>
      <c r="AT202" s="218" t="s">
        <v>152</v>
      </c>
      <c r="AU202" s="218" t="s">
        <v>80</v>
      </c>
      <c r="AY202" s="19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80</v>
      </c>
      <c r="BK202" s="219">
        <f>ROUND(I202*H202,2)</f>
        <v>0</v>
      </c>
      <c r="BL202" s="19" t="s">
        <v>156</v>
      </c>
      <c r="BM202" s="218" t="s">
        <v>1023</v>
      </c>
    </row>
    <row r="203" s="2" customFormat="1">
      <c r="A203" s="40"/>
      <c r="B203" s="41"/>
      <c r="C203" s="42"/>
      <c r="D203" s="227" t="s">
        <v>223</v>
      </c>
      <c r="E203" s="42"/>
      <c r="F203" s="269" t="s">
        <v>898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223</v>
      </c>
      <c r="AU203" s="19" t="s">
        <v>80</v>
      </c>
    </row>
    <row r="204" s="2" customFormat="1" ht="16.5" customHeight="1">
      <c r="A204" s="40"/>
      <c r="B204" s="41"/>
      <c r="C204" s="207" t="s">
        <v>515</v>
      </c>
      <c r="D204" s="207" t="s">
        <v>152</v>
      </c>
      <c r="E204" s="208" t="s">
        <v>1024</v>
      </c>
      <c r="F204" s="209" t="s">
        <v>1025</v>
      </c>
      <c r="G204" s="210" t="s">
        <v>239</v>
      </c>
      <c r="H204" s="211">
        <v>1</v>
      </c>
      <c r="I204" s="212"/>
      <c r="J204" s="213">
        <f>ROUND(I204*H204,2)</f>
        <v>0</v>
      </c>
      <c r="K204" s="209" t="s">
        <v>19</v>
      </c>
      <c r="L204" s="46"/>
      <c r="M204" s="214" t="s">
        <v>19</v>
      </c>
      <c r="N204" s="215" t="s">
        <v>43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156</v>
      </c>
      <c r="AT204" s="218" t="s">
        <v>152</v>
      </c>
      <c r="AU204" s="218" t="s">
        <v>80</v>
      </c>
      <c r="AY204" s="19" t="s">
        <v>149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80</v>
      </c>
      <c r="BK204" s="219">
        <f>ROUND(I204*H204,2)</f>
        <v>0</v>
      </c>
      <c r="BL204" s="19" t="s">
        <v>156</v>
      </c>
      <c r="BM204" s="218" t="s">
        <v>1026</v>
      </c>
    </row>
    <row r="205" s="2" customFormat="1">
      <c r="A205" s="40"/>
      <c r="B205" s="41"/>
      <c r="C205" s="42"/>
      <c r="D205" s="227" t="s">
        <v>223</v>
      </c>
      <c r="E205" s="42"/>
      <c r="F205" s="269" t="s">
        <v>1027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223</v>
      </c>
      <c r="AU205" s="19" t="s">
        <v>80</v>
      </c>
    </row>
    <row r="206" s="12" customFormat="1" ht="25.92" customHeight="1">
      <c r="A206" s="12"/>
      <c r="B206" s="191"/>
      <c r="C206" s="192"/>
      <c r="D206" s="193" t="s">
        <v>71</v>
      </c>
      <c r="E206" s="194" t="s">
        <v>933</v>
      </c>
      <c r="F206" s="194" t="s">
        <v>1028</v>
      </c>
      <c r="G206" s="192"/>
      <c r="H206" s="192"/>
      <c r="I206" s="195"/>
      <c r="J206" s="196">
        <f>BK206</f>
        <v>0</v>
      </c>
      <c r="K206" s="192"/>
      <c r="L206" s="197"/>
      <c r="M206" s="198"/>
      <c r="N206" s="199"/>
      <c r="O206" s="199"/>
      <c r="P206" s="200">
        <f>SUM(P207:P210)</f>
        <v>0</v>
      </c>
      <c r="Q206" s="199"/>
      <c r="R206" s="200">
        <f>SUM(R207:R210)</f>
        <v>0</v>
      </c>
      <c r="S206" s="199"/>
      <c r="T206" s="201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80</v>
      </c>
      <c r="AT206" s="203" t="s">
        <v>71</v>
      </c>
      <c r="AU206" s="203" t="s">
        <v>72</v>
      </c>
      <c r="AY206" s="202" t="s">
        <v>149</v>
      </c>
      <c r="BK206" s="204">
        <f>SUM(BK207:BK210)</f>
        <v>0</v>
      </c>
    </row>
    <row r="207" s="2" customFormat="1" ht="24.15" customHeight="1">
      <c r="A207" s="40"/>
      <c r="B207" s="41"/>
      <c r="C207" s="207" t="s">
        <v>588</v>
      </c>
      <c r="D207" s="207" t="s">
        <v>152</v>
      </c>
      <c r="E207" s="208" t="s">
        <v>1029</v>
      </c>
      <c r="F207" s="209" t="s">
        <v>1030</v>
      </c>
      <c r="G207" s="210" t="s">
        <v>239</v>
      </c>
      <c r="H207" s="211">
        <v>1</v>
      </c>
      <c r="I207" s="212"/>
      <c r="J207" s="213">
        <f>ROUND(I207*H207,2)</f>
        <v>0</v>
      </c>
      <c r="K207" s="209" t="s">
        <v>19</v>
      </c>
      <c r="L207" s="46"/>
      <c r="M207" s="214" t="s">
        <v>19</v>
      </c>
      <c r="N207" s="215" t="s">
        <v>43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156</v>
      </c>
      <c r="AT207" s="218" t="s">
        <v>152</v>
      </c>
      <c r="AU207" s="218" t="s">
        <v>80</v>
      </c>
      <c r="AY207" s="19" t="s">
        <v>149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80</v>
      </c>
      <c r="BK207" s="219">
        <f>ROUND(I207*H207,2)</f>
        <v>0</v>
      </c>
      <c r="BL207" s="19" t="s">
        <v>156</v>
      </c>
      <c r="BM207" s="218" t="s">
        <v>1031</v>
      </c>
    </row>
    <row r="208" s="2" customFormat="1">
      <c r="A208" s="40"/>
      <c r="B208" s="41"/>
      <c r="C208" s="42"/>
      <c r="D208" s="227" t="s">
        <v>223</v>
      </c>
      <c r="E208" s="42"/>
      <c r="F208" s="269" t="s">
        <v>1032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223</v>
      </c>
      <c r="AU208" s="19" t="s">
        <v>80</v>
      </c>
    </row>
    <row r="209" s="2" customFormat="1" ht="16.5" customHeight="1">
      <c r="A209" s="40"/>
      <c r="B209" s="41"/>
      <c r="C209" s="207" t="s">
        <v>591</v>
      </c>
      <c r="D209" s="207" t="s">
        <v>152</v>
      </c>
      <c r="E209" s="208" t="s">
        <v>1033</v>
      </c>
      <c r="F209" s="209" t="s">
        <v>1034</v>
      </c>
      <c r="G209" s="210" t="s">
        <v>239</v>
      </c>
      <c r="H209" s="211">
        <v>1</v>
      </c>
      <c r="I209" s="212"/>
      <c r="J209" s="213">
        <f>ROUND(I209*H209,2)</f>
        <v>0</v>
      </c>
      <c r="K209" s="209" t="s">
        <v>19</v>
      </c>
      <c r="L209" s="46"/>
      <c r="M209" s="214" t="s">
        <v>19</v>
      </c>
      <c r="N209" s="215" t="s">
        <v>43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156</v>
      </c>
      <c r="AT209" s="218" t="s">
        <v>152</v>
      </c>
      <c r="AU209" s="218" t="s">
        <v>80</v>
      </c>
      <c r="AY209" s="19" t="s">
        <v>149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156</v>
      </c>
      <c r="BM209" s="218" t="s">
        <v>1035</v>
      </c>
    </row>
    <row r="210" s="2" customFormat="1">
      <c r="A210" s="40"/>
      <c r="B210" s="41"/>
      <c r="C210" s="42"/>
      <c r="D210" s="227" t="s">
        <v>223</v>
      </c>
      <c r="E210" s="42"/>
      <c r="F210" s="269" t="s">
        <v>1032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223</v>
      </c>
      <c r="AU210" s="19" t="s">
        <v>80</v>
      </c>
    </row>
    <row r="211" s="12" customFormat="1" ht="25.92" customHeight="1">
      <c r="A211" s="12"/>
      <c r="B211" s="191"/>
      <c r="C211" s="192"/>
      <c r="D211" s="193" t="s">
        <v>71</v>
      </c>
      <c r="E211" s="194" t="s">
        <v>1036</v>
      </c>
      <c r="F211" s="194" t="s">
        <v>1037</v>
      </c>
      <c r="G211" s="192"/>
      <c r="H211" s="192"/>
      <c r="I211" s="195"/>
      <c r="J211" s="196">
        <f>BK211</f>
        <v>0</v>
      </c>
      <c r="K211" s="192"/>
      <c r="L211" s="197"/>
      <c r="M211" s="198"/>
      <c r="N211" s="199"/>
      <c r="O211" s="199"/>
      <c r="P211" s="200">
        <f>SUM(P212:P213)</f>
        <v>0</v>
      </c>
      <c r="Q211" s="199"/>
      <c r="R211" s="200">
        <f>SUM(R212:R213)</f>
        <v>0</v>
      </c>
      <c r="S211" s="199"/>
      <c r="T211" s="201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80</v>
      </c>
      <c r="AT211" s="203" t="s">
        <v>71</v>
      </c>
      <c r="AU211" s="203" t="s">
        <v>72</v>
      </c>
      <c r="AY211" s="202" t="s">
        <v>149</v>
      </c>
      <c r="BK211" s="204">
        <f>SUM(BK212:BK213)</f>
        <v>0</v>
      </c>
    </row>
    <row r="212" s="2" customFormat="1" ht="16.5" customHeight="1">
      <c r="A212" s="40"/>
      <c r="B212" s="41"/>
      <c r="C212" s="207" t="s">
        <v>664</v>
      </c>
      <c r="D212" s="207" t="s">
        <v>152</v>
      </c>
      <c r="E212" s="208" t="s">
        <v>1038</v>
      </c>
      <c r="F212" s="209" t="s">
        <v>1039</v>
      </c>
      <c r="G212" s="210" t="s">
        <v>347</v>
      </c>
      <c r="H212" s="211">
        <v>1</v>
      </c>
      <c r="I212" s="212"/>
      <c r="J212" s="213">
        <f>ROUND(I212*H212,2)</f>
        <v>0</v>
      </c>
      <c r="K212" s="209" t="s">
        <v>19</v>
      </c>
      <c r="L212" s="46"/>
      <c r="M212" s="214" t="s">
        <v>19</v>
      </c>
      <c r="N212" s="215" t="s">
        <v>43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156</v>
      </c>
      <c r="AT212" s="218" t="s">
        <v>152</v>
      </c>
      <c r="AU212" s="218" t="s">
        <v>80</v>
      </c>
      <c r="AY212" s="19" t="s">
        <v>149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80</v>
      </c>
      <c r="BK212" s="219">
        <f>ROUND(I212*H212,2)</f>
        <v>0</v>
      </c>
      <c r="BL212" s="19" t="s">
        <v>156</v>
      </c>
      <c r="BM212" s="218" t="s">
        <v>1040</v>
      </c>
    </row>
    <row r="213" s="2" customFormat="1">
      <c r="A213" s="40"/>
      <c r="B213" s="41"/>
      <c r="C213" s="42"/>
      <c r="D213" s="227" t="s">
        <v>223</v>
      </c>
      <c r="E213" s="42"/>
      <c r="F213" s="269" t="s">
        <v>1041</v>
      </c>
      <c r="G213" s="42"/>
      <c r="H213" s="42"/>
      <c r="I213" s="222"/>
      <c r="J213" s="42"/>
      <c r="K213" s="42"/>
      <c r="L213" s="46"/>
      <c r="M213" s="280"/>
      <c r="N213" s="281"/>
      <c r="O213" s="282"/>
      <c r="P213" s="282"/>
      <c r="Q213" s="282"/>
      <c r="R213" s="282"/>
      <c r="S213" s="282"/>
      <c r="T213" s="283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223</v>
      </c>
      <c r="AU213" s="19" t="s">
        <v>80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9LXgDTJ68vbFObGRhls7vCbJk5zXTcTzCdNK2IKrm9BFresE4Z3BrhGFQOMerrXJpv1YasqTsIu17I86To2LbQ==" hashValue="2hR6yUrLQntHqzMmdK/vbV+sHPj/17JdRv72v1JM7AWWXuKTzgMgPUaEW5ptt6X4FoDW1f6lcBVujMDURAP+Wg==" algorithmName="SHA-512" password="CC3D"/>
  <autoFilter ref="C86:K21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1042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35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>Staturní město Brno, MČ Brno - Střed</v>
      </c>
      <c r="F15" s="40"/>
      <c r="G15" s="40"/>
      <c r="H15" s="40"/>
      <c r="I15" s="135" t="s">
        <v>28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MP technik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ROUND((SUM(BE89:BE246)),  2)</f>
        <v>0</v>
      </c>
      <c r="G33" s="40"/>
      <c r="H33" s="40"/>
      <c r="I33" s="151">
        <v>0.20999999999999999</v>
      </c>
      <c r="J33" s="150">
        <f>ROUND(((SUM(BE89:BE246))*I33),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ROUND((SUM(BF89:BF246)),  2)</f>
        <v>0</v>
      </c>
      <c r="G34" s="40"/>
      <c r="H34" s="40"/>
      <c r="I34" s="151">
        <v>0.14999999999999999</v>
      </c>
      <c r="J34" s="150">
        <f>ROUND(((SUM(BF89:BF246))*I34),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ROUND((SUM(BG89:BG246)),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ROUND((SUM(BH89:BH246)),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ROUND((SUM(BI89:BI246)),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1043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1044</v>
      </c>
      <c r="E61" s="171"/>
      <c r="F61" s="171"/>
      <c r="G61" s="171"/>
      <c r="H61" s="171"/>
      <c r="I61" s="171"/>
      <c r="J61" s="172">
        <f>J110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1045</v>
      </c>
      <c r="E62" s="171"/>
      <c r="F62" s="171"/>
      <c r="G62" s="171"/>
      <c r="H62" s="171"/>
      <c r="I62" s="171"/>
      <c r="J62" s="172">
        <f>J115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1046</v>
      </c>
      <c r="E63" s="171"/>
      <c r="F63" s="171"/>
      <c r="G63" s="171"/>
      <c r="H63" s="171"/>
      <c r="I63" s="171"/>
      <c r="J63" s="172">
        <f>J148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1047</v>
      </c>
      <c r="E64" s="171"/>
      <c r="F64" s="171"/>
      <c r="G64" s="171"/>
      <c r="H64" s="171"/>
      <c r="I64" s="171"/>
      <c r="J64" s="172">
        <f>J173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1048</v>
      </c>
      <c r="E65" s="171"/>
      <c r="F65" s="171"/>
      <c r="G65" s="171"/>
      <c r="H65" s="171"/>
      <c r="I65" s="171"/>
      <c r="J65" s="172">
        <f>J179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1049</v>
      </c>
      <c r="E66" s="171"/>
      <c r="F66" s="171"/>
      <c r="G66" s="171"/>
      <c r="H66" s="171"/>
      <c r="I66" s="171"/>
      <c r="J66" s="172">
        <f>J220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1050</v>
      </c>
      <c r="E67" s="171"/>
      <c r="F67" s="171"/>
      <c r="G67" s="171"/>
      <c r="H67" s="171"/>
      <c r="I67" s="171"/>
      <c r="J67" s="172">
        <f>J231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1051</v>
      </c>
      <c r="E68" s="171"/>
      <c r="F68" s="171"/>
      <c r="G68" s="171"/>
      <c r="H68" s="171"/>
      <c r="I68" s="171"/>
      <c r="J68" s="172">
        <f>J237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1052</v>
      </c>
      <c r="E69" s="171"/>
      <c r="F69" s="171"/>
      <c r="G69" s="171"/>
      <c r="H69" s="171"/>
      <c r="I69" s="171"/>
      <c r="J69" s="172">
        <f>J242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Rekonstrukce kuchyně, ŠJ Brno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115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03 - Elektroinstalace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26. 2. 2023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Staturní město Brno, MČ Brno - Střed</v>
      </c>
      <c r="G85" s="42"/>
      <c r="H85" s="42"/>
      <c r="I85" s="34" t="s">
        <v>31</v>
      </c>
      <c r="J85" s="38" t="str">
        <f>E21</f>
        <v xml:space="preserve">MP technik 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 xml:space="preserve"> 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135</v>
      </c>
      <c r="D88" s="183" t="s">
        <v>57</v>
      </c>
      <c r="E88" s="183" t="s">
        <v>53</v>
      </c>
      <c r="F88" s="183" t="s">
        <v>54</v>
      </c>
      <c r="G88" s="183" t="s">
        <v>136</v>
      </c>
      <c r="H88" s="183" t="s">
        <v>137</v>
      </c>
      <c r="I88" s="183" t="s">
        <v>138</v>
      </c>
      <c r="J88" s="183" t="s">
        <v>119</v>
      </c>
      <c r="K88" s="184" t="s">
        <v>139</v>
      </c>
      <c r="L88" s="185"/>
      <c r="M88" s="94" t="s">
        <v>19</v>
      </c>
      <c r="N88" s="95" t="s">
        <v>42</v>
      </c>
      <c r="O88" s="95" t="s">
        <v>140</v>
      </c>
      <c r="P88" s="95" t="s">
        <v>141</v>
      </c>
      <c r="Q88" s="95" t="s">
        <v>142</v>
      </c>
      <c r="R88" s="95" t="s">
        <v>143</v>
      </c>
      <c r="S88" s="95" t="s">
        <v>144</v>
      </c>
      <c r="T88" s="96" t="s">
        <v>145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146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P90+P110+P115+P148+P173+P179+P220+P231+P237+P242</f>
        <v>0</v>
      </c>
      <c r="Q89" s="98"/>
      <c r="R89" s="188">
        <f>R90+R110+R115+R148+R173+R179+R220+R231+R237+R242</f>
        <v>0</v>
      </c>
      <c r="S89" s="98"/>
      <c r="T89" s="189">
        <f>T90+T110+T115+T148+T173+T179+T220+T231+T237+T242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120</v>
      </c>
      <c r="BK89" s="190">
        <f>BK90+BK110+BK115+BK148+BK173+BK179+BK220+BK231+BK237+BK242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861</v>
      </c>
      <c r="F90" s="194" t="s">
        <v>1053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SUM(P91:P109)</f>
        <v>0</v>
      </c>
      <c r="Q90" s="199"/>
      <c r="R90" s="200">
        <f>SUM(R91:R109)</f>
        <v>0</v>
      </c>
      <c r="S90" s="199"/>
      <c r="T90" s="201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149</v>
      </c>
      <c r="BK90" s="204">
        <f>SUM(BK91:BK109)</f>
        <v>0</v>
      </c>
    </row>
    <row r="91" s="2" customFormat="1" ht="16.5" customHeight="1">
      <c r="A91" s="40"/>
      <c r="B91" s="41"/>
      <c r="C91" s="207" t="s">
        <v>72</v>
      </c>
      <c r="D91" s="207" t="s">
        <v>152</v>
      </c>
      <c r="E91" s="208" t="s">
        <v>1054</v>
      </c>
      <c r="F91" s="209" t="s">
        <v>1055</v>
      </c>
      <c r="G91" s="210" t="s">
        <v>1056</v>
      </c>
      <c r="H91" s="211">
        <v>14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156</v>
      </c>
      <c r="AT91" s="218" t="s">
        <v>152</v>
      </c>
      <c r="AU91" s="218" t="s">
        <v>80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156</v>
      </c>
      <c r="BM91" s="218" t="s">
        <v>82</v>
      </c>
    </row>
    <row r="92" s="2" customFormat="1">
      <c r="A92" s="40"/>
      <c r="B92" s="41"/>
      <c r="C92" s="42"/>
      <c r="D92" s="227" t="s">
        <v>223</v>
      </c>
      <c r="E92" s="42"/>
      <c r="F92" s="269" t="s">
        <v>1057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223</v>
      </c>
      <c r="AU92" s="19" t="s">
        <v>80</v>
      </c>
    </row>
    <row r="93" s="2" customFormat="1" ht="16.5" customHeight="1">
      <c r="A93" s="40"/>
      <c r="B93" s="41"/>
      <c r="C93" s="207" t="s">
        <v>72</v>
      </c>
      <c r="D93" s="207" t="s">
        <v>152</v>
      </c>
      <c r="E93" s="208" t="s">
        <v>1058</v>
      </c>
      <c r="F93" s="209" t="s">
        <v>1059</v>
      </c>
      <c r="G93" s="210" t="s">
        <v>1056</v>
      </c>
      <c r="H93" s="211">
        <v>4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156</v>
      </c>
      <c r="AT93" s="218" t="s">
        <v>152</v>
      </c>
      <c r="AU93" s="218" t="s">
        <v>80</v>
      </c>
      <c r="AY93" s="19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156</v>
      </c>
      <c r="BM93" s="218" t="s">
        <v>156</v>
      </c>
    </row>
    <row r="94" s="2" customFormat="1">
      <c r="A94" s="40"/>
      <c r="B94" s="41"/>
      <c r="C94" s="42"/>
      <c r="D94" s="227" t="s">
        <v>223</v>
      </c>
      <c r="E94" s="42"/>
      <c r="F94" s="269" t="s">
        <v>1060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223</v>
      </c>
      <c r="AU94" s="19" t="s">
        <v>80</v>
      </c>
    </row>
    <row r="95" s="2" customFormat="1" ht="16.5" customHeight="1">
      <c r="A95" s="40"/>
      <c r="B95" s="41"/>
      <c r="C95" s="207" t="s">
        <v>72</v>
      </c>
      <c r="D95" s="207" t="s">
        <v>152</v>
      </c>
      <c r="E95" s="208" t="s">
        <v>1061</v>
      </c>
      <c r="F95" s="209" t="s">
        <v>1062</v>
      </c>
      <c r="G95" s="210" t="s">
        <v>1056</v>
      </c>
      <c r="H95" s="211">
        <v>3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150</v>
      </c>
    </row>
    <row r="96" s="2" customFormat="1">
      <c r="A96" s="40"/>
      <c r="B96" s="41"/>
      <c r="C96" s="42"/>
      <c r="D96" s="227" t="s">
        <v>223</v>
      </c>
      <c r="E96" s="42"/>
      <c r="F96" s="269" t="s">
        <v>1063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223</v>
      </c>
      <c r="AU96" s="19" t="s">
        <v>80</v>
      </c>
    </row>
    <row r="97" s="2" customFormat="1" ht="16.5" customHeight="1">
      <c r="A97" s="40"/>
      <c r="B97" s="41"/>
      <c r="C97" s="207" t="s">
        <v>72</v>
      </c>
      <c r="D97" s="207" t="s">
        <v>152</v>
      </c>
      <c r="E97" s="208" t="s">
        <v>1064</v>
      </c>
      <c r="F97" s="209" t="s">
        <v>1065</v>
      </c>
      <c r="G97" s="210" t="s">
        <v>1056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156</v>
      </c>
      <c r="AT97" s="218" t="s">
        <v>152</v>
      </c>
      <c r="AU97" s="218" t="s">
        <v>80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156</v>
      </c>
      <c r="BM97" s="218" t="s">
        <v>210</v>
      </c>
    </row>
    <row r="98" s="2" customFormat="1">
      <c r="A98" s="40"/>
      <c r="B98" s="41"/>
      <c r="C98" s="42"/>
      <c r="D98" s="227" t="s">
        <v>223</v>
      </c>
      <c r="E98" s="42"/>
      <c r="F98" s="269" t="s">
        <v>1066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223</v>
      </c>
      <c r="AU98" s="19" t="s">
        <v>80</v>
      </c>
    </row>
    <row r="99" s="2" customFormat="1" ht="16.5" customHeight="1">
      <c r="A99" s="40"/>
      <c r="B99" s="41"/>
      <c r="C99" s="207" t="s">
        <v>72</v>
      </c>
      <c r="D99" s="207" t="s">
        <v>152</v>
      </c>
      <c r="E99" s="208" t="s">
        <v>1067</v>
      </c>
      <c r="F99" s="209" t="s">
        <v>1068</v>
      </c>
      <c r="G99" s="210" t="s">
        <v>1056</v>
      </c>
      <c r="H99" s="211">
        <v>24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225</v>
      </c>
    </row>
    <row r="100" s="2" customFormat="1">
      <c r="A100" s="40"/>
      <c r="B100" s="41"/>
      <c r="C100" s="42"/>
      <c r="D100" s="227" t="s">
        <v>223</v>
      </c>
      <c r="E100" s="42"/>
      <c r="F100" s="269" t="s">
        <v>1069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223</v>
      </c>
      <c r="AU100" s="19" t="s">
        <v>80</v>
      </c>
    </row>
    <row r="101" s="2" customFormat="1" ht="16.5" customHeight="1">
      <c r="A101" s="40"/>
      <c r="B101" s="41"/>
      <c r="C101" s="207" t="s">
        <v>72</v>
      </c>
      <c r="D101" s="207" t="s">
        <v>152</v>
      </c>
      <c r="E101" s="208" t="s">
        <v>1070</v>
      </c>
      <c r="F101" s="209" t="s">
        <v>1071</v>
      </c>
      <c r="G101" s="210" t="s">
        <v>1056</v>
      </c>
      <c r="H101" s="211">
        <v>8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236</v>
      </c>
    </row>
    <row r="102" s="2" customFormat="1">
      <c r="A102" s="40"/>
      <c r="B102" s="41"/>
      <c r="C102" s="42"/>
      <c r="D102" s="227" t="s">
        <v>223</v>
      </c>
      <c r="E102" s="42"/>
      <c r="F102" s="269" t="s">
        <v>1072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223</v>
      </c>
      <c r="AU102" s="19" t="s">
        <v>80</v>
      </c>
    </row>
    <row r="103" s="2" customFormat="1" ht="16.5" customHeight="1">
      <c r="A103" s="40"/>
      <c r="B103" s="41"/>
      <c r="C103" s="207" t="s">
        <v>72</v>
      </c>
      <c r="D103" s="207" t="s">
        <v>152</v>
      </c>
      <c r="E103" s="208" t="s">
        <v>1073</v>
      </c>
      <c r="F103" s="209" t="s">
        <v>1074</v>
      </c>
      <c r="G103" s="210" t="s">
        <v>1056</v>
      </c>
      <c r="H103" s="211">
        <v>2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156</v>
      </c>
      <c r="AT103" s="218" t="s">
        <v>152</v>
      </c>
      <c r="AU103" s="218" t="s">
        <v>80</v>
      </c>
      <c r="AY103" s="19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156</v>
      </c>
      <c r="BM103" s="218" t="s">
        <v>253</v>
      </c>
    </row>
    <row r="104" s="2" customFormat="1">
      <c r="A104" s="40"/>
      <c r="B104" s="41"/>
      <c r="C104" s="42"/>
      <c r="D104" s="227" t="s">
        <v>223</v>
      </c>
      <c r="E104" s="42"/>
      <c r="F104" s="269" t="s">
        <v>1075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223</v>
      </c>
      <c r="AU104" s="19" t="s">
        <v>80</v>
      </c>
    </row>
    <row r="105" s="2" customFormat="1" ht="16.5" customHeight="1">
      <c r="A105" s="40"/>
      <c r="B105" s="41"/>
      <c r="C105" s="207" t="s">
        <v>72</v>
      </c>
      <c r="D105" s="207" t="s">
        <v>152</v>
      </c>
      <c r="E105" s="208" t="s">
        <v>1076</v>
      </c>
      <c r="F105" s="209" t="s">
        <v>1077</v>
      </c>
      <c r="G105" s="210" t="s">
        <v>1056</v>
      </c>
      <c r="H105" s="211">
        <v>1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156</v>
      </c>
      <c r="AT105" s="218" t="s">
        <v>152</v>
      </c>
      <c r="AU105" s="218" t="s">
        <v>80</v>
      </c>
      <c r="AY105" s="19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156</v>
      </c>
      <c r="BM105" s="218" t="s">
        <v>260</v>
      </c>
    </row>
    <row r="106" s="2" customFormat="1" ht="16.5" customHeight="1">
      <c r="A106" s="40"/>
      <c r="B106" s="41"/>
      <c r="C106" s="207" t="s">
        <v>72</v>
      </c>
      <c r="D106" s="207" t="s">
        <v>152</v>
      </c>
      <c r="E106" s="208" t="s">
        <v>1078</v>
      </c>
      <c r="F106" s="209" t="s">
        <v>1079</v>
      </c>
      <c r="G106" s="210" t="s">
        <v>1056</v>
      </c>
      <c r="H106" s="211">
        <v>13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156</v>
      </c>
      <c r="AT106" s="218" t="s">
        <v>152</v>
      </c>
      <c r="AU106" s="218" t="s">
        <v>80</v>
      </c>
      <c r="AY106" s="19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156</v>
      </c>
      <c r="BM106" s="218" t="s">
        <v>271</v>
      </c>
    </row>
    <row r="107" s="2" customFormat="1">
      <c r="A107" s="40"/>
      <c r="B107" s="41"/>
      <c r="C107" s="42"/>
      <c r="D107" s="227" t="s">
        <v>223</v>
      </c>
      <c r="E107" s="42"/>
      <c r="F107" s="269" t="s">
        <v>1080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223</v>
      </c>
      <c r="AU107" s="19" t="s">
        <v>80</v>
      </c>
    </row>
    <row r="108" s="2" customFormat="1" ht="16.5" customHeight="1">
      <c r="A108" s="40"/>
      <c r="B108" s="41"/>
      <c r="C108" s="207" t="s">
        <v>72</v>
      </c>
      <c r="D108" s="207" t="s">
        <v>152</v>
      </c>
      <c r="E108" s="208" t="s">
        <v>1081</v>
      </c>
      <c r="F108" s="209" t="s">
        <v>1082</v>
      </c>
      <c r="G108" s="210" t="s">
        <v>1056</v>
      </c>
      <c r="H108" s="211">
        <v>50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156</v>
      </c>
      <c r="AT108" s="218" t="s">
        <v>152</v>
      </c>
      <c r="AU108" s="218" t="s">
        <v>80</v>
      </c>
      <c r="AY108" s="19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80</v>
      </c>
      <c r="BK108" s="219">
        <f>ROUND(I108*H108,2)</f>
        <v>0</v>
      </c>
      <c r="BL108" s="19" t="s">
        <v>156</v>
      </c>
      <c r="BM108" s="218" t="s">
        <v>281</v>
      </c>
    </row>
    <row r="109" s="2" customFormat="1" ht="16.5" customHeight="1">
      <c r="A109" s="40"/>
      <c r="B109" s="41"/>
      <c r="C109" s="207" t="s">
        <v>72</v>
      </c>
      <c r="D109" s="207" t="s">
        <v>152</v>
      </c>
      <c r="E109" s="208" t="s">
        <v>1083</v>
      </c>
      <c r="F109" s="209" t="s">
        <v>1084</v>
      </c>
      <c r="G109" s="210" t="s">
        <v>1085</v>
      </c>
      <c r="H109" s="211">
        <v>1</v>
      </c>
      <c r="I109" s="212"/>
      <c r="J109" s="213">
        <f>ROUND(I109*H109,2)</f>
        <v>0</v>
      </c>
      <c r="K109" s="209" t="s">
        <v>19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156</v>
      </c>
      <c r="AT109" s="218" t="s">
        <v>152</v>
      </c>
      <c r="AU109" s="218" t="s">
        <v>80</v>
      </c>
      <c r="AY109" s="19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156</v>
      </c>
      <c r="BM109" s="218" t="s">
        <v>301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882</v>
      </c>
      <c r="F110" s="194" t="s">
        <v>1086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SUM(P111:P114)</f>
        <v>0</v>
      </c>
      <c r="Q110" s="199"/>
      <c r="R110" s="200">
        <f>SUM(R111:R114)</f>
        <v>0</v>
      </c>
      <c r="S110" s="199"/>
      <c r="T110" s="201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149</v>
      </c>
      <c r="BK110" s="204">
        <f>SUM(BK111:BK114)</f>
        <v>0</v>
      </c>
    </row>
    <row r="111" s="2" customFormat="1" ht="16.5" customHeight="1">
      <c r="A111" s="40"/>
      <c r="B111" s="41"/>
      <c r="C111" s="207" t="s">
        <v>72</v>
      </c>
      <c r="D111" s="207" t="s">
        <v>152</v>
      </c>
      <c r="E111" s="208" t="s">
        <v>1087</v>
      </c>
      <c r="F111" s="209" t="s">
        <v>1088</v>
      </c>
      <c r="G111" s="210" t="s">
        <v>1056</v>
      </c>
      <c r="H111" s="211">
        <v>1</v>
      </c>
      <c r="I111" s="212"/>
      <c r="J111" s="213">
        <f>ROUND(I111*H111,2)</f>
        <v>0</v>
      </c>
      <c r="K111" s="209" t="s">
        <v>19</v>
      </c>
      <c r="L111" s="46"/>
      <c r="M111" s="214" t="s">
        <v>19</v>
      </c>
      <c r="N111" s="215" t="s">
        <v>43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156</v>
      </c>
      <c r="AT111" s="218" t="s">
        <v>152</v>
      </c>
      <c r="AU111" s="218" t="s">
        <v>80</v>
      </c>
      <c r="AY111" s="19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80</v>
      </c>
      <c r="BK111" s="219">
        <f>ROUND(I111*H111,2)</f>
        <v>0</v>
      </c>
      <c r="BL111" s="19" t="s">
        <v>156</v>
      </c>
      <c r="BM111" s="218" t="s">
        <v>314</v>
      </c>
    </row>
    <row r="112" s="2" customFormat="1" ht="16.5" customHeight="1">
      <c r="A112" s="40"/>
      <c r="B112" s="41"/>
      <c r="C112" s="207" t="s">
        <v>72</v>
      </c>
      <c r="D112" s="207" t="s">
        <v>152</v>
      </c>
      <c r="E112" s="208" t="s">
        <v>1089</v>
      </c>
      <c r="F112" s="209" t="s">
        <v>1090</v>
      </c>
      <c r="G112" s="210" t="s">
        <v>1056</v>
      </c>
      <c r="H112" s="211">
        <v>3</v>
      </c>
      <c r="I112" s="212"/>
      <c r="J112" s="213">
        <f>ROUND(I112*H112,2)</f>
        <v>0</v>
      </c>
      <c r="K112" s="209" t="s">
        <v>19</v>
      </c>
      <c r="L112" s="46"/>
      <c r="M112" s="214" t="s">
        <v>19</v>
      </c>
      <c r="N112" s="215" t="s">
        <v>43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156</v>
      </c>
      <c r="AT112" s="218" t="s">
        <v>152</v>
      </c>
      <c r="AU112" s="218" t="s">
        <v>80</v>
      </c>
      <c r="AY112" s="19" t="s">
        <v>149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80</v>
      </c>
      <c r="BK112" s="219">
        <f>ROUND(I112*H112,2)</f>
        <v>0</v>
      </c>
      <c r="BL112" s="19" t="s">
        <v>156</v>
      </c>
      <c r="BM112" s="218" t="s">
        <v>328</v>
      </c>
    </row>
    <row r="113" s="2" customFormat="1" ht="16.5" customHeight="1">
      <c r="A113" s="40"/>
      <c r="B113" s="41"/>
      <c r="C113" s="207" t="s">
        <v>72</v>
      </c>
      <c r="D113" s="207" t="s">
        <v>152</v>
      </c>
      <c r="E113" s="208" t="s">
        <v>1091</v>
      </c>
      <c r="F113" s="209" t="s">
        <v>1092</v>
      </c>
      <c r="G113" s="210" t="s">
        <v>1056</v>
      </c>
      <c r="H113" s="211">
        <v>16</v>
      </c>
      <c r="I113" s="212"/>
      <c r="J113" s="213">
        <f>ROUND(I113*H113,2)</f>
        <v>0</v>
      </c>
      <c r="K113" s="209" t="s">
        <v>19</v>
      </c>
      <c r="L113" s="46"/>
      <c r="M113" s="214" t="s">
        <v>19</v>
      </c>
      <c r="N113" s="215" t="s">
        <v>43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156</v>
      </c>
      <c r="AT113" s="218" t="s">
        <v>152</v>
      </c>
      <c r="AU113" s="218" t="s">
        <v>80</v>
      </c>
      <c r="AY113" s="19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80</v>
      </c>
      <c r="BK113" s="219">
        <f>ROUND(I113*H113,2)</f>
        <v>0</v>
      </c>
      <c r="BL113" s="19" t="s">
        <v>156</v>
      </c>
      <c r="BM113" s="218" t="s">
        <v>339</v>
      </c>
    </row>
    <row r="114" s="2" customFormat="1" ht="16.5" customHeight="1">
      <c r="A114" s="40"/>
      <c r="B114" s="41"/>
      <c r="C114" s="207" t="s">
        <v>72</v>
      </c>
      <c r="D114" s="207" t="s">
        <v>152</v>
      </c>
      <c r="E114" s="208" t="s">
        <v>1093</v>
      </c>
      <c r="F114" s="209" t="s">
        <v>1094</v>
      </c>
      <c r="G114" s="210" t="s">
        <v>1056</v>
      </c>
      <c r="H114" s="211">
        <v>4</v>
      </c>
      <c r="I114" s="212"/>
      <c r="J114" s="213">
        <f>ROUND(I114*H114,2)</f>
        <v>0</v>
      </c>
      <c r="K114" s="209" t="s">
        <v>19</v>
      </c>
      <c r="L114" s="46"/>
      <c r="M114" s="214" t="s">
        <v>19</v>
      </c>
      <c r="N114" s="215" t="s">
        <v>43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156</v>
      </c>
      <c r="AT114" s="218" t="s">
        <v>152</v>
      </c>
      <c r="AU114" s="218" t="s">
        <v>80</v>
      </c>
      <c r="AY114" s="19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80</v>
      </c>
      <c r="BK114" s="219">
        <f>ROUND(I114*H114,2)</f>
        <v>0</v>
      </c>
      <c r="BL114" s="19" t="s">
        <v>156</v>
      </c>
      <c r="BM114" s="218" t="s">
        <v>352</v>
      </c>
    </row>
    <row r="115" s="12" customFormat="1" ht="25.92" customHeight="1">
      <c r="A115" s="12"/>
      <c r="B115" s="191"/>
      <c r="C115" s="192"/>
      <c r="D115" s="193" t="s">
        <v>71</v>
      </c>
      <c r="E115" s="194" t="s">
        <v>909</v>
      </c>
      <c r="F115" s="194" t="s">
        <v>1095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SUM(P116:P147)</f>
        <v>0</v>
      </c>
      <c r="Q115" s="199"/>
      <c r="R115" s="200">
        <f>SUM(R116:R147)</f>
        <v>0</v>
      </c>
      <c r="S115" s="199"/>
      <c r="T115" s="201">
        <f>SUM(T116:T147)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72</v>
      </c>
      <c r="AY115" s="202" t="s">
        <v>149</v>
      </c>
      <c r="BK115" s="204">
        <f>SUM(BK116:BK147)</f>
        <v>0</v>
      </c>
    </row>
    <row r="116" s="2" customFormat="1" ht="16.5" customHeight="1">
      <c r="A116" s="40"/>
      <c r="B116" s="41"/>
      <c r="C116" s="207" t="s">
        <v>72</v>
      </c>
      <c r="D116" s="207" t="s">
        <v>152</v>
      </c>
      <c r="E116" s="208" t="s">
        <v>1096</v>
      </c>
      <c r="F116" s="209" t="s">
        <v>1097</v>
      </c>
      <c r="G116" s="210" t="s">
        <v>1056</v>
      </c>
      <c r="H116" s="211">
        <v>24</v>
      </c>
      <c r="I116" s="212"/>
      <c r="J116" s="213">
        <f>ROUND(I116*H116,2)</f>
        <v>0</v>
      </c>
      <c r="K116" s="209" t="s">
        <v>19</v>
      </c>
      <c r="L116" s="46"/>
      <c r="M116" s="214" t="s">
        <v>19</v>
      </c>
      <c r="N116" s="215" t="s">
        <v>43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156</v>
      </c>
      <c r="AT116" s="218" t="s">
        <v>152</v>
      </c>
      <c r="AU116" s="218" t="s">
        <v>80</v>
      </c>
      <c r="AY116" s="19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80</v>
      </c>
      <c r="BK116" s="219">
        <f>ROUND(I116*H116,2)</f>
        <v>0</v>
      </c>
      <c r="BL116" s="19" t="s">
        <v>156</v>
      </c>
      <c r="BM116" s="218" t="s">
        <v>362</v>
      </c>
    </row>
    <row r="117" s="2" customFormat="1" ht="16.5" customHeight="1">
      <c r="A117" s="40"/>
      <c r="B117" s="41"/>
      <c r="C117" s="207" t="s">
        <v>72</v>
      </c>
      <c r="D117" s="207" t="s">
        <v>152</v>
      </c>
      <c r="E117" s="208" t="s">
        <v>1098</v>
      </c>
      <c r="F117" s="209" t="s">
        <v>1099</v>
      </c>
      <c r="G117" s="210" t="s">
        <v>1056</v>
      </c>
      <c r="H117" s="211">
        <v>10</v>
      </c>
      <c r="I117" s="212"/>
      <c r="J117" s="213">
        <f>ROUND(I117*H117,2)</f>
        <v>0</v>
      </c>
      <c r="K117" s="209" t="s">
        <v>19</v>
      </c>
      <c r="L117" s="46"/>
      <c r="M117" s="214" t="s">
        <v>19</v>
      </c>
      <c r="N117" s="215" t="s">
        <v>43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156</v>
      </c>
      <c r="AT117" s="218" t="s">
        <v>152</v>
      </c>
      <c r="AU117" s="218" t="s">
        <v>80</v>
      </c>
      <c r="AY117" s="19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80</v>
      </c>
      <c r="BK117" s="219">
        <f>ROUND(I117*H117,2)</f>
        <v>0</v>
      </c>
      <c r="BL117" s="19" t="s">
        <v>156</v>
      </c>
      <c r="BM117" s="218" t="s">
        <v>375</v>
      </c>
    </row>
    <row r="118" s="2" customFormat="1" ht="21.75" customHeight="1">
      <c r="A118" s="40"/>
      <c r="B118" s="41"/>
      <c r="C118" s="207" t="s">
        <v>72</v>
      </c>
      <c r="D118" s="207" t="s">
        <v>152</v>
      </c>
      <c r="E118" s="208" t="s">
        <v>1100</v>
      </c>
      <c r="F118" s="209" t="s">
        <v>1101</v>
      </c>
      <c r="G118" s="210" t="s">
        <v>1056</v>
      </c>
      <c r="H118" s="211">
        <v>12</v>
      </c>
      <c r="I118" s="212"/>
      <c r="J118" s="213">
        <f>ROUND(I118*H118,2)</f>
        <v>0</v>
      </c>
      <c r="K118" s="209" t="s">
        <v>19</v>
      </c>
      <c r="L118" s="46"/>
      <c r="M118" s="214" t="s">
        <v>19</v>
      </c>
      <c r="N118" s="215" t="s">
        <v>43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156</v>
      </c>
      <c r="AT118" s="218" t="s">
        <v>152</v>
      </c>
      <c r="AU118" s="218" t="s">
        <v>80</v>
      </c>
      <c r="AY118" s="19" t="s">
        <v>149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80</v>
      </c>
      <c r="BK118" s="219">
        <f>ROUND(I118*H118,2)</f>
        <v>0</v>
      </c>
      <c r="BL118" s="19" t="s">
        <v>156</v>
      </c>
      <c r="BM118" s="218" t="s">
        <v>395</v>
      </c>
    </row>
    <row r="119" s="2" customFormat="1" ht="16.5" customHeight="1">
      <c r="A119" s="40"/>
      <c r="B119" s="41"/>
      <c r="C119" s="207" t="s">
        <v>72</v>
      </c>
      <c r="D119" s="207" t="s">
        <v>152</v>
      </c>
      <c r="E119" s="208" t="s">
        <v>1102</v>
      </c>
      <c r="F119" s="209" t="s">
        <v>1103</v>
      </c>
      <c r="G119" s="210" t="s">
        <v>1056</v>
      </c>
      <c r="H119" s="211">
        <v>3</v>
      </c>
      <c r="I119" s="212"/>
      <c r="J119" s="213">
        <f>ROUND(I119*H119,2)</f>
        <v>0</v>
      </c>
      <c r="K119" s="209" t="s">
        <v>19</v>
      </c>
      <c r="L119" s="46"/>
      <c r="M119" s="214" t="s">
        <v>19</v>
      </c>
      <c r="N119" s="215" t="s">
        <v>43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156</v>
      </c>
      <c r="AT119" s="218" t="s">
        <v>152</v>
      </c>
      <c r="AU119" s="218" t="s">
        <v>80</v>
      </c>
      <c r="AY119" s="19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80</v>
      </c>
      <c r="BK119" s="219">
        <f>ROUND(I119*H119,2)</f>
        <v>0</v>
      </c>
      <c r="BL119" s="19" t="s">
        <v>156</v>
      </c>
      <c r="BM119" s="218" t="s">
        <v>409</v>
      </c>
    </row>
    <row r="120" s="2" customFormat="1">
      <c r="A120" s="40"/>
      <c r="B120" s="41"/>
      <c r="C120" s="42"/>
      <c r="D120" s="227" t="s">
        <v>223</v>
      </c>
      <c r="E120" s="42"/>
      <c r="F120" s="269" t="s">
        <v>1104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223</v>
      </c>
      <c r="AU120" s="19" t="s">
        <v>80</v>
      </c>
    </row>
    <row r="121" s="2" customFormat="1" ht="16.5" customHeight="1">
      <c r="A121" s="40"/>
      <c r="B121" s="41"/>
      <c r="C121" s="207" t="s">
        <v>72</v>
      </c>
      <c r="D121" s="207" t="s">
        <v>152</v>
      </c>
      <c r="E121" s="208" t="s">
        <v>1105</v>
      </c>
      <c r="F121" s="209" t="s">
        <v>1106</v>
      </c>
      <c r="G121" s="210" t="s">
        <v>1056</v>
      </c>
      <c r="H121" s="211">
        <v>1</v>
      </c>
      <c r="I121" s="212"/>
      <c r="J121" s="213">
        <f>ROUND(I121*H121,2)</f>
        <v>0</v>
      </c>
      <c r="K121" s="209" t="s">
        <v>19</v>
      </c>
      <c r="L121" s="46"/>
      <c r="M121" s="214" t="s">
        <v>19</v>
      </c>
      <c r="N121" s="215" t="s">
        <v>43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156</v>
      </c>
      <c r="AT121" s="218" t="s">
        <v>152</v>
      </c>
      <c r="AU121" s="218" t="s">
        <v>80</v>
      </c>
      <c r="AY121" s="19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80</v>
      </c>
      <c r="BK121" s="219">
        <f>ROUND(I121*H121,2)</f>
        <v>0</v>
      </c>
      <c r="BL121" s="19" t="s">
        <v>156</v>
      </c>
      <c r="BM121" s="218" t="s">
        <v>422</v>
      </c>
    </row>
    <row r="122" s="2" customFormat="1">
      <c r="A122" s="40"/>
      <c r="B122" s="41"/>
      <c r="C122" s="42"/>
      <c r="D122" s="227" t="s">
        <v>223</v>
      </c>
      <c r="E122" s="42"/>
      <c r="F122" s="269" t="s">
        <v>1107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223</v>
      </c>
      <c r="AU122" s="19" t="s">
        <v>80</v>
      </c>
    </row>
    <row r="123" s="2" customFormat="1" ht="16.5" customHeight="1">
      <c r="A123" s="40"/>
      <c r="B123" s="41"/>
      <c r="C123" s="207" t="s">
        <v>72</v>
      </c>
      <c r="D123" s="207" t="s">
        <v>152</v>
      </c>
      <c r="E123" s="208" t="s">
        <v>1108</v>
      </c>
      <c r="F123" s="209" t="s">
        <v>1109</v>
      </c>
      <c r="G123" s="210" t="s">
        <v>1056</v>
      </c>
      <c r="H123" s="211">
        <v>15</v>
      </c>
      <c r="I123" s="212"/>
      <c r="J123" s="213">
        <f>ROUND(I123*H123,2)</f>
        <v>0</v>
      </c>
      <c r="K123" s="209" t="s">
        <v>19</v>
      </c>
      <c r="L123" s="46"/>
      <c r="M123" s="214" t="s">
        <v>19</v>
      </c>
      <c r="N123" s="215" t="s">
        <v>43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156</v>
      </c>
      <c r="AT123" s="218" t="s">
        <v>152</v>
      </c>
      <c r="AU123" s="218" t="s">
        <v>80</v>
      </c>
      <c r="AY123" s="19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80</v>
      </c>
      <c r="BK123" s="219">
        <f>ROUND(I123*H123,2)</f>
        <v>0</v>
      </c>
      <c r="BL123" s="19" t="s">
        <v>156</v>
      </c>
      <c r="BM123" s="218" t="s">
        <v>439</v>
      </c>
    </row>
    <row r="124" s="2" customFormat="1">
      <c r="A124" s="40"/>
      <c r="B124" s="41"/>
      <c r="C124" s="42"/>
      <c r="D124" s="227" t="s">
        <v>223</v>
      </c>
      <c r="E124" s="42"/>
      <c r="F124" s="269" t="s">
        <v>1110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223</v>
      </c>
      <c r="AU124" s="19" t="s">
        <v>80</v>
      </c>
    </row>
    <row r="125" s="2" customFormat="1" ht="16.5" customHeight="1">
      <c r="A125" s="40"/>
      <c r="B125" s="41"/>
      <c r="C125" s="207" t="s">
        <v>72</v>
      </c>
      <c r="D125" s="207" t="s">
        <v>152</v>
      </c>
      <c r="E125" s="208" t="s">
        <v>1111</v>
      </c>
      <c r="F125" s="209" t="s">
        <v>1112</v>
      </c>
      <c r="G125" s="210" t="s">
        <v>1056</v>
      </c>
      <c r="H125" s="211">
        <v>3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156</v>
      </c>
      <c r="AT125" s="218" t="s">
        <v>152</v>
      </c>
      <c r="AU125" s="218" t="s">
        <v>80</v>
      </c>
      <c r="AY125" s="19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80</v>
      </c>
      <c r="BK125" s="219">
        <f>ROUND(I125*H125,2)</f>
        <v>0</v>
      </c>
      <c r="BL125" s="19" t="s">
        <v>156</v>
      </c>
      <c r="BM125" s="218" t="s">
        <v>449</v>
      </c>
    </row>
    <row r="126" s="2" customFormat="1">
      <c r="A126" s="40"/>
      <c r="B126" s="41"/>
      <c r="C126" s="42"/>
      <c r="D126" s="227" t="s">
        <v>223</v>
      </c>
      <c r="E126" s="42"/>
      <c r="F126" s="269" t="s">
        <v>1110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223</v>
      </c>
      <c r="AU126" s="19" t="s">
        <v>80</v>
      </c>
    </row>
    <row r="127" s="2" customFormat="1" ht="16.5" customHeight="1">
      <c r="A127" s="40"/>
      <c r="B127" s="41"/>
      <c r="C127" s="207" t="s">
        <v>72</v>
      </c>
      <c r="D127" s="207" t="s">
        <v>152</v>
      </c>
      <c r="E127" s="208" t="s">
        <v>1113</v>
      </c>
      <c r="F127" s="209" t="s">
        <v>1114</v>
      </c>
      <c r="G127" s="210" t="s">
        <v>1056</v>
      </c>
      <c r="H127" s="211">
        <v>4</v>
      </c>
      <c r="I127" s="212"/>
      <c r="J127" s="213">
        <f>ROUND(I127*H127,2)</f>
        <v>0</v>
      </c>
      <c r="K127" s="209" t="s">
        <v>19</v>
      </c>
      <c r="L127" s="46"/>
      <c r="M127" s="214" t="s">
        <v>19</v>
      </c>
      <c r="N127" s="215" t="s">
        <v>43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156</v>
      </c>
      <c r="AT127" s="218" t="s">
        <v>152</v>
      </c>
      <c r="AU127" s="218" t="s">
        <v>80</v>
      </c>
      <c r="AY127" s="19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80</v>
      </c>
      <c r="BK127" s="219">
        <f>ROUND(I127*H127,2)</f>
        <v>0</v>
      </c>
      <c r="BL127" s="19" t="s">
        <v>156</v>
      </c>
      <c r="BM127" s="218" t="s">
        <v>458</v>
      </c>
    </row>
    <row r="128" s="2" customFormat="1">
      <c r="A128" s="40"/>
      <c r="B128" s="41"/>
      <c r="C128" s="42"/>
      <c r="D128" s="227" t="s">
        <v>223</v>
      </c>
      <c r="E128" s="42"/>
      <c r="F128" s="269" t="s">
        <v>1110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223</v>
      </c>
      <c r="AU128" s="19" t="s">
        <v>80</v>
      </c>
    </row>
    <row r="129" s="2" customFormat="1" ht="16.5" customHeight="1">
      <c r="A129" s="40"/>
      <c r="B129" s="41"/>
      <c r="C129" s="207" t="s">
        <v>72</v>
      </c>
      <c r="D129" s="207" t="s">
        <v>152</v>
      </c>
      <c r="E129" s="208" t="s">
        <v>1115</v>
      </c>
      <c r="F129" s="209" t="s">
        <v>1116</v>
      </c>
      <c r="G129" s="210" t="s">
        <v>1056</v>
      </c>
      <c r="H129" s="211">
        <v>6</v>
      </c>
      <c r="I129" s="212"/>
      <c r="J129" s="213">
        <f>ROUND(I129*H129,2)</f>
        <v>0</v>
      </c>
      <c r="K129" s="209" t="s">
        <v>19</v>
      </c>
      <c r="L129" s="46"/>
      <c r="M129" s="214" t="s">
        <v>19</v>
      </c>
      <c r="N129" s="215" t="s">
        <v>43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156</v>
      </c>
      <c r="AT129" s="218" t="s">
        <v>152</v>
      </c>
      <c r="AU129" s="218" t="s">
        <v>80</v>
      </c>
      <c r="AY129" s="19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80</v>
      </c>
      <c r="BK129" s="219">
        <f>ROUND(I129*H129,2)</f>
        <v>0</v>
      </c>
      <c r="BL129" s="19" t="s">
        <v>156</v>
      </c>
      <c r="BM129" s="218" t="s">
        <v>468</v>
      </c>
    </row>
    <row r="130" s="2" customFormat="1">
      <c r="A130" s="40"/>
      <c r="B130" s="41"/>
      <c r="C130" s="42"/>
      <c r="D130" s="227" t="s">
        <v>223</v>
      </c>
      <c r="E130" s="42"/>
      <c r="F130" s="269" t="s">
        <v>1110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223</v>
      </c>
      <c r="AU130" s="19" t="s">
        <v>80</v>
      </c>
    </row>
    <row r="131" s="2" customFormat="1" ht="16.5" customHeight="1">
      <c r="A131" s="40"/>
      <c r="B131" s="41"/>
      <c r="C131" s="207" t="s">
        <v>72</v>
      </c>
      <c r="D131" s="207" t="s">
        <v>152</v>
      </c>
      <c r="E131" s="208" t="s">
        <v>1117</v>
      </c>
      <c r="F131" s="209" t="s">
        <v>1118</v>
      </c>
      <c r="G131" s="210" t="s">
        <v>1056</v>
      </c>
      <c r="H131" s="211">
        <v>3</v>
      </c>
      <c r="I131" s="212"/>
      <c r="J131" s="213">
        <f>ROUND(I131*H131,2)</f>
        <v>0</v>
      </c>
      <c r="K131" s="209" t="s">
        <v>19</v>
      </c>
      <c r="L131" s="46"/>
      <c r="M131" s="214" t="s">
        <v>19</v>
      </c>
      <c r="N131" s="215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156</v>
      </c>
      <c r="AT131" s="218" t="s">
        <v>152</v>
      </c>
      <c r="AU131" s="218" t="s">
        <v>80</v>
      </c>
      <c r="AY131" s="19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80</v>
      </c>
      <c r="BK131" s="219">
        <f>ROUND(I131*H131,2)</f>
        <v>0</v>
      </c>
      <c r="BL131" s="19" t="s">
        <v>156</v>
      </c>
      <c r="BM131" s="218" t="s">
        <v>478</v>
      </c>
    </row>
    <row r="132" s="2" customFormat="1">
      <c r="A132" s="40"/>
      <c r="B132" s="41"/>
      <c r="C132" s="42"/>
      <c r="D132" s="227" t="s">
        <v>223</v>
      </c>
      <c r="E132" s="42"/>
      <c r="F132" s="269" t="s">
        <v>1110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223</v>
      </c>
      <c r="AU132" s="19" t="s">
        <v>80</v>
      </c>
    </row>
    <row r="133" s="2" customFormat="1" ht="16.5" customHeight="1">
      <c r="A133" s="40"/>
      <c r="B133" s="41"/>
      <c r="C133" s="207" t="s">
        <v>72</v>
      </c>
      <c r="D133" s="207" t="s">
        <v>152</v>
      </c>
      <c r="E133" s="208" t="s">
        <v>1119</v>
      </c>
      <c r="F133" s="209" t="s">
        <v>1120</v>
      </c>
      <c r="G133" s="210" t="s">
        <v>1056</v>
      </c>
      <c r="H133" s="211">
        <v>4</v>
      </c>
      <c r="I133" s="212"/>
      <c r="J133" s="213">
        <f>ROUND(I133*H133,2)</f>
        <v>0</v>
      </c>
      <c r="K133" s="209" t="s">
        <v>19</v>
      </c>
      <c r="L133" s="46"/>
      <c r="M133" s="214" t="s">
        <v>19</v>
      </c>
      <c r="N133" s="215" t="s">
        <v>43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156</v>
      </c>
      <c r="AT133" s="218" t="s">
        <v>152</v>
      </c>
      <c r="AU133" s="218" t="s">
        <v>80</v>
      </c>
      <c r="AY133" s="19" t="s">
        <v>149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80</v>
      </c>
      <c r="BK133" s="219">
        <f>ROUND(I133*H133,2)</f>
        <v>0</v>
      </c>
      <c r="BL133" s="19" t="s">
        <v>156</v>
      </c>
      <c r="BM133" s="218" t="s">
        <v>488</v>
      </c>
    </row>
    <row r="134" s="2" customFormat="1" ht="16.5" customHeight="1">
      <c r="A134" s="40"/>
      <c r="B134" s="41"/>
      <c r="C134" s="207" t="s">
        <v>72</v>
      </c>
      <c r="D134" s="207" t="s">
        <v>152</v>
      </c>
      <c r="E134" s="208" t="s">
        <v>1121</v>
      </c>
      <c r="F134" s="209" t="s">
        <v>1122</v>
      </c>
      <c r="G134" s="210" t="s">
        <v>1056</v>
      </c>
      <c r="H134" s="211">
        <v>3</v>
      </c>
      <c r="I134" s="212"/>
      <c r="J134" s="213">
        <f>ROUND(I134*H134,2)</f>
        <v>0</v>
      </c>
      <c r="K134" s="209" t="s">
        <v>19</v>
      </c>
      <c r="L134" s="46"/>
      <c r="M134" s="214" t="s">
        <v>19</v>
      </c>
      <c r="N134" s="215" t="s">
        <v>43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156</v>
      </c>
      <c r="AT134" s="218" t="s">
        <v>152</v>
      </c>
      <c r="AU134" s="218" t="s">
        <v>80</v>
      </c>
      <c r="AY134" s="19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80</v>
      </c>
      <c r="BK134" s="219">
        <f>ROUND(I134*H134,2)</f>
        <v>0</v>
      </c>
      <c r="BL134" s="19" t="s">
        <v>156</v>
      </c>
      <c r="BM134" s="218" t="s">
        <v>497</v>
      </c>
    </row>
    <row r="135" s="2" customFormat="1">
      <c r="A135" s="40"/>
      <c r="B135" s="41"/>
      <c r="C135" s="42"/>
      <c r="D135" s="227" t="s">
        <v>223</v>
      </c>
      <c r="E135" s="42"/>
      <c r="F135" s="269" t="s">
        <v>1123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223</v>
      </c>
      <c r="AU135" s="19" t="s">
        <v>80</v>
      </c>
    </row>
    <row r="136" s="2" customFormat="1" ht="16.5" customHeight="1">
      <c r="A136" s="40"/>
      <c r="B136" s="41"/>
      <c r="C136" s="207" t="s">
        <v>72</v>
      </c>
      <c r="D136" s="207" t="s">
        <v>152</v>
      </c>
      <c r="E136" s="208" t="s">
        <v>1124</v>
      </c>
      <c r="F136" s="209" t="s">
        <v>1125</v>
      </c>
      <c r="G136" s="210" t="s">
        <v>1056</v>
      </c>
      <c r="H136" s="211">
        <v>1</v>
      </c>
      <c r="I136" s="212"/>
      <c r="J136" s="213">
        <f>ROUND(I136*H136,2)</f>
        <v>0</v>
      </c>
      <c r="K136" s="209" t="s">
        <v>19</v>
      </c>
      <c r="L136" s="46"/>
      <c r="M136" s="214" t="s">
        <v>19</v>
      </c>
      <c r="N136" s="215" t="s">
        <v>43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156</v>
      </c>
      <c r="AT136" s="218" t="s">
        <v>152</v>
      </c>
      <c r="AU136" s="218" t="s">
        <v>80</v>
      </c>
      <c r="AY136" s="19" t="s">
        <v>149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80</v>
      </c>
      <c r="BK136" s="219">
        <f>ROUND(I136*H136,2)</f>
        <v>0</v>
      </c>
      <c r="BL136" s="19" t="s">
        <v>156</v>
      </c>
      <c r="BM136" s="218" t="s">
        <v>506</v>
      </c>
    </row>
    <row r="137" s="2" customFormat="1">
      <c r="A137" s="40"/>
      <c r="B137" s="41"/>
      <c r="C137" s="42"/>
      <c r="D137" s="227" t="s">
        <v>223</v>
      </c>
      <c r="E137" s="42"/>
      <c r="F137" s="269" t="s">
        <v>1123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223</v>
      </c>
      <c r="AU137" s="19" t="s">
        <v>80</v>
      </c>
    </row>
    <row r="138" s="2" customFormat="1" ht="16.5" customHeight="1">
      <c r="A138" s="40"/>
      <c r="B138" s="41"/>
      <c r="C138" s="207" t="s">
        <v>72</v>
      </c>
      <c r="D138" s="207" t="s">
        <v>152</v>
      </c>
      <c r="E138" s="208" t="s">
        <v>1126</v>
      </c>
      <c r="F138" s="209" t="s">
        <v>1127</v>
      </c>
      <c r="G138" s="210" t="s">
        <v>1056</v>
      </c>
      <c r="H138" s="211">
        <v>3</v>
      </c>
      <c r="I138" s="212"/>
      <c r="J138" s="213">
        <f>ROUND(I138*H138,2)</f>
        <v>0</v>
      </c>
      <c r="K138" s="209" t="s">
        <v>19</v>
      </c>
      <c r="L138" s="46"/>
      <c r="M138" s="214" t="s">
        <v>19</v>
      </c>
      <c r="N138" s="215" t="s">
        <v>43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156</v>
      </c>
      <c r="AT138" s="218" t="s">
        <v>152</v>
      </c>
      <c r="AU138" s="218" t="s">
        <v>80</v>
      </c>
      <c r="AY138" s="19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80</v>
      </c>
      <c r="BK138" s="219">
        <f>ROUND(I138*H138,2)</f>
        <v>0</v>
      </c>
      <c r="BL138" s="19" t="s">
        <v>156</v>
      </c>
      <c r="BM138" s="218" t="s">
        <v>515</v>
      </c>
    </row>
    <row r="139" s="2" customFormat="1">
      <c r="A139" s="40"/>
      <c r="B139" s="41"/>
      <c r="C139" s="42"/>
      <c r="D139" s="227" t="s">
        <v>223</v>
      </c>
      <c r="E139" s="42"/>
      <c r="F139" s="269" t="s">
        <v>1123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223</v>
      </c>
      <c r="AU139" s="19" t="s">
        <v>80</v>
      </c>
    </row>
    <row r="140" s="2" customFormat="1" ht="16.5" customHeight="1">
      <c r="A140" s="40"/>
      <c r="B140" s="41"/>
      <c r="C140" s="207" t="s">
        <v>72</v>
      </c>
      <c r="D140" s="207" t="s">
        <v>152</v>
      </c>
      <c r="E140" s="208" t="s">
        <v>1128</v>
      </c>
      <c r="F140" s="209" t="s">
        <v>1129</v>
      </c>
      <c r="G140" s="210" t="s">
        <v>1056</v>
      </c>
      <c r="H140" s="211">
        <v>4</v>
      </c>
      <c r="I140" s="212"/>
      <c r="J140" s="213">
        <f>ROUND(I140*H140,2)</f>
        <v>0</v>
      </c>
      <c r="K140" s="209" t="s">
        <v>19</v>
      </c>
      <c r="L140" s="46"/>
      <c r="M140" s="214" t="s">
        <v>19</v>
      </c>
      <c r="N140" s="215" t="s">
        <v>43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156</v>
      </c>
      <c r="AT140" s="218" t="s">
        <v>152</v>
      </c>
      <c r="AU140" s="218" t="s">
        <v>80</v>
      </c>
      <c r="AY140" s="19" t="s">
        <v>149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80</v>
      </c>
      <c r="BK140" s="219">
        <f>ROUND(I140*H140,2)</f>
        <v>0</v>
      </c>
      <c r="BL140" s="19" t="s">
        <v>156</v>
      </c>
      <c r="BM140" s="218" t="s">
        <v>527</v>
      </c>
    </row>
    <row r="141" s="2" customFormat="1">
      <c r="A141" s="40"/>
      <c r="B141" s="41"/>
      <c r="C141" s="42"/>
      <c r="D141" s="227" t="s">
        <v>223</v>
      </c>
      <c r="E141" s="42"/>
      <c r="F141" s="269" t="s">
        <v>1123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223</v>
      </c>
      <c r="AU141" s="19" t="s">
        <v>80</v>
      </c>
    </row>
    <row r="142" s="2" customFormat="1" ht="16.5" customHeight="1">
      <c r="A142" s="40"/>
      <c r="B142" s="41"/>
      <c r="C142" s="207" t="s">
        <v>72</v>
      </c>
      <c r="D142" s="207" t="s">
        <v>152</v>
      </c>
      <c r="E142" s="208" t="s">
        <v>1130</v>
      </c>
      <c r="F142" s="209" t="s">
        <v>1131</v>
      </c>
      <c r="G142" s="210" t="s">
        <v>1056</v>
      </c>
      <c r="H142" s="211">
        <v>1</v>
      </c>
      <c r="I142" s="212"/>
      <c r="J142" s="213">
        <f>ROUND(I142*H142,2)</f>
        <v>0</v>
      </c>
      <c r="K142" s="209" t="s">
        <v>19</v>
      </c>
      <c r="L142" s="46"/>
      <c r="M142" s="214" t="s">
        <v>19</v>
      </c>
      <c r="N142" s="215" t="s">
        <v>43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156</v>
      </c>
      <c r="AT142" s="218" t="s">
        <v>152</v>
      </c>
      <c r="AU142" s="218" t="s">
        <v>80</v>
      </c>
      <c r="AY142" s="19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80</v>
      </c>
      <c r="BK142" s="219">
        <f>ROUND(I142*H142,2)</f>
        <v>0</v>
      </c>
      <c r="BL142" s="19" t="s">
        <v>156</v>
      </c>
      <c r="BM142" s="218" t="s">
        <v>536</v>
      </c>
    </row>
    <row r="143" s="2" customFormat="1">
      <c r="A143" s="40"/>
      <c r="B143" s="41"/>
      <c r="C143" s="42"/>
      <c r="D143" s="227" t="s">
        <v>223</v>
      </c>
      <c r="E143" s="42"/>
      <c r="F143" s="269" t="s">
        <v>1123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223</v>
      </c>
      <c r="AU143" s="19" t="s">
        <v>80</v>
      </c>
    </row>
    <row r="144" s="2" customFormat="1" ht="16.5" customHeight="1">
      <c r="A144" s="40"/>
      <c r="B144" s="41"/>
      <c r="C144" s="207" t="s">
        <v>72</v>
      </c>
      <c r="D144" s="207" t="s">
        <v>152</v>
      </c>
      <c r="E144" s="208" t="s">
        <v>1132</v>
      </c>
      <c r="F144" s="209" t="s">
        <v>1133</v>
      </c>
      <c r="G144" s="210" t="s">
        <v>1056</v>
      </c>
      <c r="H144" s="211">
        <v>100</v>
      </c>
      <c r="I144" s="212"/>
      <c r="J144" s="213">
        <f>ROUND(I144*H144,2)</f>
        <v>0</v>
      </c>
      <c r="K144" s="209" t="s">
        <v>19</v>
      </c>
      <c r="L144" s="46"/>
      <c r="M144" s="214" t="s">
        <v>19</v>
      </c>
      <c r="N144" s="215" t="s">
        <v>43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156</v>
      </c>
      <c r="AT144" s="218" t="s">
        <v>152</v>
      </c>
      <c r="AU144" s="218" t="s">
        <v>80</v>
      </c>
      <c r="AY144" s="19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80</v>
      </c>
      <c r="BK144" s="219">
        <f>ROUND(I144*H144,2)</f>
        <v>0</v>
      </c>
      <c r="BL144" s="19" t="s">
        <v>156</v>
      </c>
      <c r="BM144" s="218" t="s">
        <v>546</v>
      </c>
    </row>
    <row r="145" s="2" customFormat="1" ht="16.5" customHeight="1">
      <c r="A145" s="40"/>
      <c r="B145" s="41"/>
      <c r="C145" s="207" t="s">
        <v>72</v>
      </c>
      <c r="D145" s="207" t="s">
        <v>152</v>
      </c>
      <c r="E145" s="208" t="s">
        <v>1134</v>
      </c>
      <c r="F145" s="209" t="s">
        <v>1135</v>
      </c>
      <c r="G145" s="210" t="s">
        <v>1085</v>
      </c>
      <c r="H145" s="211">
        <v>1</v>
      </c>
      <c r="I145" s="212"/>
      <c r="J145" s="213">
        <f>ROUND(I145*H145,2)</f>
        <v>0</v>
      </c>
      <c r="K145" s="209" t="s">
        <v>19</v>
      </c>
      <c r="L145" s="46"/>
      <c r="M145" s="214" t="s">
        <v>19</v>
      </c>
      <c r="N145" s="215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156</v>
      </c>
      <c r="AT145" s="218" t="s">
        <v>152</v>
      </c>
      <c r="AU145" s="218" t="s">
        <v>80</v>
      </c>
      <c r="AY145" s="19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80</v>
      </c>
      <c r="BK145" s="219">
        <f>ROUND(I145*H145,2)</f>
        <v>0</v>
      </c>
      <c r="BL145" s="19" t="s">
        <v>156</v>
      </c>
      <c r="BM145" s="218" t="s">
        <v>558</v>
      </c>
    </row>
    <row r="146" s="2" customFormat="1" ht="16.5" customHeight="1">
      <c r="A146" s="40"/>
      <c r="B146" s="41"/>
      <c r="C146" s="207" t="s">
        <v>72</v>
      </c>
      <c r="D146" s="207" t="s">
        <v>152</v>
      </c>
      <c r="E146" s="208" t="s">
        <v>1136</v>
      </c>
      <c r="F146" s="209" t="s">
        <v>1137</v>
      </c>
      <c r="G146" s="210" t="s">
        <v>1056</v>
      </c>
      <c r="H146" s="211">
        <v>1</v>
      </c>
      <c r="I146" s="212"/>
      <c r="J146" s="213">
        <f>ROUND(I146*H146,2)</f>
        <v>0</v>
      </c>
      <c r="K146" s="209" t="s">
        <v>19</v>
      </c>
      <c r="L146" s="46"/>
      <c r="M146" s="214" t="s">
        <v>19</v>
      </c>
      <c r="N146" s="215" t="s">
        <v>43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156</v>
      </c>
      <c r="AT146" s="218" t="s">
        <v>152</v>
      </c>
      <c r="AU146" s="218" t="s">
        <v>80</v>
      </c>
      <c r="AY146" s="19" t="s">
        <v>149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80</v>
      </c>
      <c r="BK146" s="219">
        <f>ROUND(I146*H146,2)</f>
        <v>0</v>
      </c>
      <c r="BL146" s="19" t="s">
        <v>156</v>
      </c>
      <c r="BM146" s="218" t="s">
        <v>572</v>
      </c>
    </row>
    <row r="147" s="2" customFormat="1" ht="16.5" customHeight="1">
      <c r="A147" s="40"/>
      <c r="B147" s="41"/>
      <c r="C147" s="207" t="s">
        <v>72</v>
      </c>
      <c r="D147" s="207" t="s">
        <v>152</v>
      </c>
      <c r="E147" s="208" t="s">
        <v>1138</v>
      </c>
      <c r="F147" s="209" t="s">
        <v>1139</v>
      </c>
      <c r="G147" s="210" t="s">
        <v>1085</v>
      </c>
      <c r="H147" s="211">
        <v>1</v>
      </c>
      <c r="I147" s="212"/>
      <c r="J147" s="213">
        <f>ROUND(I147*H147,2)</f>
        <v>0</v>
      </c>
      <c r="K147" s="209" t="s">
        <v>19</v>
      </c>
      <c r="L147" s="46"/>
      <c r="M147" s="214" t="s">
        <v>19</v>
      </c>
      <c r="N147" s="215" t="s">
        <v>43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156</v>
      </c>
      <c r="AT147" s="218" t="s">
        <v>152</v>
      </c>
      <c r="AU147" s="218" t="s">
        <v>80</v>
      </c>
      <c r="AY147" s="19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80</v>
      </c>
      <c r="BK147" s="219">
        <f>ROUND(I147*H147,2)</f>
        <v>0</v>
      </c>
      <c r="BL147" s="19" t="s">
        <v>156</v>
      </c>
      <c r="BM147" s="218" t="s">
        <v>583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920</v>
      </c>
      <c r="F148" s="194" t="s">
        <v>1140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SUM(P149:P172)</f>
        <v>0</v>
      </c>
      <c r="Q148" s="199"/>
      <c r="R148" s="200">
        <f>SUM(R149:R172)</f>
        <v>0</v>
      </c>
      <c r="S148" s="199"/>
      <c r="T148" s="201">
        <f>SUM(T149:T172)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80</v>
      </c>
      <c r="AT148" s="203" t="s">
        <v>71</v>
      </c>
      <c r="AU148" s="203" t="s">
        <v>72</v>
      </c>
      <c r="AY148" s="202" t="s">
        <v>149</v>
      </c>
      <c r="BK148" s="204">
        <f>SUM(BK149:BK172)</f>
        <v>0</v>
      </c>
    </row>
    <row r="149" s="2" customFormat="1" ht="16.5" customHeight="1">
      <c r="A149" s="40"/>
      <c r="B149" s="41"/>
      <c r="C149" s="207" t="s">
        <v>72</v>
      </c>
      <c r="D149" s="207" t="s">
        <v>152</v>
      </c>
      <c r="E149" s="208" t="s">
        <v>1141</v>
      </c>
      <c r="F149" s="209" t="s">
        <v>1142</v>
      </c>
      <c r="G149" s="210" t="s">
        <v>184</v>
      </c>
      <c r="H149" s="211">
        <v>30</v>
      </c>
      <c r="I149" s="212"/>
      <c r="J149" s="213">
        <f>ROUND(I149*H149,2)</f>
        <v>0</v>
      </c>
      <c r="K149" s="209" t="s">
        <v>19</v>
      </c>
      <c r="L149" s="46"/>
      <c r="M149" s="214" t="s">
        <v>19</v>
      </c>
      <c r="N149" s="215" t="s">
        <v>43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156</v>
      </c>
      <c r="AT149" s="218" t="s">
        <v>152</v>
      </c>
      <c r="AU149" s="218" t="s">
        <v>80</v>
      </c>
      <c r="AY149" s="19" t="s">
        <v>149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80</v>
      </c>
      <c r="BK149" s="219">
        <f>ROUND(I149*H149,2)</f>
        <v>0</v>
      </c>
      <c r="BL149" s="19" t="s">
        <v>156</v>
      </c>
      <c r="BM149" s="218" t="s">
        <v>591</v>
      </c>
    </row>
    <row r="150" s="2" customFormat="1" ht="16.5" customHeight="1">
      <c r="A150" s="40"/>
      <c r="B150" s="41"/>
      <c r="C150" s="207" t="s">
        <v>72</v>
      </c>
      <c r="D150" s="207" t="s">
        <v>152</v>
      </c>
      <c r="E150" s="208" t="s">
        <v>1143</v>
      </c>
      <c r="F150" s="209" t="s">
        <v>1144</v>
      </c>
      <c r="G150" s="210" t="s">
        <v>184</v>
      </c>
      <c r="H150" s="211">
        <v>360</v>
      </c>
      <c r="I150" s="212"/>
      <c r="J150" s="213">
        <f>ROUND(I150*H150,2)</f>
        <v>0</v>
      </c>
      <c r="K150" s="209" t="s">
        <v>19</v>
      </c>
      <c r="L150" s="46"/>
      <c r="M150" s="214" t="s">
        <v>19</v>
      </c>
      <c r="N150" s="215" t="s">
        <v>43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156</v>
      </c>
      <c r="AT150" s="218" t="s">
        <v>152</v>
      </c>
      <c r="AU150" s="218" t="s">
        <v>80</v>
      </c>
      <c r="AY150" s="19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80</v>
      </c>
      <c r="BK150" s="219">
        <f>ROUND(I150*H150,2)</f>
        <v>0</v>
      </c>
      <c r="BL150" s="19" t="s">
        <v>156</v>
      </c>
      <c r="BM150" s="218" t="s">
        <v>609</v>
      </c>
    </row>
    <row r="151" s="2" customFormat="1" ht="16.5" customHeight="1">
      <c r="A151" s="40"/>
      <c r="B151" s="41"/>
      <c r="C151" s="207" t="s">
        <v>72</v>
      </c>
      <c r="D151" s="207" t="s">
        <v>152</v>
      </c>
      <c r="E151" s="208" t="s">
        <v>1145</v>
      </c>
      <c r="F151" s="209" t="s">
        <v>1146</v>
      </c>
      <c r="G151" s="210" t="s">
        <v>184</v>
      </c>
      <c r="H151" s="211">
        <v>450</v>
      </c>
      <c r="I151" s="212"/>
      <c r="J151" s="213">
        <f>ROUND(I151*H151,2)</f>
        <v>0</v>
      </c>
      <c r="K151" s="209" t="s">
        <v>19</v>
      </c>
      <c r="L151" s="46"/>
      <c r="M151" s="214" t="s">
        <v>19</v>
      </c>
      <c r="N151" s="215" t="s">
        <v>43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156</v>
      </c>
      <c r="AT151" s="218" t="s">
        <v>152</v>
      </c>
      <c r="AU151" s="218" t="s">
        <v>80</v>
      </c>
      <c r="AY151" s="19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80</v>
      </c>
      <c r="BK151" s="219">
        <f>ROUND(I151*H151,2)</f>
        <v>0</v>
      </c>
      <c r="BL151" s="19" t="s">
        <v>156</v>
      </c>
      <c r="BM151" s="218" t="s">
        <v>628</v>
      </c>
    </row>
    <row r="152" s="2" customFormat="1" ht="16.5" customHeight="1">
      <c r="A152" s="40"/>
      <c r="B152" s="41"/>
      <c r="C152" s="207" t="s">
        <v>72</v>
      </c>
      <c r="D152" s="207" t="s">
        <v>152</v>
      </c>
      <c r="E152" s="208" t="s">
        <v>1147</v>
      </c>
      <c r="F152" s="209" t="s">
        <v>1148</v>
      </c>
      <c r="G152" s="210" t="s">
        <v>184</v>
      </c>
      <c r="H152" s="211">
        <v>900</v>
      </c>
      <c r="I152" s="212"/>
      <c r="J152" s="213">
        <f>ROUND(I152*H152,2)</f>
        <v>0</v>
      </c>
      <c r="K152" s="209" t="s">
        <v>19</v>
      </c>
      <c r="L152" s="46"/>
      <c r="M152" s="214" t="s">
        <v>19</v>
      </c>
      <c r="N152" s="215" t="s">
        <v>43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156</v>
      </c>
      <c r="AT152" s="218" t="s">
        <v>152</v>
      </c>
      <c r="AU152" s="218" t="s">
        <v>80</v>
      </c>
      <c r="AY152" s="19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80</v>
      </c>
      <c r="BK152" s="219">
        <f>ROUND(I152*H152,2)</f>
        <v>0</v>
      </c>
      <c r="BL152" s="19" t="s">
        <v>156</v>
      </c>
      <c r="BM152" s="218" t="s">
        <v>654</v>
      </c>
    </row>
    <row r="153" s="2" customFormat="1" ht="16.5" customHeight="1">
      <c r="A153" s="40"/>
      <c r="B153" s="41"/>
      <c r="C153" s="207" t="s">
        <v>72</v>
      </c>
      <c r="D153" s="207" t="s">
        <v>152</v>
      </c>
      <c r="E153" s="208" t="s">
        <v>1149</v>
      </c>
      <c r="F153" s="209" t="s">
        <v>1150</v>
      </c>
      <c r="G153" s="210" t="s">
        <v>184</v>
      </c>
      <c r="H153" s="211">
        <v>75</v>
      </c>
      <c r="I153" s="212"/>
      <c r="J153" s="213">
        <f>ROUND(I153*H153,2)</f>
        <v>0</v>
      </c>
      <c r="K153" s="209" t="s">
        <v>19</v>
      </c>
      <c r="L153" s="46"/>
      <c r="M153" s="214" t="s">
        <v>19</v>
      </c>
      <c r="N153" s="215" t="s">
        <v>43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156</v>
      </c>
      <c r="AT153" s="218" t="s">
        <v>152</v>
      </c>
      <c r="AU153" s="218" t="s">
        <v>80</v>
      </c>
      <c r="AY153" s="19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80</v>
      </c>
      <c r="BK153" s="219">
        <f>ROUND(I153*H153,2)</f>
        <v>0</v>
      </c>
      <c r="BL153" s="19" t="s">
        <v>156</v>
      </c>
      <c r="BM153" s="218" t="s">
        <v>664</v>
      </c>
    </row>
    <row r="154" s="2" customFormat="1" ht="16.5" customHeight="1">
      <c r="A154" s="40"/>
      <c r="B154" s="41"/>
      <c r="C154" s="207" t="s">
        <v>72</v>
      </c>
      <c r="D154" s="207" t="s">
        <v>152</v>
      </c>
      <c r="E154" s="208" t="s">
        <v>1151</v>
      </c>
      <c r="F154" s="209" t="s">
        <v>1152</v>
      </c>
      <c r="G154" s="210" t="s">
        <v>184</v>
      </c>
      <c r="H154" s="211">
        <v>150</v>
      </c>
      <c r="I154" s="212"/>
      <c r="J154" s="213">
        <f>ROUND(I154*H154,2)</f>
        <v>0</v>
      </c>
      <c r="K154" s="209" t="s">
        <v>19</v>
      </c>
      <c r="L154" s="46"/>
      <c r="M154" s="214" t="s">
        <v>19</v>
      </c>
      <c r="N154" s="215" t="s">
        <v>43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156</v>
      </c>
      <c r="AT154" s="218" t="s">
        <v>152</v>
      </c>
      <c r="AU154" s="218" t="s">
        <v>80</v>
      </c>
      <c r="AY154" s="19" t="s">
        <v>149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80</v>
      </c>
      <c r="BK154" s="219">
        <f>ROUND(I154*H154,2)</f>
        <v>0</v>
      </c>
      <c r="BL154" s="19" t="s">
        <v>156</v>
      </c>
      <c r="BM154" s="218" t="s">
        <v>685</v>
      </c>
    </row>
    <row r="155" s="2" customFormat="1" ht="16.5" customHeight="1">
      <c r="A155" s="40"/>
      <c r="B155" s="41"/>
      <c r="C155" s="207" t="s">
        <v>72</v>
      </c>
      <c r="D155" s="207" t="s">
        <v>152</v>
      </c>
      <c r="E155" s="208" t="s">
        <v>1153</v>
      </c>
      <c r="F155" s="209" t="s">
        <v>1154</v>
      </c>
      <c r="G155" s="210" t="s">
        <v>184</v>
      </c>
      <c r="H155" s="211">
        <v>30</v>
      </c>
      <c r="I155" s="212"/>
      <c r="J155" s="213">
        <f>ROUND(I155*H155,2)</f>
        <v>0</v>
      </c>
      <c r="K155" s="209" t="s">
        <v>19</v>
      </c>
      <c r="L155" s="46"/>
      <c r="M155" s="214" t="s">
        <v>19</v>
      </c>
      <c r="N155" s="215" t="s">
        <v>43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156</v>
      </c>
      <c r="AT155" s="218" t="s">
        <v>152</v>
      </c>
      <c r="AU155" s="218" t="s">
        <v>80</v>
      </c>
      <c r="AY155" s="19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80</v>
      </c>
      <c r="BK155" s="219">
        <f>ROUND(I155*H155,2)</f>
        <v>0</v>
      </c>
      <c r="BL155" s="19" t="s">
        <v>156</v>
      </c>
      <c r="BM155" s="218" t="s">
        <v>706</v>
      </c>
    </row>
    <row r="156" s="2" customFormat="1" ht="16.5" customHeight="1">
      <c r="A156" s="40"/>
      <c r="B156" s="41"/>
      <c r="C156" s="207" t="s">
        <v>72</v>
      </c>
      <c r="D156" s="207" t="s">
        <v>152</v>
      </c>
      <c r="E156" s="208" t="s">
        <v>1155</v>
      </c>
      <c r="F156" s="209" t="s">
        <v>1156</v>
      </c>
      <c r="G156" s="210" t="s">
        <v>184</v>
      </c>
      <c r="H156" s="211">
        <v>60</v>
      </c>
      <c r="I156" s="212"/>
      <c r="J156" s="213">
        <f>ROUND(I156*H156,2)</f>
        <v>0</v>
      </c>
      <c r="K156" s="209" t="s">
        <v>19</v>
      </c>
      <c r="L156" s="46"/>
      <c r="M156" s="214" t="s">
        <v>19</v>
      </c>
      <c r="N156" s="215" t="s">
        <v>43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156</v>
      </c>
      <c r="AT156" s="218" t="s">
        <v>152</v>
      </c>
      <c r="AU156" s="218" t="s">
        <v>80</v>
      </c>
      <c r="AY156" s="19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80</v>
      </c>
      <c r="BK156" s="219">
        <f>ROUND(I156*H156,2)</f>
        <v>0</v>
      </c>
      <c r="BL156" s="19" t="s">
        <v>156</v>
      </c>
      <c r="BM156" s="218" t="s">
        <v>717</v>
      </c>
    </row>
    <row r="157" s="2" customFormat="1" ht="16.5" customHeight="1">
      <c r="A157" s="40"/>
      <c r="B157" s="41"/>
      <c r="C157" s="207" t="s">
        <v>72</v>
      </c>
      <c r="D157" s="207" t="s">
        <v>152</v>
      </c>
      <c r="E157" s="208" t="s">
        <v>1157</v>
      </c>
      <c r="F157" s="209" t="s">
        <v>1158</v>
      </c>
      <c r="G157" s="210" t="s">
        <v>184</v>
      </c>
      <c r="H157" s="211">
        <v>100</v>
      </c>
      <c r="I157" s="212"/>
      <c r="J157" s="213">
        <f>ROUND(I157*H157,2)</f>
        <v>0</v>
      </c>
      <c r="K157" s="209" t="s">
        <v>19</v>
      </c>
      <c r="L157" s="46"/>
      <c r="M157" s="214" t="s">
        <v>19</v>
      </c>
      <c r="N157" s="215" t="s">
        <v>43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156</v>
      </c>
      <c r="AT157" s="218" t="s">
        <v>152</v>
      </c>
      <c r="AU157" s="218" t="s">
        <v>80</v>
      </c>
      <c r="AY157" s="19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80</v>
      </c>
      <c r="BK157" s="219">
        <f>ROUND(I157*H157,2)</f>
        <v>0</v>
      </c>
      <c r="BL157" s="19" t="s">
        <v>156</v>
      </c>
      <c r="BM157" s="218" t="s">
        <v>742</v>
      </c>
    </row>
    <row r="158" s="2" customFormat="1" ht="16.5" customHeight="1">
      <c r="A158" s="40"/>
      <c r="B158" s="41"/>
      <c r="C158" s="207" t="s">
        <v>72</v>
      </c>
      <c r="D158" s="207" t="s">
        <v>152</v>
      </c>
      <c r="E158" s="208" t="s">
        <v>1159</v>
      </c>
      <c r="F158" s="209" t="s">
        <v>1160</v>
      </c>
      <c r="G158" s="210" t="s">
        <v>184</v>
      </c>
      <c r="H158" s="211">
        <v>25</v>
      </c>
      <c r="I158" s="212"/>
      <c r="J158" s="213">
        <f>ROUND(I158*H158,2)</f>
        <v>0</v>
      </c>
      <c r="K158" s="209" t="s">
        <v>19</v>
      </c>
      <c r="L158" s="46"/>
      <c r="M158" s="214" t="s">
        <v>19</v>
      </c>
      <c r="N158" s="215" t="s">
        <v>43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156</v>
      </c>
      <c r="AT158" s="218" t="s">
        <v>152</v>
      </c>
      <c r="AU158" s="218" t="s">
        <v>80</v>
      </c>
      <c r="AY158" s="19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80</v>
      </c>
      <c r="BK158" s="219">
        <f>ROUND(I158*H158,2)</f>
        <v>0</v>
      </c>
      <c r="BL158" s="19" t="s">
        <v>156</v>
      </c>
      <c r="BM158" s="218" t="s">
        <v>759</v>
      </c>
    </row>
    <row r="159" s="2" customFormat="1" ht="16.5" customHeight="1">
      <c r="A159" s="40"/>
      <c r="B159" s="41"/>
      <c r="C159" s="207" t="s">
        <v>72</v>
      </c>
      <c r="D159" s="207" t="s">
        <v>152</v>
      </c>
      <c r="E159" s="208" t="s">
        <v>1161</v>
      </c>
      <c r="F159" s="209" t="s">
        <v>1162</v>
      </c>
      <c r="G159" s="210" t="s">
        <v>184</v>
      </c>
      <c r="H159" s="211">
        <v>15</v>
      </c>
      <c r="I159" s="212"/>
      <c r="J159" s="213">
        <f>ROUND(I159*H159,2)</f>
        <v>0</v>
      </c>
      <c r="K159" s="209" t="s">
        <v>19</v>
      </c>
      <c r="L159" s="46"/>
      <c r="M159" s="214" t="s">
        <v>19</v>
      </c>
      <c r="N159" s="215" t="s">
        <v>43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156</v>
      </c>
      <c r="AT159" s="218" t="s">
        <v>152</v>
      </c>
      <c r="AU159" s="218" t="s">
        <v>80</v>
      </c>
      <c r="AY159" s="19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80</v>
      </c>
      <c r="BK159" s="219">
        <f>ROUND(I159*H159,2)</f>
        <v>0</v>
      </c>
      <c r="BL159" s="19" t="s">
        <v>156</v>
      </c>
      <c r="BM159" s="218" t="s">
        <v>770</v>
      </c>
    </row>
    <row r="160" s="2" customFormat="1" ht="16.5" customHeight="1">
      <c r="A160" s="40"/>
      <c r="B160" s="41"/>
      <c r="C160" s="207" t="s">
        <v>72</v>
      </c>
      <c r="D160" s="207" t="s">
        <v>152</v>
      </c>
      <c r="E160" s="208" t="s">
        <v>1163</v>
      </c>
      <c r="F160" s="209" t="s">
        <v>1164</v>
      </c>
      <c r="G160" s="210" t="s">
        <v>184</v>
      </c>
      <c r="H160" s="211">
        <v>15</v>
      </c>
      <c r="I160" s="212"/>
      <c r="J160" s="213">
        <f>ROUND(I160*H160,2)</f>
        <v>0</v>
      </c>
      <c r="K160" s="209" t="s">
        <v>19</v>
      </c>
      <c r="L160" s="46"/>
      <c r="M160" s="214" t="s">
        <v>19</v>
      </c>
      <c r="N160" s="215" t="s">
        <v>43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156</v>
      </c>
      <c r="AT160" s="218" t="s">
        <v>152</v>
      </c>
      <c r="AU160" s="218" t="s">
        <v>80</v>
      </c>
      <c r="AY160" s="19" t="s">
        <v>149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80</v>
      </c>
      <c r="BK160" s="219">
        <f>ROUND(I160*H160,2)</f>
        <v>0</v>
      </c>
      <c r="BL160" s="19" t="s">
        <v>156</v>
      </c>
      <c r="BM160" s="218" t="s">
        <v>782</v>
      </c>
    </row>
    <row r="161" s="2" customFormat="1" ht="16.5" customHeight="1">
      <c r="A161" s="40"/>
      <c r="B161" s="41"/>
      <c r="C161" s="207" t="s">
        <v>72</v>
      </c>
      <c r="D161" s="207" t="s">
        <v>152</v>
      </c>
      <c r="E161" s="208" t="s">
        <v>1165</v>
      </c>
      <c r="F161" s="209" t="s">
        <v>1166</v>
      </c>
      <c r="G161" s="210" t="s">
        <v>184</v>
      </c>
      <c r="H161" s="211">
        <v>10</v>
      </c>
      <c r="I161" s="212"/>
      <c r="J161" s="213">
        <f>ROUND(I161*H161,2)</f>
        <v>0</v>
      </c>
      <c r="K161" s="209" t="s">
        <v>19</v>
      </c>
      <c r="L161" s="46"/>
      <c r="M161" s="214" t="s">
        <v>19</v>
      </c>
      <c r="N161" s="215" t="s">
        <v>43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156</v>
      </c>
      <c r="AT161" s="218" t="s">
        <v>152</v>
      </c>
      <c r="AU161" s="218" t="s">
        <v>80</v>
      </c>
      <c r="AY161" s="19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80</v>
      </c>
      <c r="BK161" s="219">
        <f>ROUND(I161*H161,2)</f>
        <v>0</v>
      </c>
      <c r="BL161" s="19" t="s">
        <v>156</v>
      </c>
      <c r="BM161" s="218" t="s">
        <v>796</v>
      </c>
    </row>
    <row r="162" s="2" customFormat="1" ht="16.5" customHeight="1">
      <c r="A162" s="40"/>
      <c r="B162" s="41"/>
      <c r="C162" s="207" t="s">
        <v>72</v>
      </c>
      <c r="D162" s="207" t="s">
        <v>152</v>
      </c>
      <c r="E162" s="208" t="s">
        <v>1167</v>
      </c>
      <c r="F162" s="209" t="s">
        <v>1168</v>
      </c>
      <c r="G162" s="210" t="s">
        <v>184</v>
      </c>
      <c r="H162" s="211">
        <v>25</v>
      </c>
      <c r="I162" s="212"/>
      <c r="J162" s="213">
        <f>ROUND(I162*H162,2)</f>
        <v>0</v>
      </c>
      <c r="K162" s="209" t="s">
        <v>19</v>
      </c>
      <c r="L162" s="46"/>
      <c r="M162" s="214" t="s">
        <v>19</v>
      </c>
      <c r="N162" s="215" t="s">
        <v>43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156</v>
      </c>
      <c r="AT162" s="218" t="s">
        <v>152</v>
      </c>
      <c r="AU162" s="218" t="s">
        <v>80</v>
      </c>
      <c r="AY162" s="19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80</v>
      </c>
      <c r="BK162" s="219">
        <f>ROUND(I162*H162,2)</f>
        <v>0</v>
      </c>
      <c r="BL162" s="19" t="s">
        <v>156</v>
      </c>
      <c r="BM162" s="218" t="s">
        <v>806</v>
      </c>
    </row>
    <row r="163" s="2" customFormat="1" ht="16.5" customHeight="1">
      <c r="A163" s="40"/>
      <c r="B163" s="41"/>
      <c r="C163" s="207" t="s">
        <v>72</v>
      </c>
      <c r="D163" s="207" t="s">
        <v>152</v>
      </c>
      <c r="E163" s="208" t="s">
        <v>1169</v>
      </c>
      <c r="F163" s="209" t="s">
        <v>1170</v>
      </c>
      <c r="G163" s="210" t="s">
        <v>184</v>
      </c>
      <c r="H163" s="211">
        <v>10</v>
      </c>
      <c r="I163" s="212"/>
      <c r="J163" s="213">
        <f>ROUND(I163*H163,2)</f>
        <v>0</v>
      </c>
      <c r="K163" s="209" t="s">
        <v>19</v>
      </c>
      <c r="L163" s="46"/>
      <c r="M163" s="214" t="s">
        <v>19</v>
      </c>
      <c r="N163" s="215" t="s">
        <v>43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156</v>
      </c>
      <c r="AT163" s="218" t="s">
        <v>152</v>
      </c>
      <c r="AU163" s="218" t="s">
        <v>80</v>
      </c>
      <c r="AY163" s="19" t="s">
        <v>149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80</v>
      </c>
      <c r="BK163" s="219">
        <f>ROUND(I163*H163,2)</f>
        <v>0</v>
      </c>
      <c r="BL163" s="19" t="s">
        <v>156</v>
      </c>
      <c r="BM163" s="218" t="s">
        <v>816</v>
      </c>
    </row>
    <row r="164" s="2" customFormat="1" ht="16.5" customHeight="1">
      <c r="A164" s="40"/>
      <c r="B164" s="41"/>
      <c r="C164" s="207" t="s">
        <v>72</v>
      </c>
      <c r="D164" s="207" t="s">
        <v>152</v>
      </c>
      <c r="E164" s="208" t="s">
        <v>1171</v>
      </c>
      <c r="F164" s="209" t="s">
        <v>1172</v>
      </c>
      <c r="G164" s="210" t="s">
        <v>184</v>
      </c>
      <c r="H164" s="211">
        <v>20</v>
      </c>
      <c r="I164" s="212"/>
      <c r="J164" s="213">
        <f>ROUND(I164*H164,2)</f>
        <v>0</v>
      </c>
      <c r="K164" s="209" t="s">
        <v>19</v>
      </c>
      <c r="L164" s="46"/>
      <c r="M164" s="214" t="s">
        <v>19</v>
      </c>
      <c r="N164" s="215" t="s">
        <v>43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156</v>
      </c>
      <c r="AT164" s="218" t="s">
        <v>152</v>
      </c>
      <c r="AU164" s="218" t="s">
        <v>80</v>
      </c>
      <c r="AY164" s="19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80</v>
      </c>
      <c r="BK164" s="219">
        <f>ROUND(I164*H164,2)</f>
        <v>0</v>
      </c>
      <c r="BL164" s="19" t="s">
        <v>156</v>
      </c>
      <c r="BM164" s="218" t="s">
        <v>831</v>
      </c>
    </row>
    <row r="165" s="2" customFormat="1" ht="16.5" customHeight="1">
      <c r="A165" s="40"/>
      <c r="B165" s="41"/>
      <c r="C165" s="207" t="s">
        <v>72</v>
      </c>
      <c r="D165" s="207" t="s">
        <v>152</v>
      </c>
      <c r="E165" s="208" t="s">
        <v>1173</v>
      </c>
      <c r="F165" s="209" t="s">
        <v>1174</v>
      </c>
      <c r="G165" s="210" t="s">
        <v>184</v>
      </c>
      <c r="H165" s="211">
        <v>10</v>
      </c>
      <c r="I165" s="212"/>
      <c r="J165" s="213">
        <f>ROUND(I165*H165,2)</f>
        <v>0</v>
      </c>
      <c r="K165" s="209" t="s">
        <v>19</v>
      </c>
      <c r="L165" s="46"/>
      <c r="M165" s="214" t="s">
        <v>19</v>
      </c>
      <c r="N165" s="215" t="s">
        <v>43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156</v>
      </c>
      <c r="AT165" s="218" t="s">
        <v>152</v>
      </c>
      <c r="AU165" s="218" t="s">
        <v>80</v>
      </c>
      <c r="AY165" s="19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80</v>
      </c>
      <c r="BK165" s="219">
        <f>ROUND(I165*H165,2)</f>
        <v>0</v>
      </c>
      <c r="BL165" s="19" t="s">
        <v>156</v>
      </c>
      <c r="BM165" s="218" t="s">
        <v>842</v>
      </c>
    </row>
    <row r="166" s="2" customFormat="1" ht="16.5" customHeight="1">
      <c r="A166" s="40"/>
      <c r="B166" s="41"/>
      <c r="C166" s="207" t="s">
        <v>72</v>
      </c>
      <c r="D166" s="207" t="s">
        <v>152</v>
      </c>
      <c r="E166" s="208" t="s">
        <v>1175</v>
      </c>
      <c r="F166" s="209" t="s">
        <v>1176</v>
      </c>
      <c r="G166" s="210" t="s">
        <v>184</v>
      </c>
      <c r="H166" s="211">
        <v>10</v>
      </c>
      <c r="I166" s="212"/>
      <c r="J166" s="213">
        <f>ROUND(I166*H166,2)</f>
        <v>0</v>
      </c>
      <c r="K166" s="209" t="s">
        <v>19</v>
      </c>
      <c r="L166" s="46"/>
      <c r="M166" s="214" t="s">
        <v>19</v>
      </c>
      <c r="N166" s="215" t="s">
        <v>43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156</v>
      </c>
      <c r="AT166" s="218" t="s">
        <v>152</v>
      </c>
      <c r="AU166" s="218" t="s">
        <v>80</v>
      </c>
      <c r="AY166" s="19" t="s">
        <v>149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80</v>
      </c>
      <c r="BK166" s="219">
        <f>ROUND(I166*H166,2)</f>
        <v>0</v>
      </c>
      <c r="BL166" s="19" t="s">
        <v>156</v>
      </c>
      <c r="BM166" s="218" t="s">
        <v>991</v>
      </c>
    </row>
    <row r="167" s="2" customFormat="1" ht="16.5" customHeight="1">
      <c r="A167" s="40"/>
      <c r="B167" s="41"/>
      <c r="C167" s="207" t="s">
        <v>72</v>
      </c>
      <c r="D167" s="207" t="s">
        <v>152</v>
      </c>
      <c r="E167" s="208" t="s">
        <v>1177</v>
      </c>
      <c r="F167" s="209" t="s">
        <v>1178</v>
      </c>
      <c r="G167" s="210" t="s">
        <v>184</v>
      </c>
      <c r="H167" s="211">
        <v>500</v>
      </c>
      <c r="I167" s="212"/>
      <c r="J167" s="213">
        <f>ROUND(I167*H167,2)</f>
        <v>0</v>
      </c>
      <c r="K167" s="209" t="s">
        <v>19</v>
      </c>
      <c r="L167" s="46"/>
      <c r="M167" s="214" t="s">
        <v>19</v>
      </c>
      <c r="N167" s="215" t="s">
        <v>43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156</v>
      </c>
      <c r="AT167" s="218" t="s">
        <v>152</v>
      </c>
      <c r="AU167" s="218" t="s">
        <v>80</v>
      </c>
      <c r="AY167" s="19" t="s">
        <v>149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80</v>
      </c>
      <c r="BK167" s="219">
        <f>ROUND(I167*H167,2)</f>
        <v>0</v>
      </c>
      <c r="BL167" s="19" t="s">
        <v>156</v>
      </c>
      <c r="BM167" s="218" t="s">
        <v>996</v>
      </c>
    </row>
    <row r="168" s="2" customFormat="1" ht="16.5" customHeight="1">
      <c r="A168" s="40"/>
      <c r="B168" s="41"/>
      <c r="C168" s="207" t="s">
        <v>72</v>
      </c>
      <c r="D168" s="207" t="s">
        <v>152</v>
      </c>
      <c r="E168" s="208" t="s">
        <v>1179</v>
      </c>
      <c r="F168" s="209" t="s">
        <v>1180</v>
      </c>
      <c r="G168" s="210" t="s">
        <v>184</v>
      </c>
      <c r="H168" s="211">
        <v>50</v>
      </c>
      <c r="I168" s="212"/>
      <c r="J168" s="213">
        <f>ROUND(I168*H168,2)</f>
        <v>0</v>
      </c>
      <c r="K168" s="209" t="s">
        <v>19</v>
      </c>
      <c r="L168" s="46"/>
      <c r="M168" s="214" t="s">
        <v>19</v>
      </c>
      <c r="N168" s="215" t="s">
        <v>43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156</v>
      </c>
      <c r="AT168" s="218" t="s">
        <v>152</v>
      </c>
      <c r="AU168" s="218" t="s">
        <v>80</v>
      </c>
      <c r="AY168" s="19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80</v>
      </c>
      <c r="BK168" s="219">
        <f>ROUND(I168*H168,2)</f>
        <v>0</v>
      </c>
      <c r="BL168" s="19" t="s">
        <v>156</v>
      </c>
      <c r="BM168" s="218" t="s">
        <v>1000</v>
      </c>
    </row>
    <row r="169" s="2" customFormat="1" ht="16.5" customHeight="1">
      <c r="A169" s="40"/>
      <c r="B169" s="41"/>
      <c r="C169" s="207" t="s">
        <v>72</v>
      </c>
      <c r="D169" s="207" t="s">
        <v>152</v>
      </c>
      <c r="E169" s="208" t="s">
        <v>1181</v>
      </c>
      <c r="F169" s="209" t="s">
        <v>1182</v>
      </c>
      <c r="G169" s="210" t="s">
        <v>184</v>
      </c>
      <c r="H169" s="211">
        <v>20</v>
      </c>
      <c r="I169" s="212"/>
      <c r="J169" s="213">
        <f>ROUND(I169*H169,2)</f>
        <v>0</v>
      </c>
      <c r="K169" s="209" t="s">
        <v>19</v>
      </c>
      <c r="L169" s="46"/>
      <c r="M169" s="214" t="s">
        <v>19</v>
      </c>
      <c r="N169" s="215" t="s">
        <v>43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156</v>
      </c>
      <c r="AT169" s="218" t="s">
        <v>152</v>
      </c>
      <c r="AU169" s="218" t="s">
        <v>80</v>
      </c>
      <c r="AY169" s="19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80</v>
      </c>
      <c r="BK169" s="219">
        <f>ROUND(I169*H169,2)</f>
        <v>0</v>
      </c>
      <c r="BL169" s="19" t="s">
        <v>156</v>
      </c>
      <c r="BM169" s="218" t="s">
        <v>1005</v>
      </c>
    </row>
    <row r="170" s="2" customFormat="1" ht="16.5" customHeight="1">
      <c r="A170" s="40"/>
      <c r="B170" s="41"/>
      <c r="C170" s="207" t="s">
        <v>72</v>
      </c>
      <c r="D170" s="207" t="s">
        <v>152</v>
      </c>
      <c r="E170" s="208" t="s">
        <v>1183</v>
      </c>
      <c r="F170" s="209" t="s">
        <v>1184</v>
      </c>
      <c r="G170" s="210" t="s">
        <v>184</v>
      </c>
      <c r="H170" s="211">
        <v>15</v>
      </c>
      <c r="I170" s="212"/>
      <c r="J170" s="213">
        <f>ROUND(I170*H170,2)</f>
        <v>0</v>
      </c>
      <c r="K170" s="209" t="s">
        <v>19</v>
      </c>
      <c r="L170" s="46"/>
      <c r="M170" s="214" t="s">
        <v>19</v>
      </c>
      <c r="N170" s="215" t="s">
        <v>43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156</v>
      </c>
      <c r="AT170" s="218" t="s">
        <v>152</v>
      </c>
      <c r="AU170" s="218" t="s">
        <v>80</v>
      </c>
      <c r="AY170" s="19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80</v>
      </c>
      <c r="BK170" s="219">
        <f>ROUND(I170*H170,2)</f>
        <v>0</v>
      </c>
      <c r="BL170" s="19" t="s">
        <v>156</v>
      </c>
      <c r="BM170" s="218" t="s">
        <v>1009</v>
      </c>
    </row>
    <row r="171" s="2" customFormat="1" ht="16.5" customHeight="1">
      <c r="A171" s="40"/>
      <c r="B171" s="41"/>
      <c r="C171" s="207" t="s">
        <v>72</v>
      </c>
      <c r="D171" s="207" t="s">
        <v>152</v>
      </c>
      <c r="E171" s="208" t="s">
        <v>1185</v>
      </c>
      <c r="F171" s="209" t="s">
        <v>1186</v>
      </c>
      <c r="G171" s="210" t="s">
        <v>184</v>
      </c>
      <c r="H171" s="211">
        <v>200</v>
      </c>
      <c r="I171" s="212"/>
      <c r="J171" s="213">
        <f>ROUND(I171*H171,2)</f>
        <v>0</v>
      </c>
      <c r="K171" s="209" t="s">
        <v>19</v>
      </c>
      <c r="L171" s="46"/>
      <c r="M171" s="214" t="s">
        <v>19</v>
      </c>
      <c r="N171" s="215" t="s">
        <v>43</v>
      </c>
      <c r="O171" s="86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156</v>
      </c>
      <c r="AT171" s="218" t="s">
        <v>152</v>
      </c>
      <c r="AU171" s="218" t="s">
        <v>80</v>
      </c>
      <c r="AY171" s="19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80</v>
      </c>
      <c r="BK171" s="219">
        <f>ROUND(I171*H171,2)</f>
        <v>0</v>
      </c>
      <c r="BL171" s="19" t="s">
        <v>156</v>
      </c>
      <c r="BM171" s="218" t="s">
        <v>1013</v>
      </c>
    </row>
    <row r="172" s="2" customFormat="1" ht="16.5" customHeight="1">
      <c r="A172" s="40"/>
      <c r="B172" s="41"/>
      <c r="C172" s="207" t="s">
        <v>72</v>
      </c>
      <c r="D172" s="207" t="s">
        <v>152</v>
      </c>
      <c r="E172" s="208" t="s">
        <v>1187</v>
      </c>
      <c r="F172" s="209" t="s">
        <v>1188</v>
      </c>
      <c r="G172" s="210" t="s">
        <v>184</v>
      </c>
      <c r="H172" s="211">
        <v>100</v>
      </c>
      <c r="I172" s="212"/>
      <c r="J172" s="213">
        <f>ROUND(I172*H172,2)</f>
        <v>0</v>
      </c>
      <c r="K172" s="209" t="s">
        <v>19</v>
      </c>
      <c r="L172" s="46"/>
      <c r="M172" s="214" t="s">
        <v>19</v>
      </c>
      <c r="N172" s="215" t="s">
        <v>43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156</v>
      </c>
      <c r="AT172" s="218" t="s">
        <v>152</v>
      </c>
      <c r="AU172" s="218" t="s">
        <v>80</v>
      </c>
      <c r="AY172" s="19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80</v>
      </c>
      <c r="BK172" s="219">
        <f>ROUND(I172*H172,2)</f>
        <v>0</v>
      </c>
      <c r="BL172" s="19" t="s">
        <v>156</v>
      </c>
      <c r="BM172" s="218" t="s">
        <v>1016</v>
      </c>
    </row>
    <row r="173" s="12" customFormat="1" ht="25.92" customHeight="1">
      <c r="A173" s="12"/>
      <c r="B173" s="191"/>
      <c r="C173" s="192"/>
      <c r="D173" s="193" t="s">
        <v>71</v>
      </c>
      <c r="E173" s="194" t="s">
        <v>928</v>
      </c>
      <c r="F173" s="194" t="s">
        <v>1189</v>
      </c>
      <c r="G173" s="192"/>
      <c r="H173" s="192"/>
      <c r="I173" s="195"/>
      <c r="J173" s="196">
        <f>BK173</f>
        <v>0</v>
      </c>
      <c r="K173" s="192"/>
      <c r="L173" s="197"/>
      <c r="M173" s="198"/>
      <c r="N173" s="199"/>
      <c r="O173" s="199"/>
      <c r="P173" s="200">
        <f>SUM(P174:P178)</f>
        <v>0</v>
      </c>
      <c r="Q173" s="199"/>
      <c r="R173" s="200">
        <f>SUM(R174:R178)</f>
        <v>0</v>
      </c>
      <c r="S173" s="199"/>
      <c r="T173" s="201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80</v>
      </c>
      <c r="AT173" s="203" t="s">
        <v>71</v>
      </c>
      <c r="AU173" s="203" t="s">
        <v>72</v>
      </c>
      <c r="AY173" s="202" t="s">
        <v>149</v>
      </c>
      <c r="BK173" s="204">
        <f>SUM(BK174:BK178)</f>
        <v>0</v>
      </c>
    </row>
    <row r="174" s="2" customFormat="1" ht="16.5" customHeight="1">
      <c r="A174" s="40"/>
      <c r="B174" s="41"/>
      <c r="C174" s="207" t="s">
        <v>72</v>
      </c>
      <c r="D174" s="207" t="s">
        <v>152</v>
      </c>
      <c r="E174" s="208" t="s">
        <v>1190</v>
      </c>
      <c r="F174" s="209" t="s">
        <v>1191</v>
      </c>
      <c r="G174" s="210" t="s">
        <v>184</v>
      </c>
      <c r="H174" s="211">
        <v>250</v>
      </c>
      <c r="I174" s="212"/>
      <c r="J174" s="213">
        <f>ROUND(I174*H174,2)</f>
        <v>0</v>
      </c>
      <c r="K174" s="209" t="s">
        <v>19</v>
      </c>
      <c r="L174" s="46"/>
      <c r="M174" s="214" t="s">
        <v>19</v>
      </c>
      <c r="N174" s="215" t="s">
        <v>43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156</v>
      </c>
      <c r="AT174" s="218" t="s">
        <v>152</v>
      </c>
      <c r="AU174" s="218" t="s">
        <v>80</v>
      </c>
      <c r="AY174" s="19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80</v>
      </c>
      <c r="BK174" s="219">
        <f>ROUND(I174*H174,2)</f>
        <v>0</v>
      </c>
      <c r="BL174" s="19" t="s">
        <v>156</v>
      </c>
      <c r="BM174" s="218" t="s">
        <v>1020</v>
      </c>
    </row>
    <row r="175" s="2" customFormat="1" ht="16.5" customHeight="1">
      <c r="A175" s="40"/>
      <c r="B175" s="41"/>
      <c r="C175" s="207" t="s">
        <v>72</v>
      </c>
      <c r="D175" s="207" t="s">
        <v>152</v>
      </c>
      <c r="E175" s="208" t="s">
        <v>1192</v>
      </c>
      <c r="F175" s="209" t="s">
        <v>1193</v>
      </c>
      <c r="G175" s="210" t="s">
        <v>184</v>
      </c>
      <c r="H175" s="211">
        <v>25</v>
      </c>
      <c r="I175" s="212"/>
      <c r="J175" s="213">
        <f>ROUND(I175*H175,2)</f>
        <v>0</v>
      </c>
      <c r="K175" s="209" t="s">
        <v>19</v>
      </c>
      <c r="L175" s="46"/>
      <c r="M175" s="214" t="s">
        <v>19</v>
      </c>
      <c r="N175" s="215" t="s">
        <v>43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156</v>
      </c>
      <c r="AT175" s="218" t="s">
        <v>152</v>
      </c>
      <c r="AU175" s="218" t="s">
        <v>80</v>
      </c>
      <c r="AY175" s="19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80</v>
      </c>
      <c r="BK175" s="219">
        <f>ROUND(I175*H175,2)</f>
        <v>0</v>
      </c>
      <c r="BL175" s="19" t="s">
        <v>156</v>
      </c>
      <c r="BM175" s="218" t="s">
        <v>1023</v>
      </c>
    </row>
    <row r="176" s="2" customFormat="1" ht="16.5" customHeight="1">
      <c r="A176" s="40"/>
      <c r="B176" s="41"/>
      <c r="C176" s="207" t="s">
        <v>72</v>
      </c>
      <c r="D176" s="207" t="s">
        <v>152</v>
      </c>
      <c r="E176" s="208" t="s">
        <v>1194</v>
      </c>
      <c r="F176" s="209" t="s">
        <v>1195</v>
      </c>
      <c r="G176" s="210" t="s">
        <v>184</v>
      </c>
      <c r="H176" s="211">
        <v>50</v>
      </c>
      <c r="I176" s="212"/>
      <c r="J176" s="213">
        <f>ROUND(I176*H176,2)</f>
        <v>0</v>
      </c>
      <c r="K176" s="209" t="s">
        <v>19</v>
      </c>
      <c r="L176" s="46"/>
      <c r="M176" s="214" t="s">
        <v>19</v>
      </c>
      <c r="N176" s="215" t="s">
        <v>43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156</v>
      </c>
      <c r="AT176" s="218" t="s">
        <v>152</v>
      </c>
      <c r="AU176" s="218" t="s">
        <v>80</v>
      </c>
      <c r="AY176" s="19" t="s">
        <v>149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80</v>
      </c>
      <c r="BK176" s="219">
        <f>ROUND(I176*H176,2)</f>
        <v>0</v>
      </c>
      <c r="BL176" s="19" t="s">
        <v>156</v>
      </c>
      <c r="BM176" s="218" t="s">
        <v>1026</v>
      </c>
    </row>
    <row r="177" s="2" customFormat="1" ht="16.5" customHeight="1">
      <c r="A177" s="40"/>
      <c r="B177" s="41"/>
      <c r="C177" s="207" t="s">
        <v>72</v>
      </c>
      <c r="D177" s="207" t="s">
        <v>152</v>
      </c>
      <c r="E177" s="208" t="s">
        <v>1196</v>
      </c>
      <c r="F177" s="209" t="s">
        <v>1197</v>
      </c>
      <c r="G177" s="210" t="s">
        <v>184</v>
      </c>
      <c r="H177" s="211">
        <v>10</v>
      </c>
      <c r="I177" s="212"/>
      <c r="J177" s="213">
        <f>ROUND(I177*H177,2)</f>
        <v>0</v>
      </c>
      <c r="K177" s="209" t="s">
        <v>19</v>
      </c>
      <c r="L177" s="46"/>
      <c r="M177" s="214" t="s">
        <v>19</v>
      </c>
      <c r="N177" s="215" t="s">
        <v>43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156</v>
      </c>
      <c r="AT177" s="218" t="s">
        <v>152</v>
      </c>
      <c r="AU177" s="218" t="s">
        <v>80</v>
      </c>
      <c r="AY177" s="19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80</v>
      </c>
      <c r="BK177" s="219">
        <f>ROUND(I177*H177,2)</f>
        <v>0</v>
      </c>
      <c r="BL177" s="19" t="s">
        <v>156</v>
      </c>
      <c r="BM177" s="218" t="s">
        <v>1198</v>
      </c>
    </row>
    <row r="178" s="2" customFormat="1">
      <c r="A178" s="40"/>
      <c r="B178" s="41"/>
      <c r="C178" s="42"/>
      <c r="D178" s="227" t="s">
        <v>223</v>
      </c>
      <c r="E178" s="42"/>
      <c r="F178" s="269" t="s">
        <v>1199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223</v>
      </c>
      <c r="AU178" s="19" t="s">
        <v>80</v>
      </c>
    </row>
    <row r="179" s="12" customFormat="1" ht="25.92" customHeight="1">
      <c r="A179" s="12"/>
      <c r="B179" s="191"/>
      <c r="C179" s="192"/>
      <c r="D179" s="193" t="s">
        <v>71</v>
      </c>
      <c r="E179" s="194" t="s">
        <v>931</v>
      </c>
      <c r="F179" s="194" t="s">
        <v>1200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SUM(P180:P219)</f>
        <v>0</v>
      </c>
      <c r="Q179" s="199"/>
      <c r="R179" s="200">
        <f>SUM(R180:R219)</f>
        <v>0</v>
      </c>
      <c r="S179" s="199"/>
      <c r="T179" s="201">
        <f>SUM(T180:T219)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72</v>
      </c>
      <c r="AY179" s="202" t="s">
        <v>149</v>
      </c>
      <c r="BK179" s="204">
        <f>SUM(BK180:BK219)</f>
        <v>0</v>
      </c>
    </row>
    <row r="180" s="2" customFormat="1" ht="16.5" customHeight="1">
      <c r="A180" s="40"/>
      <c r="B180" s="41"/>
      <c r="C180" s="207" t="s">
        <v>72</v>
      </c>
      <c r="D180" s="207" t="s">
        <v>152</v>
      </c>
      <c r="E180" s="208" t="s">
        <v>1201</v>
      </c>
      <c r="F180" s="209" t="s">
        <v>1202</v>
      </c>
      <c r="G180" s="210" t="s">
        <v>1056</v>
      </c>
      <c r="H180" s="211">
        <v>12</v>
      </c>
      <c r="I180" s="212"/>
      <c r="J180" s="213">
        <f>ROUND(I180*H180,2)</f>
        <v>0</v>
      </c>
      <c r="K180" s="209" t="s">
        <v>19</v>
      </c>
      <c r="L180" s="46"/>
      <c r="M180" s="214" t="s">
        <v>19</v>
      </c>
      <c r="N180" s="215" t="s">
        <v>43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156</v>
      </c>
      <c r="AT180" s="218" t="s">
        <v>152</v>
      </c>
      <c r="AU180" s="218" t="s">
        <v>80</v>
      </c>
      <c r="AY180" s="19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80</v>
      </c>
      <c r="BK180" s="219">
        <f>ROUND(I180*H180,2)</f>
        <v>0</v>
      </c>
      <c r="BL180" s="19" t="s">
        <v>156</v>
      </c>
      <c r="BM180" s="218" t="s">
        <v>1203</v>
      </c>
    </row>
    <row r="181" s="2" customFormat="1" ht="16.5" customHeight="1">
      <c r="A181" s="40"/>
      <c r="B181" s="41"/>
      <c r="C181" s="207" t="s">
        <v>72</v>
      </c>
      <c r="D181" s="207" t="s">
        <v>152</v>
      </c>
      <c r="E181" s="208" t="s">
        <v>1204</v>
      </c>
      <c r="F181" s="209" t="s">
        <v>1205</v>
      </c>
      <c r="G181" s="210" t="s">
        <v>1056</v>
      </c>
      <c r="H181" s="211">
        <v>2</v>
      </c>
      <c r="I181" s="212"/>
      <c r="J181" s="213">
        <f>ROUND(I181*H181,2)</f>
        <v>0</v>
      </c>
      <c r="K181" s="209" t="s">
        <v>19</v>
      </c>
      <c r="L181" s="46"/>
      <c r="M181" s="214" t="s">
        <v>19</v>
      </c>
      <c r="N181" s="215" t="s">
        <v>43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156</v>
      </c>
      <c r="AT181" s="218" t="s">
        <v>152</v>
      </c>
      <c r="AU181" s="218" t="s">
        <v>80</v>
      </c>
      <c r="AY181" s="19" t="s">
        <v>149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80</v>
      </c>
      <c r="BK181" s="219">
        <f>ROUND(I181*H181,2)</f>
        <v>0</v>
      </c>
      <c r="BL181" s="19" t="s">
        <v>156</v>
      </c>
      <c r="BM181" s="218" t="s">
        <v>1206</v>
      </c>
    </row>
    <row r="182" s="2" customFormat="1" ht="16.5" customHeight="1">
      <c r="A182" s="40"/>
      <c r="B182" s="41"/>
      <c r="C182" s="207" t="s">
        <v>72</v>
      </c>
      <c r="D182" s="207" t="s">
        <v>152</v>
      </c>
      <c r="E182" s="208" t="s">
        <v>1207</v>
      </c>
      <c r="F182" s="209" t="s">
        <v>1208</v>
      </c>
      <c r="G182" s="210" t="s">
        <v>1056</v>
      </c>
      <c r="H182" s="211">
        <v>1</v>
      </c>
      <c r="I182" s="212"/>
      <c r="J182" s="213">
        <f>ROUND(I182*H182,2)</f>
        <v>0</v>
      </c>
      <c r="K182" s="209" t="s">
        <v>19</v>
      </c>
      <c r="L182" s="46"/>
      <c r="M182" s="214" t="s">
        <v>19</v>
      </c>
      <c r="N182" s="215" t="s">
        <v>43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156</v>
      </c>
      <c r="AT182" s="218" t="s">
        <v>152</v>
      </c>
      <c r="AU182" s="218" t="s">
        <v>80</v>
      </c>
      <c r="AY182" s="19" t="s">
        <v>149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80</v>
      </c>
      <c r="BK182" s="219">
        <f>ROUND(I182*H182,2)</f>
        <v>0</v>
      </c>
      <c r="BL182" s="19" t="s">
        <v>156</v>
      </c>
      <c r="BM182" s="218" t="s">
        <v>1209</v>
      </c>
    </row>
    <row r="183" s="2" customFormat="1" ht="16.5" customHeight="1">
      <c r="A183" s="40"/>
      <c r="B183" s="41"/>
      <c r="C183" s="207" t="s">
        <v>72</v>
      </c>
      <c r="D183" s="207" t="s">
        <v>152</v>
      </c>
      <c r="E183" s="208" t="s">
        <v>1210</v>
      </c>
      <c r="F183" s="209" t="s">
        <v>1211</v>
      </c>
      <c r="G183" s="210" t="s">
        <v>1056</v>
      </c>
      <c r="H183" s="211">
        <v>1</v>
      </c>
      <c r="I183" s="212"/>
      <c r="J183" s="213">
        <f>ROUND(I183*H183,2)</f>
        <v>0</v>
      </c>
      <c r="K183" s="209" t="s">
        <v>19</v>
      </c>
      <c r="L183" s="46"/>
      <c r="M183" s="214" t="s">
        <v>19</v>
      </c>
      <c r="N183" s="215" t="s">
        <v>43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156</v>
      </c>
      <c r="AT183" s="218" t="s">
        <v>152</v>
      </c>
      <c r="AU183" s="218" t="s">
        <v>80</v>
      </c>
      <c r="AY183" s="19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80</v>
      </c>
      <c r="BK183" s="219">
        <f>ROUND(I183*H183,2)</f>
        <v>0</v>
      </c>
      <c r="BL183" s="19" t="s">
        <v>156</v>
      </c>
      <c r="BM183" s="218" t="s">
        <v>1212</v>
      </c>
    </row>
    <row r="184" s="2" customFormat="1" ht="16.5" customHeight="1">
      <c r="A184" s="40"/>
      <c r="B184" s="41"/>
      <c r="C184" s="207" t="s">
        <v>72</v>
      </c>
      <c r="D184" s="207" t="s">
        <v>152</v>
      </c>
      <c r="E184" s="208" t="s">
        <v>1213</v>
      </c>
      <c r="F184" s="209" t="s">
        <v>1214</v>
      </c>
      <c r="G184" s="210" t="s">
        <v>1056</v>
      </c>
      <c r="H184" s="211">
        <v>6</v>
      </c>
      <c r="I184" s="212"/>
      <c r="J184" s="213">
        <f>ROUND(I184*H184,2)</f>
        <v>0</v>
      </c>
      <c r="K184" s="209" t="s">
        <v>19</v>
      </c>
      <c r="L184" s="46"/>
      <c r="M184" s="214" t="s">
        <v>19</v>
      </c>
      <c r="N184" s="215" t="s">
        <v>43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156</v>
      </c>
      <c r="AT184" s="218" t="s">
        <v>152</v>
      </c>
      <c r="AU184" s="218" t="s">
        <v>80</v>
      </c>
      <c r="AY184" s="19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80</v>
      </c>
      <c r="BK184" s="219">
        <f>ROUND(I184*H184,2)</f>
        <v>0</v>
      </c>
      <c r="BL184" s="19" t="s">
        <v>156</v>
      </c>
      <c r="BM184" s="218" t="s">
        <v>1215</v>
      </c>
    </row>
    <row r="185" s="2" customFormat="1" ht="16.5" customHeight="1">
      <c r="A185" s="40"/>
      <c r="B185" s="41"/>
      <c r="C185" s="207" t="s">
        <v>72</v>
      </c>
      <c r="D185" s="207" t="s">
        <v>152</v>
      </c>
      <c r="E185" s="208" t="s">
        <v>1216</v>
      </c>
      <c r="F185" s="209" t="s">
        <v>1217</v>
      </c>
      <c r="G185" s="210" t="s">
        <v>1056</v>
      </c>
      <c r="H185" s="211">
        <v>1</v>
      </c>
      <c r="I185" s="212"/>
      <c r="J185" s="213">
        <f>ROUND(I185*H185,2)</f>
        <v>0</v>
      </c>
      <c r="K185" s="209" t="s">
        <v>19</v>
      </c>
      <c r="L185" s="46"/>
      <c r="M185" s="214" t="s">
        <v>19</v>
      </c>
      <c r="N185" s="215" t="s">
        <v>43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156</v>
      </c>
      <c r="AT185" s="218" t="s">
        <v>152</v>
      </c>
      <c r="AU185" s="218" t="s">
        <v>80</v>
      </c>
      <c r="AY185" s="19" t="s">
        <v>149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80</v>
      </c>
      <c r="BK185" s="219">
        <f>ROUND(I185*H185,2)</f>
        <v>0</v>
      </c>
      <c r="BL185" s="19" t="s">
        <v>156</v>
      </c>
      <c r="BM185" s="218" t="s">
        <v>1218</v>
      </c>
    </row>
    <row r="186" s="2" customFormat="1" ht="16.5" customHeight="1">
      <c r="A186" s="40"/>
      <c r="B186" s="41"/>
      <c r="C186" s="207" t="s">
        <v>72</v>
      </c>
      <c r="D186" s="207" t="s">
        <v>152</v>
      </c>
      <c r="E186" s="208" t="s">
        <v>1219</v>
      </c>
      <c r="F186" s="209" t="s">
        <v>1220</v>
      </c>
      <c r="G186" s="210" t="s">
        <v>1056</v>
      </c>
      <c r="H186" s="211">
        <v>9</v>
      </c>
      <c r="I186" s="212"/>
      <c r="J186" s="213">
        <f>ROUND(I186*H186,2)</f>
        <v>0</v>
      </c>
      <c r="K186" s="209" t="s">
        <v>19</v>
      </c>
      <c r="L186" s="46"/>
      <c r="M186" s="214" t="s">
        <v>19</v>
      </c>
      <c r="N186" s="215" t="s">
        <v>43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156</v>
      </c>
      <c r="AT186" s="218" t="s">
        <v>152</v>
      </c>
      <c r="AU186" s="218" t="s">
        <v>80</v>
      </c>
      <c r="AY186" s="19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80</v>
      </c>
      <c r="BK186" s="219">
        <f>ROUND(I186*H186,2)</f>
        <v>0</v>
      </c>
      <c r="BL186" s="19" t="s">
        <v>156</v>
      </c>
      <c r="BM186" s="218" t="s">
        <v>1221</v>
      </c>
    </row>
    <row r="187" s="2" customFormat="1" ht="16.5" customHeight="1">
      <c r="A187" s="40"/>
      <c r="B187" s="41"/>
      <c r="C187" s="207" t="s">
        <v>72</v>
      </c>
      <c r="D187" s="207" t="s">
        <v>152</v>
      </c>
      <c r="E187" s="208" t="s">
        <v>1222</v>
      </c>
      <c r="F187" s="209" t="s">
        <v>1223</v>
      </c>
      <c r="G187" s="210" t="s">
        <v>1056</v>
      </c>
      <c r="H187" s="211">
        <v>2</v>
      </c>
      <c r="I187" s="212"/>
      <c r="J187" s="213">
        <f>ROUND(I187*H187,2)</f>
        <v>0</v>
      </c>
      <c r="K187" s="209" t="s">
        <v>19</v>
      </c>
      <c r="L187" s="46"/>
      <c r="M187" s="214" t="s">
        <v>19</v>
      </c>
      <c r="N187" s="215" t="s">
        <v>43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156</v>
      </c>
      <c r="AT187" s="218" t="s">
        <v>152</v>
      </c>
      <c r="AU187" s="218" t="s">
        <v>80</v>
      </c>
      <c r="AY187" s="19" t="s">
        <v>149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80</v>
      </c>
      <c r="BK187" s="219">
        <f>ROUND(I187*H187,2)</f>
        <v>0</v>
      </c>
      <c r="BL187" s="19" t="s">
        <v>156</v>
      </c>
      <c r="BM187" s="218" t="s">
        <v>1224</v>
      </c>
    </row>
    <row r="188" s="2" customFormat="1" ht="16.5" customHeight="1">
      <c r="A188" s="40"/>
      <c r="B188" s="41"/>
      <c r="C188" s="207" t="s">
        <v>72</v>
      </c>
      <c r="D188" s="207" t="s">
        <v>152</v>
      </c>
      <c r="E188" s="208" t="s">
        <v>1225</v>
      </c>
      <c r="F188" s="209" t="s">
        <v>1226</v>
      </c>
      <c r="G188" s="210" t="s">
        <v>1056</v>
      </c>
      <c r="H188" s="211">
        <v>35</v>
      </c>
      <c r="I188" s="212"/>
      <c r="J188" s="213">
        <f>ROUND(I188*H188,2)</f>
        <v>0</v>
      </c>
      <c r="K188" s="209" t="s">
        <v>19</v>
      </c>
      <c r="L188" s="46"/>
      <c r="M188" s="214" t="s">
        <v>19</v>
      </c>
      <c r="N188" s="215" t="s">
        <v>43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156</v>
      </c>
      <c r="AT188" s="218" t="s">
        <v>152</v>
      </c>
      <c r="AU188" s="218" t="s">
        <v>80</v>
      </c>
      <c r="AY188" s="19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80</v>
      </c>
      <c r="BK188" s="219">
        <f>ROUND(I188*H188,2)</f>
        <v>0</v>
      </c>
      <c r="BL188" s="19" t="s">
        <v>156</v>
      </c>
      <c r="BM188" s="218" t="s">
        <v>1227</v>
      </c>
    </row>
    <row r="189" s="2" customFormat="1" ht="16.5" customHeight="1">
      <c r="A189" s="40"/>
      <c r="B189" s="41"/>
      <c r="C189" s="207" t="s">
        <v>72</v>
      </c>
      <c r="D189" s="207" t="s">
        <v>152</v>
      </c>
      <c r="E189" s="208" t="s">
        <v>1228</v>
      </c>
      <c r="F189" s="209" t="s">
        <v>1229</v>
      </c>
      <c r="G189" s="210" t="s">
        <v>1056</v>
      </c>
      <c r="H189" s="211">
        <v>3</v>
      </c>
      <c r="I189" s="212"/>
      <c r="J189" s="213">
        <f>ROUND(I189*H189,2)</f>
        <v>0</v>
      </c>
      <c r="K189" s="209" t="s">
        <v>19</v>
      </c>
      <c r="L189" s="46"/>
      <c r="M189" s="214" t="s">
        <v>19</v>
      </c>
      <c r="N189" s="215" t="s">
        <v>43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156</v>
      </c>
      <c r="AT189" s="218" t="s">
        <v>152</v>
      </c>
      <c r="AU189" s="218" t="s">
        <v>80</v>
      </c>
      <c r="AY189" s="19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80</v>
      </c>
      <c r="BK189" s="219">
        <f>ROUND(I189*H189,2)</f>
        <v>0</v>
      </c>
      <c r="BL189" s="19" t="s">
        <v>156</v>
      </c>
      <c r="BM189" s="218" t="s">
        <v>1230</v>
      </c>
    </row>
    <row r="190" s="2" customFormat="1" ht="16.5" customHeight="1">
      <c r="A190" s="40"/>
      <c r="B190" s="41"/>
      <c r="C190" s="207" t="s">
        <v>72</v>
      </c>
      <c r="D190" s="207" t="s">
        <v>152</v>
      </c>
      <c r="E190" s="208" t="s">
        <v>1231</v>
      </c>
      <c r="F190" s="209" t="s">
        <v>1232</v>
      </c>
      <c r="G190" s="210" t="s">
        <v>1056</v>
      </c>
      <c r="H190" s="211">
        <v>1</v>
      </c>
      <c r="I190" s="212"/>
      <c r="J190" s="213">
        <f>ROUND(I190*H190,2)</f>
        <v>0</v>
      </c>
      <c r="K190" s="209" t="s">
        <v>19</v>
      </c>
      <c r="L190" s="46"/>
      <c r="M190" s="214" t="s">
        <v>19</v>
      </c>
      <c r="N190" s="215" t="s">
        <v>43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156</v>
      </c>
      <c r="AT190" s="218" t="s">
        <v>152</v>
      </c>
      <c r="AU190" s="218" t="s">
        <v>80</v>
      </c>
      <c r="AY190" s="19" t="s">
        <v>149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80</v>
      </c>
      <c r="BK190" s="219">
        <f>ROUND(I190*H190,2)</f>
        <v>0</v>
      </c>
      <c r="BL190" s="19" t="s">
        <v>156</v>
      </c>
      <c r="BM190" s="218" t="s">
        <v>1233</v>
      </c>
    </row>
    <row r="191" s="2" customFormat="1" ht="16.5" customHeight="1">
      <c r="A191" s="40"/>
      <c r="B191" s="41"/>
      <c r="C191" s="207" t="s">
        <v>72</v>
      </c>
      <c r="D191" s="207" t="s">
        <v>152</v>
      </c>
      <c r="E191" s="208" t="s">
        <v>1234</v>
      </c>
      <c r="F191" s="209" t="s">
        <v>1235</v>
      </c>
      <c r="G191" s="210" t="s">
        <v>1056</v>
      </c>
      <c r="H191" s="211">
        <v>5</v>
      </c>
      <c r="I191" s="212"/>
      <c r="J191" s="213">
        <f>ROUND(I191*H191,2)</f>
        <v>0</v>
      </c>
      <c r="K191" s="209" t="s">
        <v>19</v>
      </c>
      <c r="L191" s="46"/>
      <c r="M191" s="214" t="s">
        <v>19</v>
      </c>
      <c r="N191" s="215" t="s">
        <v>43</v>
      </c>
      <c r="O191" s="86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156</v>
      </c>
      <c r="AT191" s="218" t="s">
        <v>152</v>
      </c>
      <c r="AU191" s="218" t="s">
        <v>80</v>
      </c>
      <c r="AY191" s="19" t="s">
        <v>149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80</v>
      </c>
      <c r="BK191" s="219">
        <f>ROUND(I191*H191,2)</f>
        <v>0</v>
      </c>
      <c r="BL191" s="19" t="s">
        <v>156</v>
      </c>
      <c r="BM191" s="218" t="s">
        <v>1031</v>
      </c>
    </row>
    <row r="192" s="2" customFormat="1" ht="16.5" customHeight="1">
      <c r="A192" s="40"/>
      <c r="B192" s="41"/>
      <c r="C192" s="207" t="s">
        <v>72</v>
      </c>
      <c r="D192" s="207" t="s">
        <v>152</v>
      </c>
      <c r="E192" s="208" t="s">
        <v>1236</v>
      </c>
      <c r="F192" s="209" t="s">
        <v>1237</v>
      </c>
      <c r="G192" s="210" t="s">
        <v>1056</v>
      </c>
      <c r="H192" s="211">
        <v>2</v>
      </c>
      <c r="I192" s="212"/>
      <c r="J192" s="213">
        <f>ROUND(I192*H192,2)</f>
        <v>0</v>
      </c>
      <c r="K192" s="209" t="s">
        <v>19</v>
      </c>
      <c r="L192" s="46"/>
      <c r="M192" s="214" t="s">
        <v>19</v>
      </c>
      <c r="N192" s="215" t="s">
        <v>43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156</v>
      </c>
      <c r="AT192" s="218" t="s">
        <v>152</v>
      </c>
      <c r="AU192" s="218" t="s">
        <v>80</v>
      </c>
      <c r="AY192" s="19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80</v>
      </c>
      <c r="BK192" s="219">
        <f>ROUND(I192*H192,2)</f>
        <v>0</v>
      </c>
      <c r="BL192" s="19" t="s">
        <v>156</v>
      </c>
      <c r="BM192" s="218" t="s">
        <v>1035</v>
      </c>
    </row>
    <row r="193" s="2" customFormat="1" ht="16.5" customHeight="1">
      <c r="A193" s="40"/>
      <c r="B193" s="41"/>
      <c r="C193" s="207" t="s">
        <v>72</v>
      </c>
      <c r="D193" s="207" t="s">
        <v>152</v>
      </c>
      <c r="E193" s="208" t="s">
        <v>1238</v>
      </c>
      <c r="F193" s="209" t="s">
        <v>1239</v>
      </c>
      <c r="G193" s="210" t="s">
        <v>1056</v>
      </c>
      <c r="H193" s="211">
        <v>12</v>
      </c>
      <c r="I193" s="212"/>
      <c r="J193" s="213">
        <f>ROUND(I193*H193,2)</f>
        <v>0</v>
      </c>
      <c r="K193" s="209" t="s">
        <v>19</v>
      </c>
      <c r="L193" s="46"/>
      <c r="M193" s="214" t="s">
        <v>19</v>
      </c>
      <c r="N193" s="215" t="s">
        <v>43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156</v>
      </c>
      <c r="AT193" s="218" t="s">
        <v>152</v>
      </c>
      <c r="AU193" s="218" t="s">
        <v>80</v>
      </c>
      <c r="AY193" s="19" t="s">
        <v>149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80</v>
      </c>
      <c r="BK193" s="219">
        <f>ROUND(I193*H193,2)</f>
        <v>0</v>
      </c>
      <c r="BL193" s="19" t="s">
        <v>156</v>
      </c>
      <c r="BM193" s="218" t="s">
        <v>1240</v>
      </c>
    </row>
    <row r="194" s="2" customFormat="1" ht="16.5" customHeight="1">
      <c r="A194" s="40"/>
      <c r="B194" s="41"/>
      <c r="C194" s="207" t="s">
        <v>72</v>
      </c>
      <c r="D194" s="207" t="s">
        <v>152</v>
      </c>
      <c r="E194" s="208" t="s">
        <v>1241</v>
      </c>
      <c r="F194" s="209" t="s">
        <v>1242</v>
      </c>
      <c r="G194" s="210" t="s">
        <v>1056</v>
      </c>
      <c r="H194" s="211">
        <v>5</v>
      </c>
      <c r="I194" s="212"/>
      <c r="J194" s="213">
        <f>ROUND(I194*H194,2)</f>
        <v>0</v>
      </c>
      <c r="K194" s="209" t="s">
        <v>19</v>
      </c>
      <c r="L194" s="46"/>
      <c r="M194" s="214" t="s">
        <v>19</v>
      </c>
      <c r="N194" s="215" t="s">
        <v>43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156</v>
      </c>
      <c r="AT194" s="218" t="s">
        <v>152</v>
      </c>
      <c r="AU194" s="218" t="s">
        <v>80</v>
      </c>
      <c r="AY194" s="19" t="s">
        <v>149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80</v>
      </c>
      <c r="BK194" s="219">
        <f>ROUND(I194*H194,2)</f>
        <v>0</v>
      </c>
      <c r="BL194" s="19" t="s">
        <v>156</v>
      </c>
      <c r="BM194" s="218" t="s">
        <v>1243</v>
      </c>
    </row>
    <row r="195" s="2" customFormat="1" ht="16.5" customHeight="1">
      <c r="A195" s="40"/>
      <c r="B195" s="41"/>
      <c r="C195" s="207" t="s">
        <v>72</v>
      </c>
      <c r="D195" s="207" t="s">
        <v>152</v>
      </c>
      <c r="E195" s="208" t="s">
        <v>1244</v>
      </c>
      <c r="F195" s="209" t="s">
        <v>1245</v>
      </c>
      <c r="G195" s="210" t="s">
        <v>1056</v>
      </c>
      <c r="H195" s="211">
        <v>1</v>
      </c>
      <c r="I195" s="212"/>
      <c r="J195" s="213">
        <f>ROUND(I195*H195,2)</f>
        <v>0</v>
      </c>
      <c r="K195" s="209" t="s">
        <v>19</v>
      </c>
      <c r="L195" s="46"/>
      <c r="M195" s="214" t="s">
        <v>19</v>
      </c>
      <c r="N195" s="215" t="s">
        <v>43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156</v>
      </c>
      <c r="AT195" s="218" t="s">
        <v>152</v>
      </c>
      <c r="AU195" s="218" t="s">
        <v>80</v>
      </c>
      <c r="AY195" s="19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80</v>
      </c>
      <c r="BK195" s="219">
        <f>ROUND(I195*H195,2)</f>
        <v>0</v>
      </c>
      <c r="BL195" s="19" t="s">
        <v>156</v>
      </c>
      <c r="BM195" s="218" t="s">
        <v>1246</v>
      </c>
    </row>
    <row r="196" s="2" customFormat="1" ht="16.5" customHeight="1">
      <c r="A196" s="40"/>
      <c r="B196" s="41"/>
      <c r="C196" s="207" t="s">
        <v>72</v>
      </c>
      <c r="D196" s="207" t="s">
        <v>152</v>
      </c>
      <c r="E196" s="208" t="s">
        <v>1247</v>
      </c>
      <c r="F196" s="209" t="s">
        <v>1248</v>
      </c>
      <c r="G196" s="210" t="s">
        <v>1056</v>
      </c>
      <c r="H196" s="211">
        <v>1</v>
      </c>
      <c r="I196" s="212"/>
      <c r="J196" s="213">
        <f>ROUND(I196*H196,2)</f>
        <v>0</v>
      </c>
      <c r="K196" s="209" t="s">
        <v>19</v>
      </c>
      <c r="L196" s="46"/>
      <c r="M196" s="214" t="s">
        <v>19</v>
      </c>
      <c r="N196" s="215" t="s">
        <v>43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156</v>
      </c>
      <c r="AT196" s="218" t="s">
        <v>152</v>
      </c>
      <c r="AU196" s="218" t="s">
        <v>80</v>
      </c>
      <c r="AY196" s="19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80</v>
      </c>
      <c r="BK196" s="219">
        <f>ROUND(I196*H196,2)</f>
        <v>0</v>
      </c>
      <c r="BL196" s="19" t="s">
        <v>156</v>
      </c>
      <c r="BM196" s="218" t="s">
        <v>1249</v>
      </c>
    </row>
    <row r="197" s="2" customFormat="1" ht="16.5" customHeight="1">
      <c r="A197" s="40"/>
      <c r="B197" s="41"/>
      <c r="C197" s="207" t="s">
        <v>72</v>
      </c>
      <c r="D197" s="207" t="s">
        <v>152</v>
      </c>
      <c r="E197" s="208" t="s">
        <v>1250</v>
      </c>
      <c r="F197" s="209" t="s">
        <v>1251</v>
      </c>
      <c r="G197" s="210" t="s">
        <v>1056</v>
      </c>
      <c r="H197" s="211">
        <v>1</v>
      </c>
      <c r="I197" s="212"/>
      <c r="J197" s="213">
        <f>ROUND(I197*H197,2)</f>
        <v>0</v>
      </c>
      <c r="K197" s="209" t="s">
        <v>19</v>
      </c>
      <c r="L197" s="46"/>
      <c r="M197" s="214" t="s">
        <v>19</v>
      </c>
      <c r="N197" s="215" t="s">
        <v>43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156</v>
      </c>
      <c r="AT197" s="218" t="s">
        <v>152</v>
      </c>
      <c r="AU197" s="218" t="s">
        <v>80</v>
      </c>
      <c r="AY197" s="19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80</v>
      </c>
      <c r="BK197" s="219">
        <f>ROUND(I197*H197,2)</f>
        <v>0</v>
      </c>
      <c r="BL197" s="19" t="s">
        <v>156</v>
      </c>
      <c r="BM197" s="218" t="s">
        <v>1252</v>
      </c>
    </row>
    <row r="198" s="2" customFormat="1" ht="16.5" customHeight="1">
      <c r="A198" s="40"/>
      <c r="B198" s="41"/>
      <c r="C198" s="207" t="s">
        <v>72</v>
      </c>
      <c r="D198" s="207" t="s">
        <v>152</v>
      </c>
      <c r="E198" s="208" t="s">
        <v>1253</v>
      </c>
      <c r="F198" s="209" t="s">
        <v>1254</v>
      </c>
      <c r="G198" s="210" t="s">
        <v>1056</v>
      </c>
      <c r="H198" s="211">
        <v>1</v>
      </c>
      <c r="I198" s="212"/>
      <c r="J198" s="213">
        <f>ROUND(I198*H198,2)</f>
        <v>0</v>
      </c>
      <c r="K198" s="209" t="s">
        <v>19</v>
      </c>
      <c r="L198" s="46"/>
      <c r="M198" s="214" t="s">
        <v>19</v>
      </c>
      <c r="N198" s="215" t="s">
        <v>43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156</v>
      </c>
      <c r="AT198" s="218" t="s">
        <v>152</v>
      </c>
      <c r="AU198" s="218" t="s">
        <v>80</v>
      </c>
      <c r="AY198" s="19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80</v>
      </c>
      <c r="BK198" s="219">
        <f>ROUND(I198*H198,2)</f>
        <v>0</v>
      </c>
      <c r="BL198" s="19" t="s">
        <v>156</v>
      </c>
      <c r="BM198" s="218" t="s">
        <v>1255</v>
      </c>
    </row>
    <row r="199" s="2" customFormat="1" ht="16.5" customHeight="1">
      <c r="A199" s="40"/>
      <c r="B199" s="41"/>
      <c r="C199" s="207" t="s">
        <v>72</v>
      </c>
      <c r="D199" s="207" t="s">
        <v>152</v>
      </c>
      <c r="E199" s="208" t="s">
        <v>1256</v>
      </c>
      <c r="F199" s="209" t="s">
        <v>1257</v>
      </c>
      <c r="G199" s="210" t="s">
        <v>1056</v>
      </c>
      <c r="H199" s="211">
        <v>2</v>
      </c>
      <c r="I199" s="212"/>
      <c r="J199" s="213">
        <f>ROUND(I199*H199,2)</f>
        <v>0</v>
      </c>
      <c r="K199" s="209" t="s">
        <v>19</v>
      </c>
      <c r="L199" s="46"/>
      <c r="M199" s="214" t="s">
        <v>19</v>
      </c>
      <c r="N199" s="215" t="s">
        <v>43</v>
      </c>
      <c r="O199" s="86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156</v>
      </c>
      <c r="AT199" s="218" t="s">
        <v>152</v>
      </c>
      <c r="AU199" s="218" t="s">
        <v>80</v>
      </c>
      <c r="AY199" s="19" t="s">
        <v>149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80</v>
      </c>
      <c r="BK199" s="219">
        <f>ROUND(I199*H199,2)</f>
        <v>0</v>
      </c>
      <c r="BL199" s="19" t="s">
        <v>156</v>
      </c>
      <c r="BM199" s="218" t="s">
        <v>1258</v>
      </c>
    </row>
    <row r="200" s="2" customFormat="1" ht="16.5" customHeight="1">
      <c r="A200" s="40"/>
      <c r="B200" s="41"/>
      <c r="C200" s="207" t="s">
        <v>72</v>
      </c>
      <c r="D200" s="207" t="s">
        <v>152</v>
      </c>
      <c r="E200" s="208" t="s">
        <v>1259</v>
      </c>
      <c r="F200" s="209" t="s">
        <v>1260</v>
      </c>
      <c r="G200" s="210" t="s">
        <v>1056</v>
      </c>
      <c r="H200" s="211">
        <v>1</v>
      </c>
      <c r="I200" s="212"/>
      <c r="J200" s="213">
        <f>ROUND(I200*H200,2)</f>
        <v>0</v>
      </c>
      <c r="K200" s="209" t="s">
        <v>19</v>
      </c>
      <c r="L200" s="46"/>
      <c r="M200" s="214" t="s">
        <v>19</v>
      </c>
      <c r="N200" s="215" t="s">
        <v>43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156</v>
      </c>
      <c r="AT200" s="218" t="s">
        <v>152</v>
      </c>
      <c r="AU200" s="218" t="s">
        <v>80</v>
      </c>
      <c r="AY200" s="19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80</v>
      </c>
      <c r="BK200" s="219">
        <f>ROUND(I200*H200,2)</f>
        <v>0</v>
      </c>
      <c r="BL200" s="19" t="s">
        <v>156</v>
      </c>
      <c r="BM200" s="218" t="s">
        <v>1261</v>
      </c>
    </row>
    <row r="201" s="2" customFormat="1" ht="16.5" customHeight="1">
      <c r="A201" s="40"/>
      <c r="B201" s="41"/>
      <c r="C201" s="207" t="s">
        <v>72</v>
      </c>
      <c r="D201" s="207" t="s">
        <v>152</v>
      </c>
      <c r="E201" s="208" t="s">
        <v>1262</v>
      </c>
      <c r="F201" s="209" t="s">
        <v>1263</v>
      </c>
      <c r="G201" s="210" t="s">
        <v>1056</v>
      </c>
      <c r="H201" s="211">
        <v>1</v>
      </c>
      <c r="I201" s="212"/>
      <c r="J201" s="213">
        <f>ROUND(I201*H201,2)</f>
        <v>0</v>
      </c>
      <c r="K201" s="209" t="s">
        <v>19</v>
      </c>
      <c r="L201" s="46"/>
      <c r="M201" s="214" t="s">
        <v>19</v>
      </c>
      <c r="N201" s="215" t="s">
        <v>43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156</v>
      </c>
      <c r="AT201" s="218" t="s">
        <v>152</v>
      </c>
      <c r="AU201" s="218" t="s">
        <v>80</v>
      </c>
      <c r="AY201" s="19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80</v>
      </c>
      <c r="BK201" s="219">
        <f>ROUND(I201*H201,2)</f>
        <v>0</v>
      </c>
      <c r="BL201" s="19" t="s">
        <v>156</v>
      </c>
      <c r="BM201" s="218" t="s">
        <v>1264</v>
      </c>
    </row>
    <row r="202" s="2" customFormat="1" ht="16.5" customHeight="1">
      <c r="A202" s="40"/>
      <c r="B202" s="41"/>
      <c r="C202" s="207" t="s">
        <v>72</v>
      </c>
      <c r="D202" s="207" t="s">
        <v>152</v>
      </c>
      <c r="E202" s="208" t="s">
        <v>1265</v>
      </c>
      <c r="F202" s="209" t="s">
        <v>1266</v>
      </c>
      <c r="G202" s="210" t="s">
        <v>1056</v>
      </c>
      <c r="H202" s="211">
        <v>1</v>
      </c>
      <c r="I202" s="212"/>
      <c r="J202" s="213">
        <f>ROUND(I202*H202,2)</f>
        <v>0</v>
      </c>
      <c r="K202" s="209" t="s">
        <v>19</v>
      </c>
      <c r="L202" s="46"/>
      <c r="M202" s="214" t="s">
        <v>19</v>
      </c>
      <c r="N202" s="215" t="s">
        <v>43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156</v>
      </c>
      <c r="AT202" s="218" t="s">
        <v>152</v>
      </c>
      <c r="AU202" s="218" t="s">
        <v>80</v>
      </c>
      <c r="AY202" s="19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80</v>
      </c>
      <c r="BK202" s="219">
        <f>ROUND(I202*H202,2)</f>
        <v>0</v>
      </c>
      <c r="BL202" s="19" t="s">
        <v>156</v>
      </c>
      <c r="BM202" s="218" t="s">
        <v>1267</v>
      </c>
    </row>
    <row r="203" s="2" customFormat="1" ht="16.5" customHeight="1">
      <c r="A203" s="40"/>
      <c r="B203" s="41"/>
      <c r="C203" s="207" t="s">
        <v>72</v>
      </c>
      <c r="D203" s="207" t="s">
        <v>152</v>
      </c>
      <c r="E203" s="208" t="s">
        <v>1268</v>
      </c>
      <c r="F203" s="209" t="s">
        <v>1269</v>
      </c>
      <c r="G203" s="210" t="s">
        <v>1056</v>
      </c>
      <c r="H203" s="211">
        <v>1</v>
      </c>
      <c r="I203" s="212"/>
      <c r="J203" s="213">
        <f>ROUND(I203*H203,2)</f>
        <v>0</v>
      </c>
      <c r="K203" s="209" t="s">
        <v>19</v>
      </c>
      <c r="L203" s="46"/>
      <c r="M203" s="214" t="s">
        <v>19</v>
      </c>
      <c r="N203" s="215" t="s">
        <v>43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156</v>
      </c>
      <c r="AT203" s="218" t="s">
        <v>152</v>
      </c>
      <c r="AU203" s="218" t="s">
        <v>80</v>
      </c>
      <c r="AY203" s="19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80</v>
      </c>
      <c r="BK203" s="219">
        <f>ROUND(I203*H203,2)</f>
        <v>0</v>
      </c>
      <c r="BL203" s="19" t="s">
        <v>156</v>
      </c>
      <c r="BM203" s="218" t="s">
        <v>1270</v>
      </c>
    </row>
    <row r="204" s="2" customFormat="1" ht="16.5" customHeight="1">
      <c r="A204" s="40"/>
      <c r="B204" s="41"/>
      <c r="C204" s="207" t="s">
        <v>72</v>
      </c>
      <c r="D204" s="207" t="s">
        <v>152</v>
      </c>
      <c r="E204" s="208" t="s">
        <v>1271</v>
      </c>
      <c r="F204" s="209" t="s">
        <v>1272</v>
      </c>
      <c r="G204" s="210" t="s">
        <v>1056</v>
      </c>
      <c r="H204" s="211">
        <v>1</v>
      </c>
      <c r="I204" s="212"/>
      <c r="J204" s="213">
        <f>ROUND(I204*H204,2)</f>
        <v>0</v>
      </c>
      <c r="K204" s="209" t="s">
        <v>19</v>
      </c>
      <c r="L204" s="46"/>
      <c r="M204" s="214" t="s">
        <v>19</v>
      </c>
      <c r="N204" s="215" t="s">
        <v>43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156</v>
      </c>
      <c r="AT204" s="218" t="s">
        <v>152</v>
      </c>
      <c r="AU204" s="218" t="s">
        <v>80</v>
      </c>
      <c r="AY204" s="19" t="s">
        <v>149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80</v>
      </c>
      <c r="BK204" s="219">
        <f>ROUND(I204*H204,2)</f>
        <v>0</v>
      </c>
      <c r="BL204" s="19" t="s">
        <v>156</v>
      </c>
      <c r="BM204" s="218" t="s">
        <v>1273</v>
      </c>
    </row>
    <row r="205" s="2" customFormat="1" ht="16.5" customHeight="1">
      <c r="A205" s="40"/>
      <c r="B205" s="41"/>
      <c r="C205" s="207" t="s">
        <v>72</v>
      </c>
      <c r="D205" s="207" t="s">
        <v>152</v>
      </c>
      <c r="E205" s="208" t="s">
        <v>1274</v>
      </c>
      <c r="F205" s="209" t="s">
        <v>1275</v>
      </c>
      <c r="G205" s="210" t="s">
        <v>1056</v>
      </c>
      <c r="H205" s="211">
        <v>3</v>
      </c>
      <c r="I205" s="212"/>
      <c r="J205" s="213">
        <f>ROUND(I205*H205,2)</f>
        <v>0</v>
      </c>
      <c r="K205" s="209" t="s">
        <v>19</v>
      </c>
      <c r="L205" s="46"/>
      <c r="M205" s="214" t="s">
        <v>19</v>
      </c>
      <c r="N205" s="215" t="s">
        <v>43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156</v>
      </c>
      <c r="AT205" s="218" t="s">
        <v>152</v>
      </c>
      <c r="AU205" s="218" t="s">
        <v>80</v>
      </c>
      <c r="AY205" s="19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80</v>
      </c>
      <c r="BK205" s="219">
        <f>ROUND(I205*H205,2)</f>
        <v>0</v>
      </c>
      <c r="BL205" s="19" t="s">
        <v>156</v>
      </c>
      <c r="BM205" s="218" t="s">
        <v>1276</v>
      </c>
    </row>
    <row r="206" s="2" customFormat="1" ht="16.5" customHeight="1">
      <c r="A206" s="40"/>
      <c r="B206" s="41"/>
      <c r="C206" s="207" t="s">
        <v>72</v>
      </c>
      <c r="D206" s="207" t="s">
        <v>152</v>
      </c>
      <c r="E206" s="208" t="s">
        <v>1277</v>
      </c>
      <c r="F206" s="209" t="s">
        <v>1278</v>
      </c>
      <c r="G206" s="210" t="s">
        <v>1056</v>
      </c>
      <c r="H206" s="211">
        <v>1</v>
      </c>
      <c r="I206" s="212"/>
      <c r="J206" s="213">
        <f>ROUND(I206*H206,2)</f>
        <v>0</v>
      </c>
      <c r="K206" s="209" t="s">
        <v>19</v>
      </c>
      <c r="L206" s="46"/>
      <c r="M206" s="214" t="s">
        <v>19</v>
      </c>
      <c r="N206" s="215" t="s">
        <v>43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156</v>
      </c>
      <c r="AT206" s="218" t="s">
        <v>152</v>
      </c>
      <c r="AU206" s="218" t="s">
        <v>80</v>
      </c>
      <c r="AY206" s="19" t="s">
        <v>149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80</v>
      </c>
      <c r="BK206" s="219">
        <f>ROUND(I206*H206,2)</f>
        <v>0</v>
      </c>
      <c r="BL206" s="19" t="s">
        <v>156</v>
      </c>
      <c r="BM206" s="218" t="s">
        <v>1279</v>
      </c>
    </row>
    <row r="207" s="2" customFormat="1" ht="16.5" customHeight="1">
      <c r="A207" s="40"/>
      <c r="B207" s="41"/>
      <c r="C207" s="207" t="s">
        <v>72</v>
      </c>
      <c r="D207" s="207" t="s">
        <v>152</v>
      </c>
      <c r="E207" s="208" t="s">
        <v>1280</v>
      </c>
      <c r="F207" s="209" t="s">
        <v>1281</v>
      </c>
      <c r="G207" s="210" t="s">
        <v>1056</v>
      </c>
      <c r="H207" s="211">
        <v>1</v>
      </c>
      <c r="I207" s="212"/>
      <c r="J207" s="213">
        <f>ROUND(I207*H207,2)</f>
        <v>0</v>
      </c>
      <c r="K207" s="209" t="s">
        <v>19</v>
      </c>
      <c r="L207" s="46"/>
      <c r="M207" s="214" t="s">
        <v>19</v>
      </c>
      <c r="N207" s="215" t="s">
        <v>43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156</v>
      </c>
      <c r="AT207" s="218" t="s">
        <v>152</v>
      </c>
      <c r="AU207" s="218" t="s">
        <v>80</v>
      </c>
      <c r="AY207" s="19" t="s">
        <v>149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80</v>
      </c>
      <c r="BK207" s="219">
        <f>ROUND(I207*H207,2)</f>
        <v>0</v>
      </c>
      <c r="BL207" s="19" t="s">
        <v>156</v>
      </c>
      <c r="BM207" s="218" t="s">
        <v>1282</v>
      </c>
    </row>
    <row r="208" s="2" customFormat="1" ht="37.8" customHeight="1">
      <c r="A208" s="40"/>
      <c r="B208" s="41"/>
      <c r="C208" s="207" t="s">
        <v>72</v>
      </c>
      <c r="D208" s="207" t="s">
        <v>152</v>
      </c>
      <c r="E208" s="208" t="s">
        <v>1283</v>
      </c>
      <c r="F208" s="209" t="s">
        <v>1284</v>
      </c>
      <c r="G208" s="210" t="s">
        <v>1085</v>
      </c>
      <c r="H208" s="211">
        <v>1</v>
      </c>
      <c r="I208" s="212"/>
      <c r="J208" s="213">
        <f>ROUND(I208*H208,2)</f>
        <v>0</v>
      </c>
      <c r="K208" s="209" t="s">
        <v>19</v>
      </c>
      <c r="L208" s="46"/>
      <c r="M208" s="214" t="s">
        <v>19</v>
      </c>
      <c r="N208" s="215" t="s">
        <v>43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156</v>
      </c>
      <c r="AT208" s="218" t="s">
        <v>152</v>
      </c>
      <c r="AU208" s="218" t="s">
        <v>80</v>
      </c>
      <c r="AY208" s="19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80</v>
      </c>
      <c r="BK208" s="219">
        <f>ROUND(I208*H208,2)</f>
        <v>0</v>
      </c>
      <c r="BL208" s="19" t="s">
        <v>156</v>
      </c>
      <c r="BM208" s="218" t="s">
        <v>1285</v>
      </c>
    </row>
    <row r="209" s="2" customFormat="1" ht="16.5" customHeight="1">
      <c r="A209" s="40"/>
      <c r="B209" s="41"/>
      <c r="C209" s="207" t="s">
        <v>72</v>
      </c>
      <c r="D209" s="207" t="s">
        <v>152</v>
      </c>
      <c r="E209" s="208" t="s">
        <v>1286</v>
      </c>
      <c r="F209" s="209" t="s">
        <v>1287</v>
      </c>
      <c r="G209" s="210" t="s">
        <v>1056</v>
      </c>
      <c r="H209" s="211">
        <v>1</v>
      </c>
      <c r="I209" s="212"/>
      <c r="J209" s="213">
        <f>ROUND(I209*H209,2)</f>
        <v>0</v>
      </c>
      <c r="K209" s="209" t="s">
        <v>19</v>
      </c>
      <c r="L209" s="46"/>
      <c r="M209" s="214" t="s">
        <v>19</v>
      </c>
      <c r="N209" s="215" t="s">
        <v>43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156</v>
      </c>
      <c r="AT209" s="218" t="s">
        <v>152</v>
      </c>
      <c r="AU209" s="218" t="s">
        <v>80</v>
      </c>
      <c r="AY209" s="19" t="s">
        <v>149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156</v>
      </c>
      <c r="BM209" s="218" t="s">
        <v>1288</v>
      </c>
    </row>
    <row r="210" s="2" customFormat="1" ht="16.5" customHeight="1">
      <c r="A210" s="40"/>
      <c r="B210" s="41"/>
      <c r="C210" s="207" t="s">
        <v>72</v>
      </c>
      <c r="D210" s="207" t="s">
        <v>152</v>
      </c>
      <c r="E210" s="208" t="s">
        <v>1289</v>
      </c>
      <c r="F210" s="209" t="s">
        <v>1290</v>
      </c>
      <c r="G210" s="210" t="s">
        <v>1056</v>
      </c>
      <c r="H210" s="211">
        <v>4</v>
      </c>
      <c r="I210" s="212"/>
      <c r="J210" s="213">
        <f>ROUND(I210*H210,2)</f>
        <v>0</v>
      </c>
      <c r="K210" s="209" t="s">
        <v>19</v>
      </c>
      <c r="L210" s="46"/>
      <c r="M210" s="214" t="s">
        <v>19</v>
      </c>
      <c r="N210" s="215" t="s">
        <v>43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156</v>
      </c>
      <c r="AT210" s="218" t="s">
        <v>152</v>
      </c>
      <c r="AU210" s="218" t="s">
        <v>80</v>
      </c>
      <c r="AY210" s="19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80</v>
      </c>
      <c r="BK210" s="219">
        <f>ROUND(I210*H210,2)</f>
        <v>0</v>
      </c>
      <c r="BL210" s="19" t="s">
        <v>156</v>
      </c>
      <c r="BM210" s="218" t="s">
        <v>1291</v>
      </c>
    </row>
    <row r="211" s="2" customFormat="1" ht="16.5" customHeight="1">
      <c r="A211" s="40"/>
      <c r="B211" s="41"/>
      <c r="C211" s="207" t="s">
        <v>72</v>
      </c>
      <c r="D211" s="207" t="s">
        <v>152</v>
      </c>
      <c r="E211" s="208" t="s">
        <v>1292</v>
      </c>
      <c r="F211" s="209" t="s">
        <v>1293</v>
      </c>
      <c r="G211" s="210" t="s">
        <v>1056</v>
      </c>
      <c r="H211" s="211">
        <v>1</v>
      </c>
      <c r="I211" s="212"/>
      <c r="J211" s="213">
        <f>ROUND(I211*H211,2)</f>
        <v>0</v>
      </c>
      <c r="K211" s="209" t="s">
        <v>19</v>
      </c>
      <c r="L211" s="46"/>
      <c r="M211" s="214" t="s">
        <v>19</v>
      </c>
      <c r="N211" s="215" t="s">
        <v>43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156</v>
      </c>
      <c r="AT211" s="218" t="s">
        <v>152</v>
      </c>
      <c r="AU211" s="218" t="s">
        <v>80</v>
      </c>
      <c r="AY211" s="19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80</v>
      </c>
      <c r="BK211" s="219">
        <f>ROUND(I211*H211,2)</f>
        <v>0</v>
      </c>
      <c r="BL211" s="19" t="s">
        <v>156</v>
      </c>
      <c r="BM211" s="218" t="s">
        <v>1294</v>
      </c>
    </row>
    <row r="212" s="2" customFormat="1" ht="16.5" customHeight="1">
      <c r="A212" s="40"/>
      <c r="B212" s="41"/>
      <c r="C212" s="207" t="s">
        <v>72</v>
      </c>
      <c r="D212" s="207" t="s">
        <v>152</v>
      </c>
      <c r="E212" s="208" t="s">
        <v>1295</v>
      </c>
      <c r="F212" s="209" t="s">
        <v>1296</v>
      </c>
      <c r="G212" s="210" t="s">
        <v>1056</v>
      </c>
      <c r="H212" s="211">
        <v>1</v>
      </c>
      <c r="I212" s="212"/>
      <c r="J212" s="213">
        <f>ROUND(I212*H212,2)</f>
        <v>0</v>
      </c>
      <c r="K212" s="209" t="s">
        <v>19</v>
      </c>
      <c r="L212" s="46"/>
      <c r="M212" s="214" t="s">
        <v>19</v>
      </c>
      <c r="N212" s="215" t="s">
        <v>43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156</v>
      </c>
      <c r="AT212" s="218" t="s">
        <v>152</v>
      </c>
      <c r="AU212" s="218" t="s">
        <v>80</v>
      </c>
      <c r="AY212" s="19" t="s">
        <v>149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80</v>
      </c>
      <c r="BK212" s="219">
        <f>ROUND(I212*H212,2)</f>
        <v>0</v>
      </c>
      <c r="BL212" s="19" t="s">
        <v>156</v>
      </c>
      <c r="BM212" s="218" t="s">
        <v>1297</v>
      </c>
    </row>
    <row r="213" s="2" customFormat="1" ht="16.5" customHeight="1">
      <c r="A213" s="40"/>
      <c r="B213" s="41"/>
      <c r="C213" s="207" t="s">
        <v>72</v>
      </c>
      <c r="D213" s="207" t="s">
        <v>152</v>
      </c>
      <c r="E213" s="208" t="s">
        <v>1298</v>
      </c>
      <c r="F213" s="209" t="s">
        <v>1299</v>
      </c>
      <c r="G213" s="210" t="s">
        <v>1056</v>
      </c>
      <c r="H213" s="211">
        <v>3</v>
      </c>
      <c r="I213" s="212"/>
      <c r="J213" s="213">
        <f>ROUND(I213*H213,2)</f>
        <v>0</v>
      </c>
      <c r="K213" s="209" t="s">
        <v>19</v>
      </c>
      <c r="L213" s="46"/>
      <c r="M213" s="214" t="s">
        <v>19</v>
      </c>
      <c r="N213" s="215" t="s">
        <v>43</v>
      </c>
      <c r="O213" s="86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156</v>
      </c>
      <c r="AT213" s="218" t="s">
        <v>152</v>
      </c>
      <c r="AU213" s="218" t="s">
        <v>80</v>
      </c>
      <c r="AY213" s="19" t="s">
        <v>149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80</v>
      </c>
      <c r="BK213" s="219">
        <f>ROUND(I213*H213,2)</f>
        <v>0</v>
      </c>
      <c r="BL213" s="19" t="s">
        <v>156</v>
      </c>
      <c r="BM213" s="218" t="s">
        <v>1300</v>
      </c>
    </row>
    <row r="214" s="2" customFormat="1" ht="16.5" customHeight="1">
      <c r="A214" s="40"/>
      <c r="B214" s="41"/>
      <c r="C214" s="207" t="s">
        <v>72</v>
      </c>
      <c r="D214" s="207" t="s">
        <v>152</v>
      </c>
      <c r="E214" s="208" t="s">
        <v>1301</v>
      </c>
      <c r="F214" s="209" t="s">
        <v>1302</v>
      </c>
      <c r="G214" s="210" t="s">
        <v>1056</v>
      </c>
      <c r="H214" s="211">
        <v>3</v>
      </c>
      <c r="I214" s="212"/>
      <c r="J214" s="213">
        <f>ROUND(I214*H214,2)</f>
        <v>0</v>
      </c>
      <c r="K214" s="209" t="s">
        <v>19</v>
      </c>
      <c r="L214" s="46"/>
      <c r="M214" s="214" t="s">
        <v>19</v>
      </c>
      <c r="N214" s="215" t="s">
        <v>43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156</v>
      </c>
      <c r="AT214" s="218" t="s">
        <v>152</v>
      </c>
      <c r="AU214" s="218" t="s">
        <v>80</v>
      </c>
      <c r="AY214" s="19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80</v>
      </c>
      <c r="BK214" s="219">
        <f>ROUND(I214*H214,2)</f>
        <v>0</v>
      </c>
      <c r="BL214" s="19" t="s">
        <v>156</v>
      </c>
      <c r="BM214" s="218" t="s">
        <v>1303</v>
      </c>
    </row>
    <row r="215" s="2" customFormat="1" ht="16.5" customHeight="1">
      <c r="A215" s="40"/>
      <c r="B215" s="41"/>
      <c r="C215" s="207" t="s">
        <v>72</v>
      </c>
      <c r="D215" s="207" t="s">
        <v>152</v>
      </c>
      <c r="E215" s="208" t="s">
        <v>1304</v>
      </c>
      <c r="F215" s="209" t="s">
        <v>1305</v>
      </c>
      <c r="G215" s="210" t="s">
        <v>1056</v>
      </c>
      <c r="H215" s="211">
        <v>1</v>
      </c>
      <c r="I215" s="212"/>
      <c r="J215" s="213">
        <f>ROUND(I215*H215,2)</f>
        <v>0</v>
      </c>
      <c r="K215" s="209" t="s">
        <v>19</v>
      </c>
      <c r="L215" s="46"/>
      <c r="M215" s="214" t="s">
        <v>19</v>
      </c>
      <c r="N215" s="215" t="s">
        <v>43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156</v>
      </c>
      <c r="AT215" s="218" t="s">
        <v>152</v>
      </c>
      <c r="AU215" s="218" t="s">
        <v>80</v>
      </c>
      <c r="AY215" s="19" t="s">
        <v>149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80</v>
      </c>
      <c r="BK215" s="219">
        <f>ROUND(I215*H215,2)</f>
        <v>0</v>
      </c>
      <c r="BL215" s="19" t="s">
        <v>156</v>
      </c>
      <c r="BM215" s="218" t="s">
        <v>1306</v>
      </c>
    </row>
    <row r="216" s="2" customFormat="1" ht="16.5" customHeight="1">
      <c r="A216" s="40"/>
      <c r="B216" s="41"/>
      <c r="C216" s="207" t="s">
        <v>72</v>
      </c>
      <c r="D216" s="207" t="s">
        <v>152</v>
      </c>
      <c r="E216" s="208" t="s">
        <v>1307</v>
      </c>
      <c r="F216" s="209" t="s">
        <v>1308</v>
      </c>
      <c r="G216" s="210" t="s">
        <v>1056</v>
      </c>
      <c r="H216" s="211">
        <v>1</v>
      </c>
      <c r="I216" s="212"/>
      <c r="J216" s="213">
        <f>ROUND(I216*H216,2)</f>
        <v>0</v>
      </c>
      <c r="K216" s="209" t="s">
        <v>19</v>
      </c>
      <c r="L216" s="46"/>
      <c r="M216" s="214" t="s">
        <v>19</v>
      </c>
      <c r="N216" s="215" t="s">
        <v>43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156</v>
      </c>
      <c r="AT216" s="218" t="s">
        <v>152</v>
      </c>
      <c r="AU216" s="218" t="s">
        <v>80</v>
      </c>
      <c r="AY216" s="19" t="s">
        <v>149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80</v>
      </c>
      <c r="BK216" s="219">
        <f>ROUND(I216*H216,2)</f>
        <v>0</v>
      </c>
      <c r="BL216" s="19" t="s">
        <v>156</v>
      </c>
      <c r="BM216" s="218" t="s">
        <v>1309</v>
      </c>
    </row>
    <row r="217" s="2" customFormat="1" ht="16.5" customHeight="1">
      <c r="A217" s="40"/>
      <c r="B217" s="41"/>
      <c r="C217" s="207" t="s">
        <v>72</v>
      </c>
      <c r="D217" s="207" t="s">
        <v>152</v>
      </c>
      <c r="E217" s="208" t="s">
        <v>1310</v>
      </c>
      <c r="F217" s="209" t="s">
        <v>1311</v>
      </c>
      <c r="G217" s="210" t="s">
        <v>1085</v>
      </c>
      <c r="H217" s="211">
        <v>1</v>
      </c>
      <c r="I217" s="212"/>
      <c r="J217" s="213">
        <f>ROUND(I217*H217,2)</f>
        <v>0</v>
      </c>
      <c r="K217" s="209" t="s">
        <v>19</v>
      </c>
      <c r="L217" s="46"/>
      <c r="M217" s="214" t="s">
        <v>19</v>
      </c>
      <c r="N217" s="215" t="s">
        <v>43</v>
      </c>
      <c r="O217" s="86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156</v>
      </c>
      <c r="AT217" s="218" t="s">
        <v>152</v>
      </c>
      <c r="AU217" s="218" t="s">
        <v>80</v>
      </c>
      <c r="AY217" s="19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80</v>
      </c>
      <c r="BK217" s="219">
        <f>ROUND(I217*H217,2)</f>
        <v>0</v>
      </c>
      <c r="BL217" s="19" t="s">
        <v>156</v>
      </c>
      <c r="BM217" s="218" t="s">
        <v>1312</v>
      </c>
    </row>
    <row r="218" s="2" customFormat="1" ht="16.5" customHeight="1">
      <c r="A218" s="40"/>
      <c r="B218" s="41"/>
      <c r="C218" s="207" t="s">
        <v>72</v>
      </c>
      <c r="D218" s="207" t="s">
        <v>152</v>
      </c>
      <c r="E218" s="208" t="s">
        <v>1313</v>
      </c>
      <c r="F218" s="209" t="s">
        <v>1314</v>
      </c>
      <c r="G218" s="210" t="s">
        <v>1056</v>
      </c>
      <c r="H218" s="211">
        <v>3</v>
      </c>
      <c r="I218" s="212"/>
      <c r="J218" s="213">
        <f>ROUND(I218*H218,2)</f>
        <v>0</v>
      </c>
      <c r="K218" s="209" t="s">
        <v>19</v>
      </c>
      <c r="L218" s="46"/>
      <c r="M218" s="214" t="s">
        <v>19</v>
      </c>
      <c r="N218" s="215" t="s">
        <v>43</v>
      </c>
      <c r="O218" s="86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156</v>
      </c>
      <c r="AT218" s="218" t="s">
        <v>152</v>
      </c>
      <c r="AU218" s="218" t="s">
        <v>80</v>
      </c>
      <c r="AY218" s="19" t="s">
        <v>149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80</v>
      </c>
      <c r="BK218" s="219">
        <f>ROUND(I218*H218,2)</f>
        <v>0</v>
      </c>
      <c r="BL218" s="19" t="s">
        <v>156</v>
      </c>
      <c r="BM218" s="218" t="s">
        <v>1315</v>
      </c>
    </row>
    <row r="219" s="2" customFormat="1" ht="24.15" customHeight="1">
      <c r="A219" s="40"/>
      <c r="B219" s="41"/>
      <c r="C219" s="207" t="s">
        <v>72</v>
      </c>
      <c r="D219" s="207" t="s">
        <v>152</v>
      </c>
      <c r="E219" s="208" t="s">
        <v>1316</v>
      </c>
      <c r="F219" s="209" t="s">
        <v>1317</v>
      </c>
      <c r="G219" s="210" t="s">
        <v>1085</v>
      </c>
      <c r="H219" s="211">
        <v>1</v>
      </c>
      <c r="I219" s="212"/>
      <c r="J219" s="213">
        <f>ROUND(I219*H219,2)</f>
        <v>0</v>
      </c>
      <c r="K219" s="209" t="s">
        <v>19</v>
      </c>
      <c r="L219" s="46"/>
      <c r="M219" s="214" t="s">
        <v>19</v>
      </c>
      <c r="N219" s="215" t="s">
        <v>43</v>
      </c>
      <c r="O219" s="86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156</v>
      </c>
      <c r="AT219" s="218" t="s">
        <v>152</v>
      </c>
      <c r="AU219" s="218" t="s">
        <v>80</v>
      </c>
      <c r="AY219" s="19" t="s">
        <v>149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80</v>
      </c>
      <c r="BK219" s="219">
        <f>ROUND(I219*H219,2)</f>
        <v>0</v>
      </c>
      <c r="BL219" s="19" t="s">
        <v>156</v>
      </c>
      <c r="BM219" s="218" t="s">
        <v>1318</v>
      </c>
    </row>
    <row r="220" s="12" customFormat="1" ht="25.92" customHeight="1">
      <c r="A220" s="12"/>
      <c r="B220" s="191"/>
      <c r="C220" s="192"/>
      <c r="D220" s="193" t="s">
        <v>71</v>
      </c>
      <c r="E220" s="194" t="s">
        <v>933</v>
      </c>
      <c r="F220" s="194" t="s">
        <v>1319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SUM(P221:P230)</f>
        <v>0</v>
      </c>
      <c r="Q220" s="199"/>
      <c r="R220" s="200">
        <f>SUM(R221:R230)</f>
        <v>0</v>
      </c>
      <c r="S220" s="199"/>
      <c r="T220" s="201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80</v>
      </c>
      <c r="AT220" s="203" t="s">
        <v>71</v>
      </c>
      <c r="AU220" s="203" t="s">
        <v>72</v>
      </c>
      <c r="AY220" s="202" t="s">
        <v>149</v>
      </c>
      <c r="BK220" s="204">
        <f>SUM(BK221:BK230)</f>
        <v>0</v>
      </c>
    </row>
    <row r="221" s="2" customFormat="1" ht="16.5" customHeight="1">
      <c r="A221" s="40"/>
      <c r="B221" s="41"/>
      <c r="C221" s="207" t="s">
        <v>72</v>
      </c>
      <c r="D221" s="207" t="s">
        <v>152</v>
      </c>
      <c r="E221" s="208" t="s">
        <v>1320</v>
      </c>
      <c r="F221" s="209" t="s">
        <v>1321</v>
      </c>
      <c r="G221" s="210" t="s">
        <v>1085</v>
      </c>
      <c r="H221" s="211">
        <v>1</v>
      </c>
      <c r="I221" s="212"/>
      <c r="J221" s="213">
        <f>ROUND(I221*H221,2)</f>
        <v>0</v>
      </c>
      <c r="K221" s="209" t="s">
        <v>19</v>
      </c>
      <c r="L221" s="46"/>
      <c r="M221" s="214" t="s">
        <v>19</v>
      </c>
      <c r="N221" s="215" t="s">
        <v>43</v>
      </c>
      <c r="O221" s="86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156</v>
      </c>
      <c r="AT221" s="218" t="s">
        <v>152</v>
      </c>
      <c r="AU221" s="218" t="s">
        <v>80</v>
      </c>
      <c r="AY221" s="19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80</v>
      </c>
      <c r="BK221" s="219">
        <f>ROUND(I221*H221,2)</f>
        <v>0</v>
      </c>
      <c r="BL221" s="19" t="s">
        <v>156</v>
      </c>
      <c r="BM221" s="218" t="s">
        <v>1322</v>
      </c>
    </row>
    <row r="222" s="2" customFormat="1">
      <c r="A222" s="40"/>
      <c r="B222" s="41"/>
      <c r="C222" s="42"/>
      <c r="D222" s="227" t="s">
        <v>223</v>
      </c>
      <c r="E222" s="42"/>
      <c r="F222" s="269" t="s">
        <v>1323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223</v>
      </c>
      <c r="AU222" s="19" t="s">
        <v>80</v>
      </c>
    </row>
    <row r="223" s="2" customFormat="1" ht="16.5" customHeight="1">
      <c r="A223" s="40"/>
      <c r="B223" s="41"/>
      <c r="C223" s="207" t="s">
        <v>72</v>
      </c>
      <c r="D223" s="207" t="s">
        <v>152</v>
      </c>
      <c r="E223" s="208" t="s">
        <v>1324</v>
      </c>
      <c r="F223" s="209" t="s">
        <v>1325</v>
      </c>
      <c r="G223" s="210" t="s">
        <v>1085</v>
      </c>
      <c r="H223" s="211">
        <v>1</v>
      </c>
      <c r="I223" s="212"/>
      <c r="J223" s="213">
        <f>ROUND(I223*H223,2)</f>
        <v>0</v>
      </c>
      <c r="K223" s="209" t="s">
        <v>19</v>
      </c>
      <c r="L223" s="46"/>
      <c r="M223" s="214" t="s">
        <v>19</v>
      </c>
      <c r="N223" s="215" t="s">
        <v>43</v>
      </c>
      <c r="O223" s="86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156</v>
      </c>
      <c r="AT223" s="218" t="s">
        <v>152</v>
      </c>
      <c r="AU223" s="218" t="s">
        <v>80</v>
      </c>
      <c r="AY223" s="19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80</v>
      </c>
      <c r="BK223" s="219">
        <f>ROUND(I223*H223,2)</f>
        <v>0</v>
      </c>
      <c r="BL223" s="19" t="s">
        <v>156</v>
      </c>
      <c r="BM223" s="218" t="s">
        <v>1326</v>
      </c>
    </row>
    <row r="224" s="2" customFormat="1">
      <c r="A224" s="40"/>
      <c r="B224" s="41"/>
      <c r="C224" s="42"/>
      <c r="D224" s="227" t="s">
        <v>223</v>
      </c>
      <c r="E224" s="42"/>
      <c r="F224" s="269" t="s">
        <v>1323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223</v>
      </c>
      <c r="AU224" s="19" t="s">
        <v>80</v>
      </c>
    </row>
    <row r="225" s="2" customFormat="1" ht="16.5" customHeight="1">
      <c r="A225" s="40"/>
      <c r="B225" s="41"/>
      <c r="C225" s="207" t="s">
        <v>72</v>
      </c>
      <c r="D225" s="207" t="s">
        <v>152</v>
      </c>
      <c r="E225" s="208" t="s">
        <v>1327</v>
      </c>
      <c r="F225" s="209" t="s">
        <v>1328</v>
      </c>
      <c r="G225" s="210" t="s">
        <v>1085</v>
      </c>
      <c r="H225" s="211">
        <v>1</v>
      </c>
      <c r="I225" s="212"/>
      <c r="J225" s="213">
        <f>ROUND(I225*H225,2)</f>
        <v>0</v>
      </c>
      <c r="K225" s="209" t="s">
        <v>19</v>
      </c>
      <c r="L225" s="46"/>
      <c r="M225" s="214" t="s">
        <v>19</v>
      </c>
      <c r="N225" s="215" t="s">
        <v>43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156</v>
      </c>
      <c r="AT225" s="218" t="s">
        <v>152</v>
      </c>
      <c r="AU225" s="218" t="s">
        <v>80</v>
      </c>
      <c r="AY225" s="19" t="s">
        <v>149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80</v>
      </c>
      <c r="BK225" s="219">
        <f>ROUND(I225*H225,2)</f>
        <v>0</v>
      </c>
      <c r="BL225" s="19" t="s">
        <v>156</v>
      </c>
      <c r="BM225" s="218" t="s">
        <v>1329</v>
      </c>
    </row>
    <row r="226" s="2" customFormat="1">
      <c r="A226" s="40"/>
      <c r="B226" s="41"/>
      <c r="C226" s="42"/>
      <c r="D226" s="227" t="s">
        <v>223</v>
      </c>
      <c r="E226" s="42"/>
      <c r="F226" s="269" t="s">
        <v>1330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223</v>
      </c>
      <c r="AU226" s="19" t="s">
        <v>80</v>
      </c>
    </row>
    <row r="227" s="2" customFormat="1" ht="16.5" customHeight="1">
      <c r="A227" s="40"/>
      <c r="B227" s="41"/>
      <c r="C227" s="207" t="s">
        <v>72</v>
      </c>
      <c r="D227" s="207" t="s">
        <v>152</v>
      </c>
      <c r="E227" s="208" t="s">
        <v>1331</v>
      </c>
      <c r="F227" s="209" t="s">
        <v>1332</v>
      </c>
      <c r="G227" s="210" t="s">
        <v>1085</v>
      </c>
      <c r="H227" s="211">
        <v>1</v>
      </c>
      <c r="I227" s="212"/>
      <c r="J227" s="213">
        <f>ROUND(I227*H227,2)</f>
        <v>0</v>
      </c>
      <c r="K227" s="209" t="s">
        <v>19</v>
      </c>
      <c r="L227" s="46"/>
      <c r="M227" s="214" t="s">
        <v>19</v>
      </c>
      <c r="N227" s="215" t="s">
        <v>43</v>
      </c>
      <c r="O227" s="86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156</v>
      </c>
      <c r="AT227" s="218" t="s">
        <v>152</v>
      </c>
      <c r="AU227" s="218" t="s">
        <v>80</v>
      </c>
      <c r="AY227" s="19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80</v>
      </c>
      <c r="BK227" s="219">
        <f>ROUND(I227*H227,2)</f>
        <v>0</v>
      </c>
      <c r="BL227" s="19" t="s">
        <v>156</v>
      </c>
      <c r="BM227" s="218" t="s">
        <v>1333</v>
      </c>
    </row>
    <row r="228" s="2" customFormat="1" ht="16.5" customHeight="1">
      <c r="A228" s="40"/>
      <c r="B228" s="41"/>
      <c r="C228" s="207" t="s">
        <v>72</v>
      </c>
      <c r="D228" s="207" t="s">
        <v>152</v>
      </c>
      <c r="E228" s="208" t="s">
        <v>1334</v>
      </c>
      <c r="F228" s="209" t="s">
        <v>1335</v>
      </c>
      <c r="G228" s="210" t="s">
        <v>1085</v>
      </c>
      <c r="H228" s="211">
        <v>1</v>
      </c>
      <c r="I228" s="212"/>
      <c r="J228" s="213">
        <f>ROUND(I228*H228,2)</f>
        <v>0</v>
      </c>
      <c r="K228" s="209" t="s">
        <v>19</v>
      </c>
      <c r="L228" s="46"/>
      <c r="M228" s="214" t="s">
        <v>19</v>
      </c>
      <c r="N228" s="215" t="s">
        <v>43</v>
      </c>
      <c r="O228" s="86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156</v>
      </c>
      <c r="AT228" s="218" t="s">
        <v>152</v>
      </c>
      <c r="AU228" s="218" t="s">
        <v>80</v>
      </c>
      <c r="AY228" s="19" t="s">
        <v>149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80</v>
      </c>
      <c r="BK228" s="219">
        <f>ROUND(I228*H228,2)</f>
        <v>0</v>
      </c>
      <c r="BL228" s="19" t="s">
        <v>156</v>
      </c>
      <c r="BM228" s="218" t="s">
        <v>1336</v>
      </c>
    </row>
    <row r="229" s="2" customFormat="1">
      <c r="A229" s="40"/>
      <c r="B229" s="41"/>
      <c r="C229" s="42"/>
      <c r="D229" s="227" t="s">
        <v>223</v>
      </c>
      <c r="E229" s="42"/>
      <c r="F229" s="269" t="s">
        <v>1337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223</v>
      </c>
      <c r="AU229" s="19" t="s">
        <v>80</v>
      </c>
    </row>
    <row r="230" s="2" customFormat="1" ht="16.5" customHeight="1">
      <c r="A230" s="40"/>
      <c r="B230" s="41"/>
      <c r="C230" s="207" t="s">
        <v>72</v>
      </c>
      <c r="D230" s="207" t="s">
        <v>152</v>
      </c>
      <c r="E230" s="208" t="s">
        <v>1338</v>
      </c>
      <c r="F230" s="209" t="s">
        <v>1339</v>
      </c>
      <c r="G230" s="210" t="s">
        <v>1056</v>
      </c>
      <c r="H230" s="211">
        <v>3</v>
      </c>
      <c r="I230" s="212"/>
      <c r="J230" s="213">
        <f>ROUND(I230*H230,2)</f>
        <v>0</v>
      </c>
      <c r="K230" s="209" t="s">
        <v>19</v>
      </c>
      <c r="L230" s="46"/>
      <c r="M230" s="214" t="s">
        <v>19</v>
      </c>
      <c r="N230" s="215" t="s">
        <v>43</v>
      </c>
      <c r="O230" s="86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156</v>
      </c>
      <c r="AT230" s="218" t="s">
        <v>152</v>
      </c>
      <c r="AU230" s="218" t="s">
        <v>80</v>
      </c>
      <c r="AY230" s="19" t="s">
        <v>149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80</v>
      </c>
      <c r="BK230" s="219">
        <f>ROUND(I230*H230,2)</f>
        <v>0</v>
      </c>
      <c r="BL230" s="19" t="s">
        <v>156</v>
      </c>
      <c r="BM230" s="218" t="s">
        <v>1340</v>
      </c>
    </row>
    <row r="231" s="12" customFormat="1" ht="25.92" customHeight="1">
      <c r="A231" s="12"/>
      <c r="B231" s="191"/>
      <c r="C231" s="192"/>
      <c r="D231" s="193" t="s">
        <v>71</v>
      </c>
      <c r="E231" s="194" t="s">
        <v>936</v>
      </c>
      <c r="F231" s="194" t="s">
        <v>1341</v>
      </c>
      <c r="G231" s="192"/>
      <c r="H231" s="192"/>
      <c r="I231" s="195"/>
      <c r="J231" s="196">
        <f>BK231</f>
        <v>0</v>
      </c>
      <c r="K231" s="192"/>
      <c r="L231" s="197"/>
      <c r="M231" s="198"/>
      <c r="N231" s="199"/>
      <c r="O231" s="199"/>
      <c r="P231" s="200">
        <f>SUM(P232:P236)</f>
        <v>0</v>
      </c>
      <c r="Q231" s="199"/>
      <c r="R231" s="200">
        <f>SUM(R232:R236)</f>
        <v>0</v>
      </c>
      <c r="S231" s="199"/>
      <c r="T231" s="201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80</v>
      </c>
      <c r="AT231" s="203" t="s">
        <v>71</v>
      </c>
      <c r="AU231" s="203" t="s">
        <v>72</v>
      </c>
      <c r="AY231" s="202" t="s">
        <v>149</v>
      </c>
      <c r="BK231" s="204">
        <f>SUM(BK232:BK236)</f>
        <v>0</v>
      </c>
    </row>
    <row r="232" s="2" customFormat="1" ht="16.5" customHeight="1">
      <c r="A232" s="40"/>
      <c r="B232" s="41"/>
      <c r="C232" s="207" t="s">
        <v>72</v>
      </c>
      <c r="D232" s="207" t="s">
        <v>152</v>
      </c>
      <c r="E232" s="208" t="s">
        <v>1342</v>
      </c>
      <c r="F232" s="209" t="s">
        <v>1343</v>
      </c>
      <c r="G232" s="210" t="s">
        <v>1085</v>
      </c>
      <c r="H232" s="211">
        <v>1</v>
      </c>
      <c r="I232" s="212"/>
      <c r="J232" s="213">
        <f>ROUND(I232*H232,2)</f>
        <v>0</v>
      </c>
      <c r="K232" s="209" t="s">
        <v>19</v>
      </c>
      <c r="L232" s="46"/>
      <c r="M232" s="214" t="s">
        <v>19</v>
      </c>
      <c r="N232" s="215" t="s">
        <v>43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156</v>
      </c>
      <c r="AT232" s="218" t="s">
        <v>152</v>
      </c>
      <c r="AU232" s="218" t="s">
        <v>80</v>
      </c>
      <c r="AY232" s="19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80</v>
      </c>
      <c r="BK232" s="219">
        <f>ROUND(I232*H232,2)</f>
        <v>0</v>
      </c>
      <c r="BL232" s="19" t="s">
        <v>156</v>
      </c>
      <c r="BM232" s="218" t="s">
        <v>1344</v>
      </c>
    </row>
    <row r="233" s="2" customFormat="1" ht="16.5" customHeight="1">
      <c r="A233" s="40"/>
      <c r="B233" s="41"/>
      <c r="C233" s="207" t="s">
        <v>72</v>
      </c>
      <c r="D233" s="207" t="s">
        <v>152</v>
      </c>
      <c r="E233" s="208" t="s">
        <v>1345</v>
      </c>
      <c r="F233" s="209" t="s">
        <v>1346</v>
      </c>
      <c r="G233" s="210" t="s">
        <v>1085</v>
      </c>
      <c r="H233" s="211">
        <v>1</v>
      </c>
      <c r="I233" s="212"/>
      <c r="J233" s="213">
        <f>ROUND(I233*H233,2)</f>
        <v>0</v>
      </c>
      <c r="K233" s="209" t="s">
        <v>19</v>
      </c>
      <c r="L233" s="46"/>
      <c r="M233" s="214" t="s">
        <v>19</v>
      </c>
      <c r="N233" s="215" t="s">
        <v>43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156</v>
      </c>
      <c r="AT233" s="218" t="s">
        <v>152</v>
      </c>
      <c r="AU233" s="218" t="s">
        <v>80</v>
      </c>
      <c r="AY233" s="19" t="s">
        <v>149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80</v>
      </c>
      <c r="BK233" s="219">
        <f>ROUND(I233*H233,2)</f>
        <v>0</v>
      </c>
      <c r="BL233" s="19" t="s">
        <v>156</v>
      </c>
      <c r="BM233" s="218" t="s">
        <v>1347</v>
      </c>
    </row>
    <row r="234" s="2" customFormat="1" ht="16.5" customHeight="1">
      <c r="A234" s="40"/>
      <c r="B234" s="41"/>
      <c r="C234" s="207" t="s">
        <v>72</v>
      </c>
      <c r="D234" s="207" t="s">
        <v>152</v>
      </c>
      <c r="E234" s="208" t="s">
        <v>1348</v>
      </c>
      <c r="F234" s="209" t="s">
        <v>1349</v>
      </c>
      <c r="G234" s="210" t="s">
        <v>1056</v>
      </c>
      <c r="H234" s="211">
        <v>1</v>
      </c>
      <c r="I234" s="212"/>
      <c r="J234" s="213">
        <f>ROUND(I234*H234,2)</f>
        <v>0</v>
      </c>
      <c r="K234" s="209" t="s">
        <v>19</v>
      </c>
      <c r="L234" s="46"/>
      <c r="M234" s="214" t="s">
        <v>19</v>
      </c>
      <c r="N234" s="215" t="s">
        <v>43</v>
      </c>
      <c r="O234" s="86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156</v>
      </c>
      <c r="AT234" s="218" t="s">
        <v>152</v>
      </c>
      <c r="AU234" s="218" t="s">
        <v>80</v>
      </c>
      <c r="AY234" s="19" t="s">
        <v>149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80</v>
      </c>
      <c r="BK234" s="219">
        <f>ROUND(I234*H234,2)</f>
        <v>0</v>
      </c>
      <c r="BL234" s="19" t="s">
        <v>156</v>
      </c>
      <c r="BM234" s="218" t="s">
        <v>1350</v>
      </c>
    </row>
    <row r="235" s="2" customFormat="1" ht="16.5" customHeight="1">
      <c r="A235" s="40"/>
      <c r="B235" s="41"/>
      <c r="C235" s="207" t="s">
        <v>72</v>
      </c>
      <c r="D235" s="207" t="s">
        <v>152</v>
      </c>
      <c r="E235" s="208" t="s">
        <v>1351</v>
      </c>
      <c r="F235" s="209" t="s">
        <v>1352</v>
      </c>
      <c r="G235" s="210" t="s">
        <v>1056</v>
      </c>
      <c r="H235" s="211">
        <v>1</v>
      </c>
      <c r="I235" s="212"/>
      <c r="J235" s="213">
        <f>ROUND(I235*H235,2)</f>
        <v>0</v>
      </c>
      <c r="K235" s="209" t="s">
        <v>19</v>
      </c>
      <c r="L235" s="46"/>
      <c r="M235" s="214" t="s">
        <v>19</v>
      </c>
      <c r="N235" s="215" t="s">
        <v>43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156</v>
      </c>
      <c r="AT235" s="218" t="s">
        <v>152</v>
      </c>
      <c r="AU235" s="218" t="s">
        <v>80</v>
      </c>
      <c r="AY235" s="19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80</v>
      </c>
      <c r="BK235" s="219">
        <f>ROUND(I235*H235,2)</f>
        <v>0</v>
      </c>
      <c r="BL235" s="19" t="s">
        <v>156</v>
      </c>
      <c r="BM235" s="218" t="s">
        <v>1353</v>
      </c>
    </row>
    <row r="236" s="2" customFormat="1" ht="16.5" customHeight="1">
      <c r="A236" s="40"/>
      <c r="B236" s="41"/>
      <c r="C236" s="207" t="s">
        <v>72</v>
      </c>
      <c r="D236" s="207" t="s">
        <v>152</v>
      </c>
      <c r="E236" s="208" t="s">
        <v>1354</v>
      </c>
      <c r="F236" s="209" t="s">
        <v>1355</v>
      </c>
      <c r="G236" s="210" t="s">
        <v>1085</v>
      </c>
      <c r="H236" s="211">
        <v>1</v>
      </c>
      <c r="I236" s="212"/>
      <c r="J236" s="213">
        <f>ROUND(I236*H236,2)</f>
        <v>0</v>
      </c>
      <c r="K236" s="209" t="s">
        <v>19</v>
      </c>
      <c r="L236" s="46"/>
      <c r="M236" s="214" t="s">
        <v>19</v>
      </c>
      <c r="N236" s="215" t="s">
        <v>43</v>
      </c>
      <c r="O236" s="86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156</v>
      </c>
      <c r="AT236" s="218" t="s">
        <v>152</v>
      </c>
      <c r="AU236" s="218" t="s">
        <v>80</v>
      </c>
      <c r="AY236" s="19" t="s">
        <v>149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80</v>
      </c>
      <c r="BK236" s="219">
        <f>ROUND(I236*H236,2)</f>
        <v>0</v>
      </c>
      <c r="BL236" s="19" t="s">
        <v>156</v>
      </c>
      <c r="BM236" s="218" t="s">
        <v>1356</v>
      </c>
    </row>
    <row r="237" s="12" customFormat="1" ht="25.92" customHeight="1">
      <c r="A237" s="12"/>
      <c r="B237" s="191"/>
      <c r="C237" s="192"/>
      <c r="D237" s="193" t="s">
        <v>71</v>
      </c>
      <c r="E237" s="194" t="s">
        <v>938</v>
      </c>
      <c r="F237" s="194" t="s">
        <v>1357</v>
      </c>
      <c r="G237" s="192"/>
      <c r="H237" s="192"/>
      <c r="I237" s="195"/>
      <c r="J237" s="196">
        <f>BK237</f>
        <v>0</v>
      </c>
      <c r="K237" s="192"/>
      <c r="L237" s="197"/>
      <c r="M237" s="198"/>
      <c r="N237" s="199"/>
      <c r="O237" s="199"/>
      <c r="P237" s="200">
        <f>SUM(P238:P241)</f>
        <v>0</v>
      </c>
      <c r="Q237" s="199"/>
      <c r="R237" s="200">
        <f>SUM(R238:R241)</f>
        <v>0</v>
      </c>
      <c r="S237" s="199"/>
      <c r="T237" s="201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72</v>
      </c>
      <c r="AY237" s="202" t="s">
        <v>149</v>
      </c>
      <c r="BK237" s="204">
        <f>SUM(BK238:BK241)</f>
        <v>0</v>
      </c>
    </row>
    <row r="238" s="2" customFormat="1" ht="16.5" customHeight="1">
      <c r="A238" s="40"/>
      <c r="B238" s="41"/>
      <c r="C238" s="207" t="s">
        <v>72</v>
      </c>
      <c r="D238" s="207" t="s">
        <v>152</v>
      </c>
      <c r="E238" s="208" t="s">
        <v>1358</v>
      </c>
      <c r="F238" s="209" t="s">
        <v>1359</v>
      </c>
      <c r="G238" s="210" t="s">
        <v>1056</v>
      </c>
      <c r="H238" s="211">
        <v>3</v>
      </c>
      <c r="I238" s="212"/>
      <c r="J238" s="213">
        <f>ROUND(I238*H238,2)</f>
        <v>0</v>
      </c>
      <c r="K238" s="209" t="s">
        <v>19</v>
      </c>
      <c r="L238" s="46"/>
      <c r="M238" s="214" t="s">
        <v>19</v>
      </c>
      <c r="N238" s="215" t="s">
        <v>43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156</v>
      </c>
      <c r="AT238" s="218" t="s">
        <v>152</v>
      </c>
      <c r="AU238" s="218" t="s">
        <v>80</v>
      </c>
      <c r="AY238" s="19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156</v>
      </c>
      <c r="BM238" s="218" t="s">
        <v>1360</v>
      </c>
    </row>
    <row r="239" s="2" customFormat="1">
      <c r="A239" s="40"/>
      <c r="B239" s="41"/>
      <c r="C239" s="42"/>
      <c r="D239" s="227" t="s">
        <v>223</v>
      </c>
      <c r="E239" s="42"/>
      <c r="F239" s="269" t="s">
        <v>1361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223</v>
      </c>
      <c r="AU239" s="19" t="s">
        <v>80</v>
      </c>
    </row>
    <row r="240" s="2" customFormat="1" ht="16.5" customHeight="1">
      <c r="A240" s="40"/>
      <c r="B240" s="41"/>
      <c r="C240" s="207" t="s">
        <v>72</v>
      </c>
      <c r="D240" s="207" t="s">
        <v>152</v>
      </c>
      <c r="E240" s="208" t="s">
        <v>1362</v>
      </c>
      <c r="F240" s="209" t="s">
        <v>1363</v>
      </c>
      <c r="G240" s="210" t="s">
        <v>1056</v>
      </c>
      <c r="H240" s="211">
        <v>3</v>
      </c>
      <c r="I240" s="212"/>
      <c r="J240" s="213">
        <f>ROUND(I240*H240,2)</f>
        <v>0</v>
      </c>
      <c r="K240" s="209" t="s">
        <v>19</v>
      </c>
      <c r="L240" s="46"/>
      <c r="M240" s="214" t="s">
        <v>19</v>
      </c>
      <c r="N240" s="215" t="s">
        <v>43</v>
      </c>
      <c r="O240" s="86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156</v>
      </c>
      <c r="AT240" s="218" t="s">
        <v>152</v>
      </c>
      <c r="AU240" s="218" t="s">
        <v>80</v>
      </c>
      <c r="AY240" s="19" t="s">
        <v>149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80</v>
      </c>
      <c r="BK240" s="219">
        <f>ROUND(I240*H240,2)</f>
        <v>0</v>
      </c>
      <c r="BL240" s="19" t="s">
        <v>156</v>
      </c>
      <c r="BM240" s="218" t="s">
        <v>1364</v>
      </c>
    </row>
    <row r="241" s="2" customFormat="1" ht="16.5" customHeight="1">
      <c r="A241" s="40"/>
      <c r="B241" s="41"/>
      <c r="C241" s="207" t="s">
        <v>72</v>
      </c>
      <c r="D241" s="207" t="s">
        <v>152</v>
      </c>
      <c r="E241" s="208" t="s">
        <v>1365</v>
      </c>
      <c r="F241" s="209" t="s">
        <v>1366</v>
      </c>
      <c r="G241" s="210" t="s">
        <v>1056</v>
      </c>
      <c r="H241" s="211">
        <v>37</v>
      </c>
      <c r="I241" s="212"/>
      <c r="J241" s="213">
        <f>ROUND(I241*H241,2)</f>
        <v>0</v>
      </c>
      <c r="K241" s="209" t="s">
        <v>19</v>
      </c>
      <c r="L241" s="46"/>
      <c r="M241" s="214" t="s">
        <v>19</v>
      </c>
      <c r="N241" s="215" t="s">
        <v>43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156</v>
      </c>
      <c r="AT241" s="218" t="s">
        <v>152</v>
      </c>
      <c r="AU241" s="218" t="s">
        <v>80</v>
      </c>
      <c r="AY241" s="19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80</v>
      </c>
      <c r="BK241" s="219">
        <f>ROUND(I241*H241,2)</f>
        <v>0</v>
      </c>
      <c r="BL241" s="19" t="s">
        <v>156</v>
      </c>
      <c r="BM241" s="218" t="s">
        <v>1367</v>
      </c>
    </row>
    <row r="242" s="12" customFormat="1" ht="25.92" customHeight="1">
      <c r="A242" s="12"/>
      <c r="B242" s="191"/>
      <c r="C242" s="192"/>
      <c r="D242" s="193" t="s">
        <v>71</v>
      </c>
      <c r="E242" s="194" t="s">
        <v>940</v>
      </c>
      <c r="F242" s="194" t="s">
        <v>1368</v>
      </c>
      <c r="G242" s="192"/>
      <c r="H242" s="192"/>
      <c r="I242" s="195"/>
      <c r="J242" s="196">
        <f>BK242</f>
        <v>0</v>
      </c>
      <c r="K242" s="192"/>
      <c r="L242" s="197"/>
      <c r="M242" s="198"/>
      <c r="N242" s="199"/>
      <c r="O242" s="199"/>
      <c r="P242" s="200">
        <f>SUM(P243:P246)</f>
        <v>0</v>
      </c>
      <c r="Q242" s="199"/>
      <c r="R242" s="200">
        <f>SUM(R243:R246)</f>
        <v>0</v>
      </c>
      <c r="S242" s="199"/>
      <c r="T242" s="20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2" t="s">
        <v>80</v>
      </c>
      <c r="AT242" s="203" t="s">
        <v>71</v>
      </c>
      <c r="AU242" s="203" t="s">
        <v>72</v>
      </c>
      <c r="AY242" s="202" t="s">
        <v>149</v>
      </c>
      <c r="BK242" s="204">
        <f>SUM(BK243:BK246)</f>
        <v>0</v>
      </c>
    </row>
    <row r="243" s="2" customFormat="1" ht="16.5" customHeight="1">
      <c r="A243" s="40"/>
      <c r="B243" s="41"/>
      <c r="C243" s="207" t="s">
        <v>72</v>
      </c>
      <c r="D243" s="207" t="s">
        <v>152</v>
      </c>
      <c r="E243" s="208" t="s">
        <v>1369</v>
      </c>
      <c r="F243" s="209" t="s">
        <v>1370</v>
      </c>
      <c r="G243" s="210" t="s">
        <v>1085</v>
      </c>
      <c r="H243" s="211">
        <v>1</v>
      </c>
      <c r="I243" s="212"/>
      <c r="J243" s="213">
        <f>ROUND(I243*H243,2)</f>
        <v>0</v>
      </c>
      <c r="K243" s="209" t="s">
        <v>19</v>
      </c>
      <c r="L243" s="46"/>
      <c r="M243" s="214" t="s">
        <v>19</v>
      </c>
      <c r="N243" s="215" t="s">
        <v>43</v>
      </c>
      <c r="O243" s="86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8" t="s">
        <v>156</v>
      </c>
      <c r="AT243" s="218" t="s">
        <v>152</v>
      </c>
      <c r="AU243" s="218" t="s">
        <v>80</v>
      </c>
      <c r="AY243" s="19" t="s">
        <v>149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80</v>
      </c>
      <c r="BK243" s="219">
        <f>ROUND(I243*H243,2)</f>
        <v>0</v>
      </c>
      <c r="BL243" s="19" t="s">
        <v>156</v>
      </c>
      <c r="BM243" s="218" t="s">
        <v>1371</v>
      </c>
    </row>
    <row r="244" s="2" customFormat="1" ht="16.5" customHeight="1">
      <c r="A244" s="40"/>
      <c r="B244" s="41"/>
      <c r="C244" s="207" t="s">
        <v>72</v>
      </c>
      <c r="D244" s="207" t="s">
        <v>152</v>
      </c>
      <c r="E244" s="208" t="s">
        <v>1372</v>
      </c>
      <c r="F244" s="209" t="s">
        <v>1373</v>
      </c>
      <c r="G244" s="210" t="s">
        <v>1085</v>
      </c>
      <c r="H244" s="211">
        <v>1</v>
      </c>
      <c r="I244" s="212"/>
      <c r="J244" s="213">
        <f>ROUND(I244*H244,2)</f>
        <v>0</v>
      </c>
      <c r="K244" s="209" t="s">
        <v>19</v>
      </c>
      <c r="L244" s="46"/>
      <c r="M244" s="214" t="s">
        <v>19</v>
      </c>
      <c r="N244" s="215" t="s">
        <v>43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156</v>
      </c>
      <c r="AT244" s="218" t="s">
        <v>152</v>
      </c>
      <c r="AU244" s="218" t="s">
        <v>80</v>
      </c>
      <c r="AY244" s="19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80</v>
      </c>
      <c r="BK244" s="219">
        <f>ROUND(I244*H244,2)</f>
        <v>0</v>
      </c>
      <c r="BL244" s="19" t="s">
        <v>156</v>
      </c>
      <c r="BM244" s="218" t="s">
        <v>1374</v>
      </c>
    </row>
    <row r="245" s="2" customFormat="1" ht="16.5" customHeight="1">
      <c r="A245" s="40"/>
      <c r="B245" s="41"/>
      <c r="C245" s="207" t="s">
        <v>72</v>
      </c>
      <c r="D245" s="207" t="s">
        <v>152</v>
      </c>
      <c r="E245" s="208" t="s">
        <v>1375</v>
      </c>
      <c r="F245" s="209" t="s">
        <v>1376</v>
      </c>
      <c r="G245" s="210" t="s">
        <v>1085</v>
      </c>
      <c r="H245" s="211">
        <v>1</v>
      </c>
      <c r="I245" s="212"/>
      <c r="J245" s="213">
        <f>ROUND(I245*H245,2)</f>
        <v>0</v>
      </c>
      <c r="K245" s="209" t="s">
        <v>19</v>
      </c>
      <c r="L245" s="46"/>
      <c r="M245" s="214" t="s">
        <v>19</v>
      </c>
      <c r="N245" s="215" t="s">
        <v>43</v>
      </c>
      <c r="O245" s="86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156</v>
      </c>
      <c r="AT245" s="218" t="s">
        <v>152</v>
      </c>
      <c r="AU245" s="218" t="s">
        <v>80</v>
      </c>
      <c r="AY245" s="19" t="s">
        <v>149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80</v>
      </c>
      <c r="BK245" s="219">
        <f>ROUND(I245*H245,2)</f>
        <v>0</v>
      </c>
      <c r="BL245" s="19" t="s">
        <v>156</v>
      </c>
      <c r="BM245" s="218" t="s">
        <v>1377</v>
      </c>
    </row>
    <row r="246" s="2" customFormat="1" ht="16.5" customHeight="1">
      <c r="A246" s="40"/>
      <c r="B246" s="41"/>
      <c r="C246" s="207" t="s">
        <v>72</v>
      </c>
      <c r="D246" s="207" t="s">
        <v>152</v>
      </c>
      <c r="E246" s="208" t="s">
        <v>1378</v>
      </c>
      <c r="F246" s="209" t="s">
        <v>1379</v>
      </c>
      <c r="G246" s="210" t="s">
        <v>1085</v>
      </c>
      <c r="H246" s="211">
        <v>1</v>
      </c>
      <c r="I246" s="212"/>
      <c r="J246" s="213">
        <f>ROUND(I246*H246,2)</f>
        <v>0</v>
      </c>
      <c r="K246" s="209" t="s">
        <v>19</v>
      </c>
      <c r="L246" s="46"/>
      <c r="M246" s="284" t="s">
        <v>19</v>
      </c>
      <c r="N246" s="285" t="s">
        <v>43</v>
      </c>
      <c r="O246" s="282"/>
      <c r="P246" s="286">
        <f>O246*H246</f>
        <v>0</v>
      </c>
      <c r="Q246" s="286">
        <v>0</v>
      </c>
      <c r="R246" s="286">
        <f>Q246*H246</f>
        <v>0</v>
      </c>
      <c r="S246" s="286">
        <v>0</v>
      </c>
      <c r="T246" s="28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156</v>
      </c>
      <c r="AT246" s="218" t="s">
        <v>152</v>
      </c>
      <c r="AU246" s="218" t="s">
        <v>80</v>
      </c>
      <c r="AY246" s="19" t="s">
        <v>149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80</v>
      </c>
      <c r="BK246" s="219">
        <f>ROUND(I246*H246,2)</f>
        <v>0</v>
      </c>
      <c r="BL246" s="19" t="s">
        <v>156</v>
      </c>
      <c r="BM246" s="218" t="s">
        <v>1380</v>
      </c>
    </row>
    <row r="247" s="2" customFormat="1" ht="6.96" customHeight="1">
      <c r="A247" s="40"/>
      <c r="B247" s="61"/>
      <c r="C247" s="62"/>
      <c r="D247" s="62"/>
      <c r="E247" s="62"/>
      <c r="F247" s="62"/>
      <c r="G247" s="62"/>
      <c r="H247" s="62"/>
      <c r="I247" s="62"/>
      <c r="J247" s="62"/>
      <c r="K247" s="62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RT49/BjafP/2VNRu4OdgkrwJJe5gCfukdTDNv9VxlAWvkepXDiDI6PWVXyrfF6QRbsjHymIVxYVGVlY9cvM3EA==" hashValue="bkZ49BkpG95QlYk5Lg6hdRVFeFwJ0NSAFX6VHSVJ80tQoN6/GxreZKsM5ZO9iAJqZOrWtslFIIPIKTowk3YVig==" algorithmName="SHA-512" password="CC3D"/>
  <autoFilter ref="C88:K24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1381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ROUND((SUM(BE82:BE110)),  2)</f>
        <v>0</v>
      </c>
      <c r="G33" s="40"/>
      <c r="H33" s="40"/>
      <c r="I33" s="151">
        <v>0.20999999999999999</v>
      </c>
      <c r="J33" s="150">
        <f>ROUND(((SUM(BE82:BE110))*I33),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ROUND((SUM(BF82:BF110)),  2)</f>
        <v>0</v>
      </c>
      <c r="G34" s="40"/>
      <c r="H34" s="40"/>
      <c r="I34" s="151">
        <v>0.14999999999999999</v>
      </c>
      <c r="J34" s="150">
        <f>ROUND(((SUM(BF82:BF110))*I34),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ROUND((SUM(BG82:BG110)),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ROUND((SUM(BH82:BH110)),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ROUND((SUM(BI82:BI110)),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Vodovod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1382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1383</v>
      </c>
      <c r="E61" s="171"/>
      <c r="F61" s="171"/>
      <c r="G61" s="171"/>
      <c r="H61" s="171"/>
      <c r="I61" s="171"/>
      <c r="J61" s="172">
        <f>J90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1384</v>
      </c>
      <c r="E62" s="171"/>
      <c r="F62" s="171"/>
      <c r="G62" s="171"/>
      <c r="H62" s="171"/>
      <c r="I62" s="171"/>
      <c r="J62" s="172">
        <f>J98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134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Rekonstrukce kuchyně, ŠJ Brno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115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04 - Vodovod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Úvoz 55</v>
      </c>
      <c r="G76" s="42"/>
      <c r="H76" s="42"/>
      <c r="I76" s="34" t="s">
        <v>23</v>
      </c>
      <c r="J76" s="74" t="str">
        <f>IF(J12="","",J12)</f>
        <v>26. 2. 2023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Staturní město Brno, MČ Brno - Střed</v>
      </c>
      <c r="G78" s="42"/>
      <c r="H78" s="42"/>
      <c r="I78" s="34" t="s">
        <v>31</v>
      </c>
      <c r="J78" s="38" t="str">
        <f>E21</f>
        <v xml:space="preserve">MP technik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135</v>
      </c>
      <c r="D81" s="183" t="s">
        <v>57</v>
      </c>
      <c r="E81" s="183" t="s">
        <v>53</v>
      </c>
      <c r="F81" s="183" t="s">
        <v>54</v>
      </c>
      <c r="G81" s="183" t="s">
        <v>136</v>
      </c>
      <c r="H81" s="183" t="s">
        <v>137</v>
      </c>
      <c r="I81" s="183" t="s">
        <v>138</v>
      </c>
      <c r="J81" s="183" t="s">
        <v>119</v>
      </c>
      <c r="K81" s="184" t="s">
        <v>139</v>
      </c>
      <c r="L81" s="185"/>
      <c r="M81" s="94" t="s">
        <v>19</v>
      </c>
      <c r="N81" s="95" t="s">
        <v>42</v>
      </c>
      <c r="O81" s="95" t="s">
        <v>140</v>
      </c>
      <c r="P81" s="95" t="s">
        <v>141</v>
      </c>
      <c r="Q81" s="95" t="s">
        <v>142</v>
      </c>
      <c r="R81" s="95" t="s">
        <v>143</v>
      </c>
      <c r="S81" s="95" t="s">
        <v>144</v>
      </c>
      <c r="T81" s="96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146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P83+P90+P98</f>
        <v>0</v>
      </c>
      <c r="Q82" s="98"/>
      <c r="R82" s="188">
        <f>R83+R90+R98</f>
        <v>0</v>
      </c>
      <c r="S82" s="98"/>
      <c r="T82" s="189">
        <f>T83+T90+T98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120</v>
      </c>
      <c r="BK82" s="190">
        <f>BK83+BK90+BK98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861</v>
      </c>
      <c r="F83" s="194" t="s">
        <v>1385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SUM(P84:P89)</f>
        <v>0</v>
      </c>
      <c r="Q83" s="199"/>
      <c r="R83" s="200">
        <f>SUM(R84:R89)</f>
        <v>0</v>
      </c>
      <c r="S83" s="199"/>
      <c r="T83" s="201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80</v>
      </c>
      <c r="AT83" s="203" t="s">
        <v>71</v>
      </c>
      <c r="AU83" s="203" t="s">
        <v>72</v>
      </c>
      <c r="AY83" s="202" t="s">
        <v>149</v>
      </c>
      <c r="BK83" s="204">
        <f>SUM(BK84:BK89)</f>
        <v>0</v>
      </c>
    </row>
    <row r="84" s="2" customFormat="1" ht="21.75" customHeight="1">
      <c r="A84" s="40"/>
      <c r="B84" s="41"/>
      <c r="C84" s="207" t="s">
        <v>80</v>
      </c>
      <c r="D84" s="207" t="s">
        <v>152</v>
      </c>
      <c r="E84" s="208" t="s">
        <v>1386</v>
      </c>
      <c r="F84" s="209" t="s">
        <v>1387</v>
      </c>
      <c r="G84" s="210" t="s">
        <v>184</v>
      </c>
      <c r="H84" s="211">
        <v>73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43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156</v>
      </c>
      <c r="AT84" s="218" t="s">
        <v>152</v>
      </c>
      <c r="AU84" s="218" t="s">
        <v>80</v>
      </c>
      <c r="AY84" s="19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80</v>
      </c>
      <c r="BK84" s="219">
        <f>ROUND(I84*H84,2)</f>
        <v>0</v>
      </c>
      <c r="BL84" s="19" t="s">
        <v>156</v>
      </c>
      <c r="BM84" s="218" t="s">
        <v>82</v>
      </c>
    </row>
    <row r="85" s="2" customFormat="1" ht="21.75" customHeight="1">
      <c r="A85" s="40"/>
      <c r="B85" s="41"/>
      <c r="C85" s="207" t="s">
        <v>82</v>
      </c>
      <c r="D85" s="207" t="s">
        <v>152</v>
      </c>
      <c r="E85" s="208" t="s">
        <v>1388</v>
      </c>
      <c r="F85" s="209" t="s">
        <v>1389</v>
      </c>
      <c r="G85" s="210" t="s">
        <v>184</v>
      </c>
      <c r="H85" s="211">
        <v>18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43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156</v>
      </c>
      <c r="AT85" s="218" t="s">
        <v>152</v>
      </c>
      <c r="AU85" s="218" t="s">
        <v>80</v>
      </c>
      <c r="AY85" s="19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80</v>
      </c>
      <c r="BK85" s="219">
        <f>ROUND(I85*H85,2)</f>
        <v>0</v>
      </c>
      <c r="BL85" s="19" t="s">
        <v>156</v>
      </c>
      <c r="BM85" s="218" t="s">
        <v>156</v>
      </c>
    </row>
    <row r="86" s="2" customFormat="1" ht="21.75" customHeight="1">
      <c r="A86" s="40"/>
      <c r="B86" s="41"/>
      <c r="C86" s="207" t="s">
        <v>111</v>
      </c>
      <c r="D86" s="207" t="s">
        <v>152</v>
      </c>
      <c r="E86" s="208" t="s">
        <v>1390</v>
      </c>
      <c r="F86" s="209" t="s">
        <v>1391</v>
      </c>
      <c r="G86" s="210" t="s">
        <v>184</v>
      </c>
      <c r="H86" s="211">
        <v>10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156</v>
      </c>
      <c r="AT86" s="218" t="s">
        <v>152</v>
      </c>
      <c r="AU86" s="218" t="s">
        <v>80</v>
      </c>
      <c r="AY86" s="19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156</v>
      </c>
      <c r="BM86" s="218" t="s">
        <v>150</v>
      </c>
    </row>
    <row r="87" s="2" customFormat="1" ht="16.5" customHeight="1">
      <c r="A87" s="40"/>
      <c r="B87" s="41"/>
      <c r="C87" s="207" t="s">
        <v>156</v>
      </c>
      <c r="D87" s="207" t="s">
        <v>152</v>
      </c>
      <c r="E87" s="208" t="s">
        <v>1392</v>
      </c>
      <c r="F87" s="209" t="s">
        <v>1393</v>
      </c>
      <c r="G87" s="210" t="s">
        <v>184</v>
      </c>
      <c r="H87" s="211">
        <v>73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156</v>
      </c>
      <c r="AT87" s="218" t="s">
        <v>152</v>
      </c>
      <c r="AU87" s="218" t="s">
        <v>80</v>
      </c>
      <c r="AY87" s="19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156</v>
      </c>
      <c r="BM87" s="218" t="s">
        <v>210</v>
      </c>
    </row>
    <row r="88" s="2" customFormat="1" ht="16.5" customHeight="1">
      <c r="A88" s="40"/>
      <c r="B88" s="41"/>
      <c r="C88" s="207" t="s">
        <v>193</v>
      </c>
      <c r="D88" s="207" t="s">
        <v>152</v>
      </c>
      <c r="E88" s="208" t="s">
        <v>1394</v>
      </c>
      <c r="F88" s="209" t="s">
        <v>1395</v>
      </c>
      <c r="G88" s="210" t="s">
        <v>184</v>
      </c>
      <c r="H88" s="211">
        <v>18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156</v>
      </c>
      <c r="AT88" s="218" t="s">
        <v>152</v>
      </c>
      <c r="AU88" s="218" t="s">
        <v>80</v>
      </c>
      <c r="AY88" s="19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156</v>
      </c>
      <c r="BM88" s="218" t="s">
        <v>225</v>
      </c>
    </row>
    <row r="89" s="2" customFormat="1" ht="16.5" customHeight="1">
      <c r="A89" s="40"/>
      <c r="B89" s="41"/>
      <c r="C89" s="207" t="s">
        <v>150</v>
      </c>
      <c r="D89" s="207" t="s">
        <v>152</v>
      </c>
      <c r="E89" s="208" t="s">
        <v>1396</v>
      </c>
      <c r="F89" s="209" t="s">
        <v>1397</v>
      </c>
      <c r="G89" s="210" t="s">
        <v>184</v>
      </c>
      <c r="H89" s="211">
        <v>10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156</v>
      </c>
      <c r="AT89" s="218" t="s">
        <v>152</v>
      </c>
      <c r="AU89" s="218" t="s">
        <v>80</v>
      </c>
      <c r="AY89" s="19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156</v>
      </c>
      <c r="BM89" s="218" t="s">
        <v>236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882</v>
      </c>
      <c r="F90" s="194" t="s">
        <v>1398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SUM(P91:P97)</f>
        <v>0</v>
      </c>
      <c r="Q90" s="199"/>
      <c r="R90" s="200">
        <f>SUM(R91:R97)</f>
        <v>0</v>
      </c>
      <c r="S90" s="199"/>
      <c r="T90" s="201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149</v>
      </c>
      <c r="BK90" s="204">
        <f>SUM(BK91:BK97)</f>
        <v>0</v>
      </c>
    </row>
    <row r="91" s="2" customFormat="1" ht="16.5" customHeight="1">
      <c r="A91" s="40"/>
      <c r="B91" s="41"/>
      <c r="C91" s="207" t="s">
        <v>202</v>
      </c>
      <c r="D91" s="207" t="s">
        <v>152</v>
      </c>
      <c r="E91" s="208" t="s">
        <v>1399</v>
      </c>
      <c r="F91" s="209" t="s">
        <v>1400</v>
      </c>
      <c r="G91" s="210" t="s">
        <v>1056</v>
      </c>
      <c r="H91" s="211">
        <v>21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156</v>
      </c>
      <c r="AT91" s="218" t="s">
        <v>152</v>
      </c>
      <c r="AU91" s="218" t="s">
        <v>80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156</v>
      </c>
      <c r="BM91" s="218" t="s">
        <v>253</v>
      </c>
    </row>
    <row r="92" s="2" customFormat="1" ht="16.5" customHeight="1">
      <c r="A92" s="40"/>
      <c r="B92" s="41"/>
      <c r="C92" s="207" t="s">
        <v>210</v>
      </c>
      <c r="D92" s="207" t="s">
        <v>152</v>
      </c>
      <c r="E92" s="208" t="s">
        <v>1401</v>
      </c>
      <c r="F92" s="209" t="s">
        <v>1402</v>
      </c>
      <c r="G92" s="210" t="s">
        <v>1056</v>
      </c>
      <c r="H92" s="211">
        <v>4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156</v>
      </c>
      <c r="AT92" s="218" t="s">
        <v>152</v>
      </c>
      <c r="AU92" s="218" t="s">
        <v>80</v>
      </c>
      <c r="AY92" s="19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156</v>
      </c>
      <c r="BM92" s="218" t="s">
        <v>260</v>
      </c>
    </row>
    <row r="93" s="2" customFormat="1" ht="16.5" customHeight="1">
      <c r="A93" s="40"/>
      <c r="B93" s="41"/>
      <c r="C93" s="207" t="s">
        <v>218</v>
      </c>
      <c r="D93" s="207" t="s">
        <v>152</v>
      </c>
      <c r="E93" s="208" t="s">
        <v>1403</v>
      </c>
      <c r="F93" s="209" t="s">
        <v>1404</v>
      </c>
      <c r="G93" s="210" t="s">
        <v>1056</v>
      </c>
      <c r="H93" s="211">
        <v>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156</v>
      </c>
      <c r="AT93" s="218" t="s">
        <v>152</v>
      </c>
      <c r="AU93" s="218" t="s">
        <v>80</v>
      </c>
      <c r="AY93" s="19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156</v>
      </c>
      <c r="BM93" s="218" t="s">
        <v>271</v>
      </c>
    </row>
    <row r="94" s="2" customFormat="1" ht="16.5" customHeight="1">
      <c r="A94" s="40"/>
      <c r="B94" s="41"/>
      <c r="C94" s="207" t="s">
        <v>225</v>
      </c>
      <c r="D94" s="207" t="s">
        <v>152</v>
      </c>
      <c r="E94" s="208" t="s">
        <v>1405</v>
      </c>
      <c r="F94" s="209" t="s">
        <v>1406</v>
      </c>
      <c r="G94" s="210" t="s">
        <v>1056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156</v>
      </c>
      <c r="AT94" s="218" t="s">
        <v>152</v>
      </c>
      <c r="AU94" s="218" t="s">
        <v>80</v>
      </c>
      <c r="AY94" s="19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156</v>
      </c>
      <c r="BM94" s="218" t="s">
        <v>281</v>
      </c>
    </row>
    <row r="95" s="2" customFormat="1" ht="16.5" customHeight="1">
      <c r="A95" s="40"/>
      <c r="B95" s="41"/>
      <c r="C95" s="207" t="s">
        <v>230</v>
      </c>
      <c r="D95" s="207" t="s">
        <v>152</v>
      </c>
      <c r="E95" s="208" t="s">
        <v>1407</v>
      </c>
      <c r="F95" s="209" t="s">
        <v>1408</v>
      </c>
      <c r="G95" s="210" t="s">
        <v>1085</v>
      </c>
      <c r="H95" s="211">
        <v>5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301</v>
      </c>
    </row>
    <row r="96" s="2" customFormat="1" ht="16.5" customHeight="1">
      <c r="A96" s="40"/>
      <c r="B96" s="41"/>
      <c r="C96" s="207" t="s">
        <v>236</v>
      </c>
      <c r="D96" s="207" t="s">
        <v>152</v>
      </c>
      <c r="E96" s="208" t="s">
        <v>1409</v>
      </c>
      <c r="F96" s="209" t="s">
        <v>1410</v>
      </c>
      <c r="G96" s="210" t="s">
        <v>1056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156</v>
      </c>
      <c r="AT96" s="218" t="s">
        <v>152</v>
      </c>
      <c r="AU96" s="218" t="s">
        <v>80</v>
      </c>
      <c r="AY96" s="19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156</v>
      </c>
      <c r="BM96" s="218" t="s">
        <v>314</v>
      </c>
    </row>
    <row r="97" s="2" customFormat="1">
      <c r="A97" s="40"/>
      <c r="B97" s="41"/>
      <c r="C97" s="42"/>
      <c r="D97" s="227" t="s">
        <v>223</v>
      </c>
      <c r="E97" s="42"/>
      <c r="F97" s="269" t="s">
        <v>1411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223</v>
      </c>
      <c r="AU97" s="19" t="s">
        <v>80</v>
      </c>
    </row>
    <row r="98" s="12" customFormat="1" ht="25.92" customHeight="1">
      <c r="A98" s="12"/>
      <c r="B98" s="191"/>
      <c r="C98" s="192"/>
      <c r="D98" s="193" t="s">
        <v>71</v>
      </c>
      <c r="E98" s="194" t="s">
        <v>909</v>
      </c>
      <c r="F98" s="194" t="s">
        <v>1368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SUM(P99:P110)</f>
        <v>0</v>
      </c>
      <c r="Q98" s="199"/>
      <c r="R98" s="200">
        <f>SUM(R99:R110)</f>
        <v>0</v>
      </c>
      <c r="S98" s="199"/>
      <c r="T98" s="201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80</v>
      </c>
      <c r="AT98" s="203" t="s">
        <v>71</v>
      </c>
      <c r="AU98" s="203" t="s">
        <v>72</v>
      </c>
      <c r="AY98" s="202" t="s">
        <v>149</v>
      </c>
      <c r="BK98" s="204">
        <f>SUM(BK99:BK110)</f>
        <v>0</v>
      </c>
    </row>
    <row r="99" s="2" customFormat="1" ht="16.5" customHeight="1">
      <c r="A99" s="40"/>
      <c r="B99" s="41"/>
      <c r="C99" s="207" t="s">
        <v>248</v>
      </c>
      <c r="D99" s="207" t="s">
        <v>152</v>
      </c>
      <c r="E99" s="208" t="s">
        <v>1412</v>
      </c>
      <c r="F99" s="209" t="s">
        <v>1413</v>
      </c>
      <c r="G99" s="210" t="s">
        <v>1085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328</v>
      </c>
    </row>
    <row r="100" s="2" customFormat="1" ht="16.5" customHeight="1">
      <c r="A100" s="40"/>
      <c r="B100" s="41"/>
      <c r="C100" s="207" t="s">
        <v>253</v>
      </c>
      <c r="D100" s="207" t="s">
        <v>152</v>
      </c>
      <c r="E100" s="208" t="s">
        <v>1414</v>
      </c>
      <c r="F100" s="209" t="s">
        <v>1415</v>
      </c>
      <c r="G100" s="210" t="s">
        <v>1085</v>
      </c>
      <c r="H100" s="211">
        <v>1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156</v>
      </c>
      <c r="AT100" s="218" t="s">
        <v>152</v>
      </c>
      <c r="AU100" s="218" t="s">
        <v>80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156</v>
      </c>
      <c r="BM100" s="218" t="s">
        <v>339</v>
      </c>
    </row>
    <row r="101" s="2" customFormat="1" ht="16.5" customHeight="1">
      <c r="A101" s="40"/>
      <c r="B101" s="41"/>
      <c r="C101" s="207" t="s">
        <v>8</v>
      </c>
      <c r="D101" s="207" t="s">
        <v>152</v>
      </c>
      <c r="E101" s="208" t="s">
        <v>1416</v>
      </c>
      <c r="F101" s="209" t="s">
        <v>1417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352</v>
      </c>
    </row>
    <row r="102" s="2" customFormat="1" ht="16.5" customHeight="1">
      <c r="A102" s="40"/>
      <c r="B102" s="41"/>
      <c r="C102" s="207" t="s">
        <v>260</v>
      </c>
      <c r="D102" s="207" t="s">
        <v>152</v>
      </c>
      <c r="E102" s="208" t="s">
        <v>1418</v>
      </c>
      <c r="F102" s="209" t="s">
        <v>1419</v>
      </c>
      <c r="G102" s="210" t="s">
        <v>1085</v>
      </c>
      <c r="H102" s="211">
        <v>1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156</v>
      </c>
      <c r="AT102" s="218" t="s">
        <v>152</v>
      </c>
      <c r="AU102" s="218" t="s">
        <v>80</v>
      </c>
      <c r="AY102" s="19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156</v>
      </c>
      <c r="BM102" s="218" t="s">
        <v>362</v>
      </c>
    </row>
    <row r="103" s="2" customFormat="1" ht="16.5" customHeight="1">
      <c r="A103" s="40"/>
      <c r="B103" s="41"/>
      <c r="C103" s="207" t="s">
        <v>266</v>
      </c>
      <c r="D103" s="207" t="s">
        <v>152</v>
      </c>
      <c r="E103" s="208" t="s">
        <v>1420</v>
      </c>
      <c r="F103" s="209" t="s">
        <v>1421</v>
      </c>
      <c r="G103" s="210" t="s">
        <v>1085</v>
      </c>
      <c r="H103" s="211">
        <v>1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156</v>
      </c>
      <c r="AT103" s="218" t="s">
        <v>152</v>
      </c>
      <c r="AU103" s="218" t="s">
        <v>80</v>
      </c>
      <c r="AY103" s="19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156</v>
      </c>
      <c r="BM103" s="218" t="s">
        <v>375</v>
      </c>
    </row>
    <row r="104" s="2" customFormat="1" ht="16.5" customHeight="1">
      <c r="A104" s="40"/>
      <c r="B104" s="41"/>
      <c r="C104" s="207" t="s">
        <v>271</v>
      </c>
      <c r="D104" s="207" t="s">
        <v>152</v>
      </c>
      <c r="E104" s="208" t="s">
        <v>1422</v>
      </c>
      <c r="F104" s="209" t="s">
        <v>374</v>
      </c>
      <c r="G104" s="210" t="s">
        <v>1085</v>
      </c>
      <c r="H104" s="211">
        <v>1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156</v>
      </c>
      <c r="AT104" s="218" t="s">
        <v>152</v>
      </c>
      <c r="AU104" s="218" t="s">
        <v>80</v>
      </c>
      <c r="AY104" s="19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156</v>
      </c>
      <c r="BM104" s="218" t="s">
        <v>395</v>
      </c>
    </row>
    <row r="105" s="2" customFormat="1" ht="16.5" customHeight="1">
      <c r="A105" s="40"/>
      <c r="B105" s="41"/>
      <c r="C105" s="207" t="s">
        <v>276</v>
      </c>
      <c r="D105" s="207" t="s">
        <v>152</v>
      </c>
      <c r="E105" s="208" t="s">
        <v>1423</v>
      </c>
      <c r="F105" s="209" t="s">
        <v>1424</v>
      </c>
      <c r="G105" s="210" t="s">
        <v>1085</v>
      </c>
      <c r="H105" s="211">
        <v>1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156</v>
      </c>
      <c r="AT105" s="218" t="s">
        <v>152</v>
      </c>
      <c r="AU105" s="218" t="s">
        <v>80</v>
      </c>
      <c r="AY105" s="19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156</v>
      </c>
      <c r="BM105" s="218" t="s">
        <v>409</v>
      </c>
    </row>
    <row r="106" s="2" customFormat="1" ht="16.5" customHeight="1">
      <c r="A106" s="40"/>
      <c r="B106" s="41"/>
      <c r="C106" s="207" t="s">
        <v>281</v>
      </c>
      <c r="D106" s="207" t="s">
        <v>152</v>
      </c>
      <c r="E106" s="208" t="s">
        <v>1425</v>
      </c>
      <c r="F106" s="209" t="s">
        <v>1426</v>
      </c>
      <c r="G106" s="210" t="s">
        <v>1085</v>
      </c>
      <c r="H106" s="211">
        <v>1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156</v>
      </c>
      <c r="AT106" s="218" t="s">
        <v>152</v>
      </c>
      <c r="AU106" s="218" t="s">
        <v>80</v>
      </c>
      <c r="AY106" s="19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156</v>
      </c>
      <c r="BM106" s="218" t="s">
        <v>422</v>
      </c>
    </row>
    <row r="107" s="2" customFormat="1" ht="16.5" customHeight="1">
      <c r="A107" s="40"/>
      <c r="B107" s="41"/>
      <c r="C107" s="207" t="s">
        <v>7</v>
      </c>
      <c r="D107" s="207" t="s">
        <v>152</v>
      </c>
      <c r="E107" s="208" t="s">
        <v>1427</v>
      </c>
      <c r="F107" s="209" t="s">
        <v>1428</v>
      </c>
      <c r="G107" s="210" t="s">
        <v>1085</v>
      </c>
      <c r="H107" s="211">
        <v>1</v>
      </c>
      <c r="I107" s="212"/>
      <c r="J107" s="213">
        <f>ROUND(I107*H107,2)</f>
        <v>0</v>
      </c>
      <c r="K107" s="209" t="s">
        <v>19</v>
      </c>
      <c r="L107" s="46"/>
      <c r="M107" s="214" t="s">
        <v>19</v>
      </c>
      <c r="N107" s="215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156</v>
      </c>
      <c r="AT107" s="218" t="s">
        <v>152</v>
      </c>
      <c r="AU107" s="218" t="s">
        <v>80</v>
      </c>
      <c r="AY107" s="19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156</v>
      </c>
      <c r="BM107" s="218" t="s">
        <v>439</v>
      </c>
    </row>
    <row r="108" s="2" customFormat="1" ht="16.5" customHeight="1">
      <c r="A108" s="40"/>
      <c r="B108" s="41"/>
      <c r="C108" s="207" t="s">
        <v>301</v>
      </c>
      <c r="D108" s="207" t="s">
        <v>152</v>
      </c>
      <c r="E108" s="208" t="s">
        <v>1429</v>
      </c>
      <c r="F108" s="209" t="s">
        <v>1430</v>
      </c>
      <c r="G108" s="210" t="s">
        <v>1085</v>
      </c>
      <c r="H108" s="211">
        <v>1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156</v>
      </c>
      <c r="AT108" s="218" t="s">
        <v>152</v>
      </c>
      <c r="AU108" s="218" t="s">
        <v>80</v>
      </c>
      <c r="AY108" s="19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80</v>
      </c>
      <c r="BK108" s="219">
        <f>ROUND(I108*H108,2)</f>
        <v>0</v>
      </c>
      <c r="BL108" s="19" t="s">
        <v>156</v>
      </c>
      <c r="BM108" s="218" t="s">
        <v>449</v>
      </c>
    </row>
    <row r="109" s="2" customFormat="1" ht="16.5" customHeight="1">
      <c r="A109" s="40"/>
      <c r="B109" s="41"/>
      <c r="C109" s="207" t="s">
        <v>307</v>
      </c>
      <c r="D109" s="207" t="s">
        <v>152</v>
      </c>
      <c r="E109" s="208" t="s">
        <v>1431</v>
      </c>
      <c r="F109" s="209" t="s">
        <v>1432</v>
      </c>
      <c r="G109" s="210" t="s">
        <v>1085</v>
      </c>
      <c r="H109" s="211">
        <v>1</v>
      </c>
      <c r="I109" s="212"/>
      <c r="J109" s="213">
        <f>ROUND(I109*H109,2)</f>
        <v>0</v>
      </c>
      <c r="K109" s="209" t="s">
        <v>19</v>
      </c>
      <c r="L109" s="46"/>
      <c r="M109" s="214" t="s">
        <v>19</v>
      </c>
      <c r="N109" s="215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156</v>
      </c>
      <c r="AT109" s="218" t="s">
        <v>152</v>
      </c>
      <c r="AU109" s="218" t="s">
        <v>80</v>
      </c>
      <c r="AY109" s="19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80</v>
      </c>
      <c r="BK109" s="219">
        <f>ROUND(I109*H109,2)</f>
        <v>0</v>
      </c>
      <c r="BL109" s="19" t="s">
        <v>156</v>
      </c>
      <c r="BM109" s="218" t="s">
        <v>458</v>
      </c>
    </row>
    <row r="110" s="2" customFormat="1" ht="16.5" customHeight="1">
      <c r="A110" s="40"/>
      <c r="B110" s="41"/>
      <c r="C110" s="207" t="s">
        <v>314</v>
      </c>
      <c r="D110" s="207" t="s">
        <v>152</v>
      </c>
      <c r="E110" s="208" t="s">
        <v>1433</v>
      </c>
      <c r="F110" s="209" t="s">
        <v>1434</v>
      </c>
      <c r="G110" s="210" t="s">
        <v>1085</v>
      </c>
      <c r="H110" s="211">
        <v>1</v>
      </c>
      <c r="I110" s="212"/>
      <c r="J110" s="213">
        <f>ROUND(I110*H110,2)</f>
        <v>0</v>
      </c>
      <c r="K110" s="209" t="s">
        <v>19</v>
      </c>
      <c r="L110" s="46"/>
      <c r="M110" s="284" t="s">
        <v>19</v>
      </c>
      <c r="N110" s="285" t="s">
        <v>43</v>
      </c>
      <c r="O110" s="282"/>
      <c r="P110" s="286">
        <f>O110*H110</f>
        <v>0</v>
      </c>
      <c r="Q110" s="286">
        <v>0</v>
      </c>
      <c r="R110" s="286">
        <f>Q110*H110</f>
        <v>0</v>
      </c>
      <c r="S110" s="286">
        <v>0</v>
      </c>
      <c r="T110" s="28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156</v>
      </c>
      <c r="AT110" s="218" t="s">
        <v>152</v>
      </c>
      <c r="AU110" s="218" t="s">
        <v>80</v>
      </c>
      <c r="AY110" s="19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80</v>
      </c>
      <c r="BK110" s="219">
        <f>ROUND(I110*H110,2)</f>
        <v>0</v>
      </c>
      <c r="BL110" s="19" t="s">
        <v>156</v>
      </c>
      <c r="BM110" s="218" t="s">
        <v>468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0BaZsS3zrHJ+F4I01f3dFVi7KTRQVxQrf71I8vkhWbhMs733UCKVi100Y9SX4gp0wCt3yAQ7rwJfkaE+h5eaOQ==" hashValue="ZWE8jffEC2QNbdTkjC/eNB6a2qE2cymwq8vhs9A6YQLE8imlBugvlFHeP8tZ2cntetT2va4mZEmLam0+eOsQyQ==" algorithmName="SHA-512" password="CC3D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1435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ROUND((SUM(BE81:BE107)),  2)</f>
        <v>0</v>
      </c>
      <c r="G33" s="40"/>
      <c r="H33" s="40"/>
      <c r="I33" s="151">
        <v>0.20999999999999999</v>
      </c>
      <c r="J33" s="150">
        <f>ROUND(((SUM(BE81:BE107))*I33),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ROUND((SUM(BF81:BF107)),  2)</f>
        <v>0</v>
      </c>
      <c r="G34" s="40"/>
      <c r="H34" s="40"/>
      <c r="I34" s="151">
        <v>0.14999999999999999</v>
      </c>
      <c r="J34" s="150">
        <f>ROUND(((SUM(BF81:BF107))*I34),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ROUND((SUM(BG81:BG107)),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ROUND((SUM(BH81:BH107)),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ROUND((SUM(BI81:BI107)),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Splašková kanalizace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1436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1384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134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Rekonstrukce kuchyně, ŠJ Brno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115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Splašková kanalizace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Úvoz 55</v>
      </c>
      <c r="G75" s="42"/>
      <c r="H75" s="42"/>
      <c r="I75" s="34" t="s">
        <v>23</v>
      </c>
      <c r="J75" s="74" t="str">
        <f>IF(J12="","",J12)</f>
        <v>26. 2. 2023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Staturní město Brno, MČ Brno - Střed</v>
      </c>
      <c r="G77" s="42"/>
      <c r="H77" s="42"/>
      <c r="I77" s="34" t="s">
        <v>31</v>
      </c>
      <c r="J77" s="38" t="str">
        <f>E21</f>
        <v xml:space="preserve">MP technik 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135</v>
      </c>
      <c r="D80" s="183" t="s">
        <v>57</v>
      </c>
      <c r="E80" s="183" t="s">
        <v>53</v>
      </c>
      <c r="F80" s="183" t="s">
        <v>54</v>
      </c>
      <c r="G80" s="183" t="s">
        <v>136</v>
      </c>
      <c r="H80" s="183" t="s">
        <v>137</v>
      </c>
      <c r="I80" s="183" t="s">
        <v>138</v>
      </c>
      <c r="J80" s="183" t="s">
        <v>119</v>
      </c>
      <c r="K80" s="184" t="s">
        <v>139</v>
      </c>
      <c r="L80" s="185"/>
      <c r="M80" s="94" t="s">
        <v>19</v>
      </c>
      <c r="N80" s="95" t="s">
        <v>42</v>
      </c>
      <c r="O80" s="95" t="s">
        <v>140</v>
      </c>
      <c r="P80" s="95" t="s">
        <v>141</v>
      </c>
      <c r="Q80" s="95" t="s">
        <v>142</v>
      </c>
      <c r="R80" s="95" t="s">
        <v>143</v>
      </c>
      <c r="S80" s="95" t="s">
        <v>144</v>
      </c>
      <c r="T80" s="96" t="s">
        <v>145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146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P82+P94</f>
        <v>0</v>
      </c>
      <c r="Q81" s="98"/>
      <c r="R81" s="188">
        <f>R82+R94</f>
        <v>0</v>
      </c>
      <c r="S81" s="98"/>
      <c r="T81" s="189">
        <f>T82+T94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120</v>
      </c>
      <c r="BK81" s="190">
        <f>BK82+BK94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882</v>
      </c>
      <c r="F82" s="194" t="s">
        <v>1437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SUM(P83:P93)</f>
        <v>0</v>
      </c>
      <c r="Q82" s="199"/>
      <c r="R82" s="200">
        <f>SUM(R83:R93)</f>
        <v>0</v>
      </c>
      <c r="S82" s="199"/>
      <c r="T82" s="201">
        <f>SUM(T83:T93)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80</v>
      </c>
      <c r="AT82" s="203" t="s">
        <v>71</v>
      </c>
      <c r="AU82" s="203" t="s">
        <v>72</v>
      </c>
      <c r="AY82" s="202" t="s">
        <v>149</v>
      </c>
      <c r="BK82" s="204">
        <f>SUM(BK83:BK93)</f>
        <v>0</v>
      </c>
    </row>
    <row r="83" s="2" customFormat="1" ht="16.5" customHeight="1">
      <c r="A83" s="40"/>
      <c r="B83" s="41"/>
      <c r="C83" s="207" t="s">
        <v>80</v>
      </c>
      <c r="D83" s="207" t="s">
        <v>152</v>
      </c>
      <c r="E83" s="208" t="s">
        <v>1438</v>
      </c>
      <c r="F83" s="209" t="s">
        <v>1439</v>
      </c>
      <c r="G83" s="210" t="s">
        <v>184</v>
      </c>
      <c r="H83" s="211">
        <v>10</v>
      </c>
      <c r="I83" s="212"/>
      <c r="J83" s="213">
        <f>ROUND(I83*H83,2)</f>
        <v>0</v>
      </c>
      <c r="K83" s="209" t="s">
        <v>19</v>
      </c>
      <c r="L83" s="46"/>
      <c r="M83" s="214" t="s">
        <v>19</v>
      </c>
      <c r="N83" s="215" t="s">
        <v>43</v>
      </c>
      <c r="O83" s="86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8" t="s">
        <v>156</v>
      </c>
      <c r="AT83" s="218" t="s">
        <v>152</v>
      </c>
      <c r="AU83" s="218" t="s">
        <v>80</v>
      </c>
      <c r="AY83" s="19" t="s">
        <v>149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19" t="s">
        <v>80</v>
      </c>
      <c r="BK83" s="219">
        <f>ROUND(I83*H83,2)</f>
        <v>0</v>
      </c>
      <c r="BL83" s="19" t="s">
        <v>156</v>
      </c>
      <c r="BM83" s="218" t="s">
        <v>82</v>
      </c>
    </row>
    <row r="84" s="2" customFormat="1" ht="16.5" customHeight="1">
      <c r="A84" s="40"/>
      <c r="B84" s="41"/>
      <c r="C84" s="207" t="s">
        <v>82</v>
      </c>
      <c r="D84" s="207" t="s">
        <v>152</v>
      </c>
      <c r="E84" s="208" t="s">
        <v>1440</v>
      </c>
      <c r="F84" s="209" t="s">
        <v>1441</v>
      </c>
      <c r="G84" s="210" t="s">
        <v>184</v>
      </c>
      <c r="H84" s="211">
        <v>23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43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156</v>
      </c>
      <c r="AT84" s="218" t="s">
        <v>152</v>
      </c>
      <c r="AU84" s="218" t="s">
        <v>80</v>
      </c>
      <c r="AY84" s="19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80</v>
      </c>
      <c r="BK84" s="219">
        <f>ROUND(I84*H84,2)</f>
        <v>0</v>
      </c>
      <c r="BL84" s="19" t="s">
        <v>156</v>
      </c>
      <c r="BM84" s="218" t="s">
        <v>156</v>
      </c>
    </row>
    <row r="85" s="2" customFormat="1" ht="16.5" customHeight="1">
      <c r="A85" s="40"/>
      <c r="B85" s="41"/>
      <c r="C85" s="207" t="s">
        <v>111</v>
      </c>
      <c r="D85" s="207" t="s">
        <v>152</v>
      </c>
      <c r="E85" s="208" t="s">
        <v>1442</v>
      </c>
      <c r="F85" s="209" t="s">
        <v>1443</v>
      </c>
      <c r="G85" s="210" t="s">
        <v>184</v>
      </c>
      <c r="H85" s="211">
        <v>21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43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156</v>
      </c>
      <c r="AT85" s="218" t="s">
        <v>152</v>
      </c>
      <c r="AU85" s="218" t="s">
        <v>80</v>
      </c>
      <c r="AY85" s="19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80</v>
      </c>
      <c r="BK85" s="219">
        <f>ROUND(I85*H85,2)</f>
        <v>0</v>
      </c>
      <c r="BL85" s="19" t="s">
        <v>156</v>
      </c>
      <c r="BM85" s="218" t="s">
        <v>150</v>
      </c>
    </row>
    <row r="86" s="2" customFormat="1" ht="16.5" customHeight="1">
      <c r="A86" s="40"/>
      <c r="B86" s="41"/>
      <c r="C86" s="207" t="s">
        <v>156</v>
      </c>
      <c r="D86" s="207" t="s">
        <v>152</v>
      </c>
      <c r="E86" s="208" t="s">
        <v>1444</v>
      </c>
      <c r="F86" s="209" t="s">
        <v>1445</v>
      </c>
      <c r="G86" s="210" t="s">
        <v>1056</v>
      </c>
      <c r="H86" s="211">
        <v>3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156</v>
      </c>
      <c r="AT86" s="218" t="s">
        <v>152</v>
      </c>
      <c r="AU86" s="218" t="s">
        <v>80</v>
      </c>
      <c r="AY86" s="19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156</v>
      </c>
      <c r="BM86" s="218" t="s">
        <v>210</v>
      </c>
    </row>
    <row r="87" s="2" customFormat="1" ht="16.5" customHeight="1">
      <c r="A87" s="40"/>
      <c r="B87" s="41"/>
      <c r="C87" s="207" t="s">
        <v>193</v>
      </c>
      <c r="D87" s="207" t="s">
        <v>152</v>
      </c>
      <c r="E87" s="208" t="s">
        <v>1446</v>
      </c>
      <c r="F87" s="209" t="s">
        <v>1447</v>
      </c>
      <c r="G87" s="210" t="s">
        <v>1056</v>
      </c>
      <c r="H87" s="211">
        <v>3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156</v>
      </c>
      <c r="AT87" s="218" t="s">
        <v>152</v>
      </c>
      <c r="AU87" s="218" t="s">
        <v>80</v>
      </c>
      <c r="AY87" s="19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156</v>
      </c>
      <c r="BM87" s="218" t="s">
        <v>225</v>
      </c>
    </row>
    <row r="88" s="2" customFormat="1" ht="16.5" customHeight="1">
      <c r="A88" s="40"/>
      <c r="B88" s="41"/>
      <c r="C88" s="207" t="s">
        <v>150</v>
      </c>
      <c r="D88" s="207" t="s">
        <v>152</v>
      </c>
      <c r="E88" s="208" t="s">
        <v>1448</v>
      </c>
      <c r="F88" s="209" t="s">
        <v>1449</v>
      </c>
      <c r="G88" s="210" t="s">
        <v>184</v>
      </c>
      <c r="H88" s="211">
        <v>20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156</v>
      </c>
      <c r="AT88" s="218" t="s">
        <v>152</v>
      </c>
      <c r="AU88" s="218" t="s">
        <v>80</v>
      </c>
      <c r="AY88" s="19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156</v>
      </c>
      <c r="BM88" s="218" t="s">
        <v>236</v>
      </c>
    </row>
    <row r="89" s="2" customFormat="1" ht="16.5" customHeight="1">
      <c r="A89" s="40"/>
      <c r="B89" s="41"/>
      <c r="C89" s="207" t="s">
        <v>202</v>
      </c>
      <c r="D89" s="207" t="s">
        <v>152</v>
      </c>
      <c r="E89" s="208" t="s">
        <v>1450</v>
      </c>
      <c r="F89" s="209" t="s">
        <v>1451</v>
      </c>
      <c r="G89" s="210" t="s">
        <v>184</v>
      </c>
      <c r="H89" s="211">
        <v>20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156</v>
      </c>
      <c r="AT89" s="218" t="s">
        <v>152</v>
      </c>
      <c r="AU89" s="218" t="s">
        <v>80</v>
      </c>
      <c r="AY89" s="19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156</v>
      </c>
      <c r="BM89" s="218" t="s">
        <v>253</v>
      </c>
    </row>
    <row r="90" s="2" customFormat="1" ht="24.15" customHeight="1">
      <c r="A90" s="40"/>
      <c r="B90" s="41"/>
      <c r="C90" s="207" t="s">
        <v>210</v>
      </c>
      <c r="D90" s="207" t="s">
        <v>152</v>
      </c>
      <c r="E90" s="208" t="s">
        <v>1452</v>
      </c>
      <c r="F90" s="209" t="s">
        <v>1453</v>
      </c>
      <c r="G90" s="210" t="s">
        <v>1056</v>
      </c>
      <c r="H90" s="211">
        <v>3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156</v>
      </c>
      <c r="AT90" s="218" t="s">
        <v>152</v>
      </c>
      <c r="AU90" s="218" t="s">
        <v>80</v>
      </c>
      <c r="AY90" s="19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156</v>
      </c>
      <c r="BM90" s="218" t="s">
        <v>260</v>
      </c>
    </row>
    <row r="91" s="2" customFormat="1" ht="16.5" customHeight="1">
      <c r="A91" s="40"/>
      <c r="B91" s="41"/>
      <c r="C91" s="207" t="s">
        <v>328</v>
      </c>
      <c r="D91" s="207" t="s">
        <v>152</v>
      </c>
      <c r="E91" s="208" t="s">
        <v>1454</v>
      </c>
      <c r="F91" s="209" t="s">
        <v>1455</v>
      </c>
      <c r="G91" s="210" t="s">
        <v>1056</v>
      </c>
      <c r="H91" s="211">
        <v>1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156</v>
      </c>
      <c r="AT91" s="218" t="s">
        <v>152</v>
      </c>
      <c r="AU91" s="218" t="s">
        <v>80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156</v>
      </c>
      <c r="BM91" s="218" t="s">
        <v>1456</v>
      </c>
    </row>
    <row r="92" s="2" customFormat="1" ht="16.5" customHeight="1">
      <c r="A92" s="40"/>
      <c r="B92" s="41"/>
      <c r="C92" s="207" t="s">
        <v>334</v>
      </c>
      <c r="D92" s="207" t="s">
        <v>152</v>
      </c>
      <c r="E92" s="208" t="s">
        <v>1457</v>
      </c>
      <c r="F92" s="209" t="s">
        <v>1458</v>
      </c>
      <c r="G92" s="210" t="s">
        <v>1056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156</v>
      </c>
      <c r="AT92" s="218" t="s">
        <v>152</v>
      </c>
      <c r="AU92" s="218" t="s">
        <v>80</v>
      </c>
      <c r="AY92" s="19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156</v>
      </c>
      <c r="BM92" s="218" t="s">
        <v>1459</v>
      </c>
    </row>
    <row r="93" s="2" customFormat="1" ht="16.5" customHeight="1">
      <c r="A93" s="40"/>
      <c r="B93" s="41"/>
      <c r="C93" s="207" t="s">
        <v>339</v>
      </c>
      <c r="D93" s="207" t="s">
        <v>152</v>
      </c>
      <c r="E93" s="208" t="s">
        <v>1460</v>
      </c>
      <c r="F93" s="209" t="s">
        <v>1461</v>
      </c>
      <c r="G93" s="210" t="s">
        <v>1056</v>
      </c>
      <c r="H93" s="211">
        <v>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156</v>
      </c>
      <c r="AT93" s="218" t="s">
        <v>152</v>
      </c>
      <c r="AU93" s="218" t="s">
        <v>80</v>
      </c>
      <c r="AY93" s="19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156</v>
      </c>
      <c r="BM93" s="218" t="s">
        <v>1462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909</v>
      </c>
      <c r="F94" s="194" t="s">
        <v>1368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149</v>
      </c>
      <c r="BK94" s="204">
        <f>SUM(BK95:BK107)</f>
        <v>0</v>
      </c>
    </row>
    <row r="95" s="2" customFormat="1" ht="16.5" customHeight="1">
      <c r="A95" s="40"/>
      <c r="B95" s="41"/>
      <c r="C95" s="207" t="s">
        <v>248</v>
      </c>
      <c r="D95" s="207" t="s">
        <v>152</v>
      </c>
      <c r="E95" s="208" t="s">
        <v>1463</v>
      </c>
      <c r="F95" s="209" t="s">
        <v>1464</v>
      </c>
      <c r="G95" s="210" t="s">
        <v>1085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328</v>
      </c>
    </row>
    <row r="96" s="2" customFormat="1" ht="16.5" customHeight="1">
      <c r="A96" s="40"/>
      <c r="B96" s="41"/>
      <c r="C96" s="207" t="s">
        <v>253</v>
      </c>
      <c r="D96" s="207" t="s">
        <v>152</v>
      </c>
      <c r="E96" s="208" t="s">
        <v>1465</v>
      </c>
      <c r="F96" s="209" t="s">
        <v>1466</v>
      </c>
      <c r="G96" s="210" t="s">
        <v>1085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156</v>
      </c>
      <c r="AT96" s="218" t="s">
        <v>152</v>
      </c>
      <c r="AU96" s="218" t="s">
        <v>80</v>
      </c>
      <c r="AY96" s="19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156</v>
      </c>
      <c r="BM96" s="218" t="s">
        <v>339</v>
      </c>
    </row>
    <row r="97" s="2" customFormat="1" ht="16.5" customHeight="1">
      <c r="A97" s="40"/>
      <c r="B97" s="41"/>
      <c r="C97" s="207" t="s">
        <v>8</v>
      </c>
      <c r="D97" s="207" t="s">
        <v>152</v>
      </c>
      <c r="E97" s="208" t="s">
        <v>1467</v>
      </c>
      <c r="F97" s="209" t="s">
        <v>1468</v>
      </c>
      <c r="G97" s="210" t="s">
        <v>1085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156</v>
      </c>
      <c r="AT97" s="218" t="s">
        <v>152</v>
      </c>
      <c r="AU97" s="218" t="s">
        <v>80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156</v>
      </c>
      <c r="BM97" s="218" t="s">
        <v>352</v>
      </c>
    </row>
    <row r="98" s="2" customFormat="1" ht="16.5" customHeight="1">
      <c r="A98" s="40"/>
      <c r="B98" s="41"/>
      <c r="C98" s="207" t="s">
        <v>260</v>
      </c>
      <c r="D98" s="207" t="s">
        <v>152</v>
      </c>
      <c r="E98" s="208" t="s">
        <v>1469</v>
      </c>
      <c r="F98" s="209" t="s">
        <v>1470</v>
      </c>
      <c r="G98" s="210" t="s">
        <v>1085</v>
      </c>
      <c r="H98" s="211">
        <v>1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156</v>
      </c>
      <c r="AT98" s="218" t="s">
        <v>152</v>
      </c>
      <c r="AU98" s="218" t="s">
        <v>80</v>
      </c>
      <c r="AY98" s="19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156</v>
      </c>
      <c r="BM98" s="218" t="s">
        <v>362</v>
      </c>
    </row>
    <row r="99" s="2" customFormat="1" ht="16.5" customHeight="1">
      <c r="A99" s="40"/>
      <c r="B99" s="41"/>
      <c r="C99" s="207" t="s">
        <v>266</v>
      </c>
      <c r="D99" s="207" t="s">
        <v>152</v>
      </c>
      <c r="E99" s="208" t="s">
        <v>1471</v>
      </c>
      <c r="F99" s="209" t="s">
        <v>1472</v>
      </c>
      <c r="G99" s="210" t="s">
        <v>1085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375</v>
      </c>
    </row>
    <row r="100" s="2" customFormat="1" ht="16.5" customHeight="1">
      <c r="A100" s="40"/>
      <c r="B100" s="41"/>
      <c r="C100" s="207" t="s">
        <v>271</v>
      </c>
      <c r="D100" s="207" t="s">
        <v>152</v>
      </c>
      <c r="E100" s="208" t="s">
        <v>1473</v>
      </c>
      <c r="F100" s="209" t="s">
        <v>1474</v>
      </c>
      <c r="G100" s="210" t="s">
        <v>1085</v>
      </c>
      <c r="H100" s="211">
        <v>1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156</v>
      </c>
      <c r="AT100" s="218" t="s">
        <v>152</v>
      </c>
      <c r="AU100" s="218" t="s">
        <v>80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156</v>
      </c>
      <c r="BM100" s="218" t="s">
        <v>395</v>
      </c>
    </row>
    <row r="101" s="2" customFormat="1" ht="16.5" customHeight="1">
      <c r="A101" s="40"/>
      <c r="B101" s="41"/>
      <c r="C101" s="207" t="s">
        <v>276</v>
      </c>
      <c r="D101" s="207" t="s">
        <v>152</v>
      </c>
      <c r="E101" s="208" t="s">
        <v>1475</v>
      </c>
      <c r="F101" s="209" t="s">
        <v>1419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409</v>
      </c>
    </row>
    <row r="102" s="2" customFormat="1" ht="16.5" customHeight="1">
      <c r="A102" s="40"/>
      <c r="B102" s="41"/>
      <c r="C102" s="207" t="s">
        <v>281</v>
      </c>
      <c r="D102" s="207" t="s">
        <v>152</v>
      </c>
      <c r="E102" s="208" t="s">
        <v>1476</v>
      </c>
      <c r="F102" s="209" t="s">
        <v>1421</v>
      </c>
      <c r="G102" s="210" t="s">
        <v>1085</v>
      </c>
      <c r="H102" s="211">
        <v>1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156</v>
      </c>
      <c r="AT102" s="218" t="s">
        <v>152</v>
      </c>
      <c r="AU102" s="218" t="s">
        <v>80</v>
      </c>
      <c r="AY102" s="19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156</v>
      </c>
      <c r="BM102" s="218" t="s">
        <v>422</v>
      </c>
    </row>
    <row r="103" s="2" customFormat="1" ht="16.5" customHeight="1">
      <c r="A103" s="40"/>
      <c r="B103" s="41"/>
      <c r="C103" s="207" t="s">
        <v>7</v>
      </c>
      <c r="D103" s="207" t="s">
        <v>152</v>
      </c>
      <c r="E103" s="208" t="s">
        <v>1477</v>
      </c>
      <c r="F103" s="209" t="s">
        <v>374</v>
      </c>
      <c r="G103" s="210" t="s">
        <v>1085</v>
      </c>
      <c r="H103" s="211">
        <v>1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156</v>
      </c>
      <c r="AT103" s="218" t="s">
        <v>152</v>
      </c>
      <c r="AU103" s="218" t="s">
        <v>80</v>
      </c>
      <c r="AY103" s="19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156</v>
      </c>
      <c r="BM103" s="218" t="s">
        <v>439</v>
      </c>
    </row>
    <row r="104" s="2" customFormat="1" ht="16.5" customHeight="1">
      <c r="A104" s="40"/>
      <c r="B104" s="41"/>
      <c r="C104" s="207" t="s">
        <v>301</v>
      </c>
      <c r="D104" s="207" t="s">
        <v>152</v>
      </c>
      <c r="E104" s="208" t="s">
        <v>1478</v>
      </c>
      <c r="F104" s="209" t="s">
        <v>1424</v>
      </c>
      <c r="G104" s="210" t="s">
        <v>1085</v>
      </c>
      <c r="H104" s="211">
        <v>1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156</v>
      </c>
      <c r="AT104" s="218" t="s">
        <v>152</v>
      </c>
      <c r="AU104" s="218" t="s">
        <v>80</v>
      </c>
      <c r="AY104" s="19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156</v>
      </c>
      <c r="BM104" s="218" t="s">
        <v>449</v>
      </c>
    </row>
    <row r="105" s="2" customFormat="1" ht="16.5" customHeight="1">
      <c r="A105" s="40"/>
      <c r="B105" s="41"/>
      <c r="C105" s="207" t="s">
        <v>307</v>
      </c>
      <c r="D105" s="207" t="s">
        <v>152</v>
      </c>
      <c r="E105" s="208" t="s">
        <v>1479</v>
      </c>
      <c r="F105" s="209" t="s">
        <v>1480</v>
      </c>
      <c r="G105" s="210" t="s">
        <v>1085</v>
      </c>
      <c r="H105" s="211">
        <v>1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156</v>
      </c>
      <c r="AT105" s="218" t="s">
        <v>152</v>
      </c>
      <c r="AU105" s="218" t="s">
        <v>80</v>
      </c>
      <c r="AY105" s="19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156</v>
      </c>
      <c r="BM105" s="218" t="s">
        <v>458</v>
      </c>
    </row>
    <row r="106" s="2" customFormat="1" ht="16.5" customHeight="1">
      <c r="A106" s="40"/>
      <c r="B106" s="41"/>
      <c r="C106" s="207" t="s">
        <v>314</v>
      </c>
      <c r="D106" s="207" t="s">
        <v>152</v>
      </c>
      <c r="E106" s="208" t="s">
        <v>1431</v>
      </c>
      <c r="F106" s="209" t="s">
        <v>1432</v>
      </c>
      <c r="G106" s="210" t="s">
        <v>1085</v>
      </c>
      <c r="H106" s="211">
        <v>1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156</v>
      </c>
      <c r="AT106" s="218" t="s">
        <v>152</v>
      </c>
      <c r="AU106" s="218" t="s">
        <v>80</v>
      </c>
      <c r="AY106" s="19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80</v>
      </c>
      <c r="BK106" s="219">
        <f>ROUND(I106*H106,2)</f>
        <v>0</v>
      </c>
      <c r="BL106" s="19" t="s">
        <v>156</v>
      </c>
      <c r="BM106" s="218" t="s">
        <v>468</v>
      </c>
    </row>
    <row r="107" s="2" customFormat="1" ht="16.5" customHeight="1">
      <c r="A107" s="40"/>
      <c r="B107" s="41"/>
      <c r="C107" s="207" t="s">
        <v>322</v>
      </c>
      <c r="D107" s="207" t="s">
        <v>152</v>
      </c>
      <c r="E107" s="208" t="s">
        <v>1433</v>
      </c>
      <c r="F107" s="209" t="s">
        <v>1434</v>
      </c>
      <c r="G107" s="210" t="s">
        <v>1085</v>
      </c>
      <c r="H107" s="211">
        <v>1</v>
      </c>
      <c r="I107" s="212"/>
      <c r="J107" s="213">
        <f>ROUND(I107*H107,2)</f>
        <v>0</v>
      </c>
      <c r="K107" s="209" t="s">
        <v>19</v>
      </c>
      <c r="L107" s="46"/>
      <c r="M107" s="284" t="s">
        <v>19</v>
      </c>
      <c r="N107" s="285" t="s">
        <v>43</v>
      </c>
      <c r="O107" s="282"/>
      <c r="P107" s="286">
        <f>O107*H107</f>
        <v>0</v>
      </c>
      <c r="Q107" s="286">
        <v>0</v>
      </c>
      <c r="R107" s="286">
        <f>Q107*H107</f>
        <v>0</v>
      </c>
      <c r="S107" s="286">
        <v>0</v>
      </c>
      <c r="T107" s="28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156</v>
      </c>
      <c r="AT107" s="218" t="s">
        <v>152</v>
      </c>
      <c r="AU107" s="218" t="s">
        <v>80</v>
      </c>
      <c r="AY107" s="19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80</v>
      </c>
      <c r="BK107" s="219">
        <f>ROUND(I107*H107,2)</f>
        <v>0</v>
      </c>
      <c r="BL107" s="19" t="s">
        <v>156</v>
      </c>
      <c r="BM107" s="218" t="s">
        <v>478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bmvLUI3Z583k9+Mlwj9FZEnSs88Sg9JIZSkt09ppL62i3YJ+flxyg78MQI0RIIA2xbwFcKWGMuHE7GT4XUWMVQ==" hashValue="5sI2FJ5CMXlNiLrUo90tQmkIMUuc/MYC+4OEWCaJ+xyY94P/e/x0hXyBkvTXnctMJo1QvphAH4xtqA8kpgnkrA==" algorithmName="SHA-512" password="CC3D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ROUND((SUM(BE82:BE101)),  2)</f>
        <v>0</v>
      </c>
      <c r="G33" s="40"/>
      <c r="H33" s="40"/>
      <c r="I33" s="151">
        <v>0.20999999999999999</v>
      </c>
      <c r="J33" s="150">
        <f>ROUND(((SUM(BE82:BE101))*I33),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ROUND((SUM(BF82:BF101)),  2)</f>
        <v>0</v>
      </c>
      <c r="G34" s="40"/>
      <c r="H34" s="40"/>
      <c r="I34" s="151">
        <v>0.14999999999999999</v>
      </c>
      <c r="J34" s="150">
        <f>ROUND(((SUM(BF82:BF101))*I34),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ROUND((SUM(BG82:BG101)),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ROUND((SUM(BH82:BH101)),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ROUND((SUM(BI82:BI101)),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Plyn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1482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1483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1384</v>
      </c>
      <c r="E62" s="171"/>
      <c r="F62" s="171"/>
      <c r="G62" s="171"/>
      <c r="H62" s="171"/>
      <c r="I62" s="171"/>
      <c r="J62" s="172">
        <f>J90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134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Rekonstrukce kuchyně, ŠJ Brno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115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06 - Plyn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Úvoz 55</v>
      </c>
      <c r="G76" s="42"/>
      <c r="H76" s="42"/>
      <c r="I76" s="34" t="s">
        <v>23</v>
      </c>
      <c r="J76" s="74" t="str">
        <f>IF(J12="","",J12)</f>
        <v>26. 2. 2023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Staturní město Brno, MČ Brno - Střed</v>
      </c>
      <c r="G78" s="42"/>
      <c r="H78" s="42"/>
      <c r="I78" s="34" t="s">
        <v>31</v>
      </c>
      <c r="J78" s="38" t="str">
        <f>E21</f>
        <v xml:space="preserve">MP technik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135</v>
      </c>
      <c r="D81" s="183" t="s">
        <v>57</v>
      </c>
      <c r="E81" s="183" t="s">
        <v>53</v>
      </c>
      <c r="F81" s="183" t="s">
        <v>54</v>
      </c>
      <c r="G81" s="183" t="s">
        <v>136</v>
      </c>
      <c r="H81" s="183" t="s">
        <v>137</v>
      </c>
      <c r="I81" s="183" t="s">
        <v>138</v>
      </c>
      <c r="J81" s="183" t="s">
        <v>119</v>
      </c>
      <c r="K81" s="184" t="s">
        <v>139</v>
      </c>
      <c r="L81" s="185"/>
      <c r="M81" s="94" t="s">
        <v>19</v>
      </c>
      <c r="N81" s="95" t="s">
        <v>42</v>
      </c>
      <c r="O81" s="95" t="s">
        <v>140</v>
      </c>
      <c r="P81" s="95" t="s">
        <v>141</v>
      </c>
      <c r="Q81" s="95" t="s">
        <v>142</v>
      </c>
      <c r="R81" s="95" t="s">
        <v>143</v>
      </c>
      <c r="S81" s="95" t="s">
        <v>144</v>
      </c>
      <c r="T81" s="96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146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P83+P85+P90</f>
        <v>0</v>
      </c>
      <c r="Q82" s="98"/>
      <c r="R82" s="188">
        <f>R83+R85+R90</f>
        <v>0</v>
      </c>
      <c r="S82" s="98"/>
      <c r="T82" s="189">
        <f>T83+T85+T90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120</v>
      </c>
      <c r="BK82" s="190">
        <f>BK83+BK85+BK90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861</v>
      </c>
      <c r="F83" s="194" t="s">
        <v>1484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80</v>
      </c>
      <c r="AT83" s="203" t="s">
        <v>71</v>
      </c>
      <c r="AU83" s="203" t="s">
        <v>72</v>
      </c>
      <c r="AY83" s="202" t="s">
        <v>149</v>
      </c>
      <c r="BK83" s="204">
        <f>BK84</f>
        <v>0</v>
      </c>
    </row>
    <row r="84" s="2" customFormat="1" ht="16.5" customHeight="1">
      <c r="A84" s="40"/>
      <c r="B84" s="41"/>
      <c r="C84" s="207" t="s">
        <v>80</v>
      </c>
      <c r="D84" s="207" t="s">
        <v>152</v>
      </c>
      <c r="E84" s="208" t="s">
        <v>1485</v>
      </c>
      <c r="F84" s="209" t="s">
        <v>1486</v>
      </c>
      <c r="G84" s="210" t="s">
        <v>1056</v>
      </c>
      <c r="H84" s="211">
        <v>4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43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156</v>
      </c>
      <c r="AT84" s="218" t="s">
        <v>152</v>
      </c>
      <c r="AU84" s="218" t="s">
        <v>80</v>
      </c>
      <c r="AY84" s="19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80</v>
      </c>
      <c r="BK84" s="219">
        <f>ROUND(I84*H84,2)</f>
        <v>0</v>
      </c>
      <c r="BL84" s="19" t="s">
        <v>156</v>
      </c>
      <c r="BM84" s="218" t="s">
        <v>82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882</v>
      </c>
      <c r="F85" s="194" t="s">
        <v>1487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SUM(P86:P89)</f>
        <v>0</v>
      </c>
      <c r="Q85" s="199"/>
      <c r="R85" s="200">
        <f>SUM(R86:R89)</f>
        <v>0</v>
      </c>
      <c r="S85" s="199"/>
      <c r="T85" s="201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149</v>
      </c>
      <c r="BK85" s="204">
        <f>SUM(BK86:BK89)</f>
        <v>0</v>
      </c>
    </row>
    <row r="86" s="2" customFormat="1" ht="16.5" customHeight="1">
      <c r="A86" s="40"/>
      <c r="B86" s="41"/>
      <c r="C86" s="207" t="s">
        <v>82</v>
      </c>
      <c r="D86" s="207" t="s">
        <v>152</v>
      </c>
      <c r="E86" s="208" t="s">
        <v>1488</v>
      </c>
      <c r="F86" s="209" t="s">
        <v>1489</v>
      </c>
      <c r="G86" s="210" t="s">
        <v>184</v>
      </c>
      <c r="H86" s="211">
        <v>7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156</v>
      </c>
      <c r="AT86" s="218" t="s">
        <v>152</v>
      </c>
      <c r="AU86" s="218" t="s">
        <v>80</v>
      </c>
      <c r="AY86" s="19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156</v>
      </c>
      <c r="BM86" s="218" t="s">
        <v>156</v>
      </c>
    </row>
    <row r="87" s="2" customFormat="1" ht="16.5" customHeight="1">
      <c r="A87" s="40"/>
      <c r="B87" s="41"/>
      <c r="C87" s="207" t="s">
        <v>111</v>
      </c>
      <c r="D87" s="207" t="s">
        <v>152</v>
      </c>
      <c r="E87" s="208" t="s">
        <v>1490</v>
      </c>
      <c r="F87" s="209" t="s">
        <v>1491</v>
      </c>
      <c r="G87" s="210" t="s">
        <v>184</v>
      </c>
      <c r="H87" s="211">
        <v>6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156</v>
      </c>
      <c r="AT87" s="218" t="s">
        <v>152</v>
      </c>
      <c r="AU87" s="218" t="s">
        <v>80</v>
      </c>
      <c r="AY87" s="19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156</v>
      </c>
      <c r="BM87" s="218" t="s">
        <v>150</v>
      </c>
    </row>
    <row r="88" s="2" customFormat="1" ht="16.5" customHeight="1">
      <c r="A88" s="40"/>
      <c r="B88" s="41"/>
      <c r="C88" s="207" t="s">
        <v>156</v>
      </c>
      <c r="D88" s="207" t="s">
        <v>152</v>
      </c>
      <c r="E88" s="208" t="s">
        <v>1492</v>
      </c>
      <c r="F88" s="209" t="s">
        <v>1493</v>
      </c>
      <c r="G88" s="210" t="s">
        <v>184</v>
      </c>
      <c r="H88" s="211">
        <v>7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156</v>
      </c>
      <c r="AT88" s="218" t="s">
        <v>152</v>
      </c>
      <c r="AU88" s="218" t="s">
        <v>80</v>
      </c>
      <c r="AY88" s="19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156</v>
      </c>
      <c r="BM88" s="218" t="s">
        <v>210</v>
      </c>
    </row>
    <row r="89" s="2" customFormat="1" ht="16.5" customHeight="1">
      <c r="A89" s="40"/>
      <c r="B89" s="41"/>
      <c r="C89" s="207" t="s">
        <v>193</v>
      </c>
      <c r="D89" s="207" t="s">
        <v>152</v>
      </c>
      <c r="E89" s="208" t="s">
        <v>1494</v>
      </c>
      <c r="F89" s="209" t="s">
        <v>1495</v>
      </c>
      <c r="G89" s="210" t="s">
        <v>184</v>
      </c>
      <c r="H89" s="211">
        <v>6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156</v>
      </c>
      <c r="AT89" s="218" t="s">
        <v>152</v>
      </c>
      <c r="AU89" s="218" t="s">
        <v>80</v>
      </c>
      <c r="AY89" s="19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156</v>
      </c>
      <c r="BM89" s="218" t="s">
        <v>225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909</v>
      </c>
      <c r="F90" s="194" t="s">
        <v>1368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SUM(P91:P101)</f>
        <v>0</v>
      </c>
      <c r="Q90" s="199"/>
      <c r="R90" s="200">
        <f>SUM(R91:R101)</f>
        <v>0</v>
      </c>
      <c r="S90" s="199"/>
      <c r="T90" s="201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149</v>
      </c>
      <c r="BK90" s="204">
        <f>SUM(BK91:BK101)</f>
        <v>0</v>
      </c>
    </row>
    <row r="91" s="2" customFormat="1" ht="16.5" customHeight="1">
      <c r="A91" s="40"/>
      <c r="B91" s="41"/>
      <c r="C91" s="207" t="s">
        <v>150</v>
      </c>
      <c r="D91" s="207" t="s">
        <v>152</v>
      </c>
      <c r="E91" s="208" t="s">
        <v>1496</v>
      </c>
      <c r="F91" s="209" t="s">
        <v>1424</v>
      </c>
      <c r="G91" s="210" t="s">
        <v>1085</v>
      </c>
      <c r="H91" s="211">
        <v>1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156</v>
      </c>
      <c r="AT91" s="218" t="s">
        <v>152</v>
      </c>
      <c r="AU91" s="218" t="s">
        <v>80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156</v>
      </c>
      <c r="BM91" s="218" t="s">
        <v>236</v>
      </c>
    </row>
    <row r="92" s="2" customFormat="1" ht="16.5" customHeight="1">
      <c r="A92" s="40"/>
      <c r="B92" s="41"/>
      <c r="C92" s="207" t="s">
        <v>202</v>
      </c>
      <c r="D92" s="207" t="s">
        <v>152</v>
      </c>
      <c r="E92" s="208" t="s">
        <v>1497</v>
      </c>
      <c r="F92" s="209" t="s">
        <v>1419</v>
      </c>
      <c r="G92" s="210" t="s">
        <v>1085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156</v>
      </c>
      <c r="AT92" s="218" t="s">
        <v>152</v>
      </c>
      <c r="AU92" s="218" t="s">
        <v>80</v>
      </c>
      <c r="AY92" s="19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156</v>
      </c>
      <c r="BM92" s="218" t="s">
        <v>253</v>
      </c>
    </row>
    <row r="93" s="2" customFormat="1" ht="16.5" customHeight="1">
      <c r="A93" s="40"/>
      <c r="B93" s="41"/>
      <c r="C93" s="207" t="s">
        <v>210</v>
      </c>
      <c r="D93" s="207" t="s">
        <v>152</v>
      </c>
      <c r="E93" s="208" t="s">
        <v>1498</v>
      </c>
      <c r="F93" s="209" t="s">
        <v>1421</v>
      </c>
      <c r="G93" s="210" t="s">
        <v>1085</v>
      </c>
      <c r="H93" s="211">
        <v>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156</v>
      </c>
      <c r="AT93" s="218" t="s">
        <v>152</v>
      </c>
      <c r="AU93" s="218" t="s">
        <v>80</v>
      </c>
      <c r="AY93" s="19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156</v>
      </c>
      <c r="BM93" s="218" t="s">
        <v>260</v>
      </c>
    </row>
    <row r="94" s="2" customFormat="1" ht="16.5" customHeight="1">
      <c r="A94" s="40"/>
      <c r="B94" s="41"/>
      <c r="C94" s="207" t="s">
        <v>218</v>
      </c>
      <c r="D94" s="207" t="s">
        <v>152</v>
      </c>
      <c r="E94" s="208" t="s">
        <v>1499</v>
      </c>
      <c r="F94" s="209" t="s">
        <v>374</v>
      </c>
      <c r="G94" s="210" t="s">
        <v>1085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156</v>
      </c>
      <c r="AT94" s="218" t="s">
        <v>152</v>
      </c>
      <c r="AU94" s="218" t="s">
        <v>80</v>
      </c>
      <c r="AY94" s="19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156</v>
      </c>
      <c r="BM94" s="218" t="s">
        <v>271</v>
      </c>
    </row>
    <row r="95" s="2" customFormat="1" ht="16.5" customHeight="1">
      <c r="A95" s="40"/>
      <c r="B95" s="41"/>
      <c r="C95" s="207" t="s">
        <v>225</v>
      </c>
      <c r="D95" s="207" t="s">
        <v>152</v>
      </c>
      <c r="E95" s="208" t="s">
        <v>1500</v>
      </c>
      <c r="F95" s="209" t="s">
        <v>1501</v>
      </c>
      <c r="G95" s="210" t="s">
        <v>1085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281</v>
      </c>
    </row>
    <row r="96" s="2" customFormat="1" ht="16.5" customHeight="1">
      <c r="A96" s="40"/>
      <c r="B96" s="41"/>
      <c r="C96" s="207" t="s">
        <v>230</v>
      </c>
      <c r="D96" s="207" t="s">
        <v>152</v>
      </c>
      <c r="E96" s="208" t="s">
        <v>1502</v>
      </c>
      <c r="F96" s="209" t="s">
        <v>1503</v>
      </c>
      <c r="G96" s="210" t="s">
        <v>1085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156</v>
      </c>
      <c r="AT96" s="218" t="s">
        <v>152</v>
      </c>
      <c r="AU96" s="218" t="s">
        <v>80</v>
      </c>
      <c r="AY96" s="19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156</v>
      </c>
      <c r="BM96" s="218" t="s">
        <v>301</v>
      </c>
    </row>
    <row r="97" s="2" customFormat="1" ht="16.5" customHeight="1">
      <c r="A97" s="40"/>
      <c r="B97" s="41"/>
      <c r="C97" s="207" t="s">
        <v>236</v>
      </c>
      <c r="D97" s="207" t="s">
        <v>152</v>
      </c>
      <c r="E97" s="208" t="s">
        <v>1504</v>
      </c>
      <c r="F97" s="209" t="s">
        <v>1505</v>
      </c>
      <c r="G97" s="210" t="s">
        <v>1085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156</v>
      </c>
      <c r="AT97" s="218" t="s">
        <v>152</v>
      </c>
      <c r="AU97" s="218" t="s">
        <v>80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156</v>
      </c>
      <c r="BM97" s="218" t="s">
        <v>314</v>
      </c>
    </row>
    <row r="98" s="2" customFormat="1" ht="16.5" customHeight="1">
      <c r="A98" s="40"/>
      <c r="B98" s="41"/>
      <c r="C98" s="207" t="s">
        <v>248</v>
      </c>
      <c r="D98" s="207" t="s">
        <v>152</v>
      </c>
      <c r="E98" s="208" t="s">
        <v>1506</v>
      </c>
      <c r="F98" s="209" t="s">
        <v>1507</v>
      </c>
      <c r="G98" s="210" t="s">
        <v>1085</v>
      </c>
      <c r="H98" s="211">
        <v>1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156</v>
      </c>
      <c r="AT98" s="218" t="s">
        <v>152</v>
      </c>
      <c r="AU98" s="218" t="s">
        <v>80</v>
      </c>
      <c r="AY98" s="19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156</v>
      </c>
      <c r="BM98" s="218" t="s">
        <v>328</v>
      </c>
    </row>
    <row r="99" s="2" customFormat="1" ht="16.5" customHeight="1">
      <c r="A99" s="40"/>
      <c r="B99" s="41"/>
      <c r="C99" s="207" t="s">
        <v>253</v>
      </c>
      <c r="D99" s="207" t="s">
        <v>152</v>
      </c>
      <c r="E99" s="208" t="s">
        <v>1508</v>
      </c>
      <c r="F99" s="209" t="s">
        <v>1509</v>
      </c>
      <c r="G99" s="210" t="s">
        <v>1085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339</v>
      </c>
    </row>
    <row r="100" s="2" customFormat="1" ht="16.5" customHeight="1">
      <c r="A100" s="40"/>
      <c r="B100" s="41"/>
      <c r="C100" s="207" t="s">
        <v>8</v>
      </c>
      <c r="D100" s="207" t="s">
        <v>152</v>
      </c>
      <c r="E100" s="208" t="s">
        <v>1431</v>
      </c>
      <c r="F100" s="209" t="s">
        <v>1432</v>
      </c>
      <c r="G100" s="210" t="s">
        <v>1085</v>
      </c>
      <c r="H100" s="211">
        <v>1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156</v>
      </c>
      <c r="AT100" s="218" t="s">
        <v>152</v>
      </c>
      <c r="AU100" s="218" t="s">
        <v>80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156</v>
      </c>
      <c r="BM100" s="218" t="s">
        <v>352</v>
      </c>
    </row>
    <row r="101" s="2" customFormat="1" ht="16.5" customHeight="1">
      <c r="A101" s="40"/>
      <c r="B101" s="41"/>
      <c r="C101" s="207" t="s">
        <v>260</v>
      </c>
      <c r="D101" s="207" t="s">
        <v>152</v>
      </c>
      <c r="E101" s="208" t="s">
        <v>1433</v>
      </c>
      <c r="F101" s="209" t="s">
        <v>1434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84" t="s">
        <v>19</v>
      </c>
      <c r="N101" s="285" t="s">
        <v>43</v>
      </c>
      <c r="O101" s="282"/>
      <c r="P101" s="286">
        <f>O101*H101</f>
        <v>0</v>
      </c>
      <c r="Q101" s="286">
        <v>0</v>
      </c>
      <c r="R101" s="286">
        <f>Q101*H101</f>
        <v>0</v>
      </c>
      <c r="S101" s="286">
        <v>0</v>
      </c>
      <c r="T101" s="28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362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jdfOt6EcbK0SNFKAyeARElDwE20H0CPO+2XRgeZaWR3c/toV6LoZUVAi0zFygfoZltoelrpm+fde6t64IfZu+Q==" hashValue="jfMF9STtgfq3N+cWrauS3Ks9cUZI/wOqweEwtVSqvYjPvkPbFwoACreJVAF36b1mjTJy7eUAUlvdUfvbtgvfMg==" algorithmName="SHA-512" password="CC3D"/>
  <autoFilter ref="C81:K10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1510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ROUND((SUM(BE82:BE104)),  2)</f>
        <v>0</v>
      </c>
      <c r="G33" s="40"/>
      <c r="H33" s="40"/>
      <c r="I33" s="151">
        <v>0.20999999999999999</v>
      </c>
      <c r="J33" s="150">
        <f>ROUND(((SUM(BE82:BE104))*I33),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ROUND((SUM(BF82:BF104)),  2)</f>
        <v>0</v>
      </c>
      <c r="G34" s="40"/>
      <c r="H34" s="40"/>
      <c r="I34" s="151">
        <v>0.14999999999999999</v>
      </c>
      <c r="J34" s="150">
        <f>ROUND(((SUM(BF82:BF104))*I34),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ROUND((SUM(BG82:BG104)),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ROUND((SUM(BH82:BH104)),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ROUND((SUM(BI82:BI104)),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Vytápění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1511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1512</v>
      </c>
      <c r="E61" s="171"/>
      <c r="F61" s="171"/>
      <c r="G61" s="171"/>
      <c r="H61" s="171"/>
      <c r="I61" s="171"/>
      <c r="J61" s="172">
        <f>J89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1384</v>
      </c>
      <c r="E62" s="171"/>
      <c r="F62" s="171"/>
      <c r="G62" s="171"/>
      <c r="H62" s="171"/>
      <c r="I62" s="171"/>
      <c r="J62" s="172">
        <f>J91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134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Rekonstrukce kuchyně, ŠJ Brno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115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07 - Vytápění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Úvoz 55</v>
      </c>
      <c r="G76" s="42"/>
      <c r="H76" s="42"/>
      <c r="I76" s="34" t="s">
        <v>23</v>
      </c>
      <c r="J76" s="74" t="str">
        <f>IF(J12="","",J12)</f>
        <v>26. 2. 2023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Staturní město Brno, MČ Brno - Střed</v>
      </c>
      <c r="G78" s="42"/>
      <c r="H78" s="42"/>
      <c r="I78" s="34" t="s">
        <v>31</v>
      </c>
      <c r="J78" s="38" t="str">
        <f>E21</f>
        <v xml:space="preserve">MP technik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135</v>
      </c>
      <c r="D81" s="183" t="s">
        <v>57</v>
      </c>
      <c r="E81" s="183" t="s">
        <v>53</v>
      </c>
      <c r="F81" s="183" t="s">
        <v>54</v>
      </c>
      <c r="G81" s="183" t="s">
        <v>136</v>
      </c>
      <c r="H81" s="183" t="s">
        <v>137</v>
      </c>
      <c r="I81" s="183" t="s">
        <v>138</v>
      </c>
      <c r="J81" s="183" t="s">
        <v>119</v>
      </c>
      <c r="K81" s="184" t="s">
        <v>139</v>
      </c>
      <c r="L81" s="185"/>
      <c r="M81" s="94" t="s">
        <v>19</v>
      </c>
      <c r="N81" s="95" t="s">
        <v>42</v>
      </c>
      <c r="O81" s="95" t="s">
        <v>140</v>
      </c>
      <c r="P81" s="95" t="s">
        <v>141</v>
      </c>
      <c r="Q81" s="95" t="s">
        <v>142</v>
      </c>
      <c r="R81" s="95" t="s">
        <v>143</v>
      </c>
      <c r="S81" s="95" t="s">
        <v>144</v>
      </c>
      <c r="T81" s="96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146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P83+P89+P91</f>
        <v>0</v>
      </c>
      <c r="Q82" s="98"/>
      <c r="R82" s="188">
        <f>R83+R89+R91</f>
        <v>0</v>
      </c>
      <c r="S82" s="98"/>
      <c r="T82" s="189">
        <f>T83+T89+T91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120</v>
      </c>
      <c r="BK82" s="190">
        <f>BK83+BK89+BK91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861</v>
      </c>
      <c r="F83" s="194" t="s">
        <v>1513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SUM(P84:P88)</f>
        <v>0</v>
      </c>
      <c r="Q83" s="199"/>
      <c r="R83" s="200">
        <f>SUM(R84:R88)</f>
        <v>0</v>
      </c>
      <c r="S83" s="199"/>
      <c r="T83" s="201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80</v>
      </c>
      <c r="AT83" s="203" t="s">
        <v>71</v>
      </c>
      <c r="AU83" s="203" t="s">
        <v>72</v>
      </c>
      <c r="AY83" s="202" t="s">
        <v>149</v>
      </c>
      <c r="BK83" s="204">
        <f>SUM(BK84:BK88)</f>
        <v>0</v>
      </c>
    </row>
    <row r="84" s="2" customFormat="1" ht="16.5" customHeight="1">
      <c r="A84" s="40"/>
      <c r="B84" s="41"/>
      <c r="C84" s="207" t="s">
        <v>80</v>
      </c>
      <c r="D84" s="207" t="s">
        <v>152</v>
      </c>
      <c r="E84" s="208" t="s">
        <v>1514</v>
      </c>
      <c r="F84" s="209" t="s">
        <v>1515</v>
      </c>
      <c r="G84" s="210" t="s">
        <v>1056</v>
      </c>
      <c r="H84" s="211">
        <v>7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43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156</v>
      </c>
      <c r="AT84" s="218" t="s">
        <v>152</v>
      </c>
      <c r="AU84" s="218" t="s">
        <v>80</v>
      </c>
      <c r="AY84" s="19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80</v>
      </c>
      <c r="BK84" s="219">
        <f>ROUND(I84*H84,2)</f>
        <v>0</v>
      </c>
      <c r="BL84" s="19" t="s">
        <v>156</v>
      </c>
      <c r="BM84" s="218" t="s">
        <v>82</v>
      </c>
    </row>
    <row r="85" s="2" customFormat="1" ht="16.5" customHeight="1">
      <c r="A85" s="40"/>
      <c r="B85" s="41"/>
      <c r="C85" s="207" t="s">
        <v>82</v>
      </c>
      <c r="D85" s="207" t="s">
        <v>152</v>
      </c>
      <c r="E85" s="208" t="s">
        <v>1516</v>
      </c>
      <c r="F85" s="209" t="s">
        <v>1517</v>
      </c>
      <c r="G85" s="210" t="s">
        <v>1056</v>
      </c>
      <c r="H85" s="211">
        <v>1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43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156</v>
      </c>
      <c r="AT85" s="218" t="s">
        <v>152</v>
      </c>
      <c r="AU85" s="218" t="s">
        <v>80</v>
      </c>
      <c r="AY85" s="19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80</v>
      </c>
      <c r="BK85" s="219">
        <f>ROUND(I85*H85,2)</f>
        <v>0</v>
      </c>
      <c r="BL85" s="19" t="s">
        <v>156</v>
      </c>
      <c r="BM85" s="218" t="s">
        <v>156</v>
      </c>
    </row>
    <row r="86" s="2" customFormat="1" ht="16.5" customHeight="1">
      <c r="A86" s="40"/>
      <c r="B86" s="41"/>
      <c r="C86" s="207" t="s">
        <v>111</v>
      </c>
      <c r="D86" s="207" t="s">
        <v>152</v>
      </c>
      <c r="E86" s="208" t="s">
        <v>1518</v>
      </c>
      <c r="F86" s="209" t="s">
        <v>1519</v>
      </c>
      <c r="G86" s="210" t="s">
        <v>1085</v>
      </c>
      <c r="H86" s="211">
        <v>8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156</v>
      </c>
      <c r="AT86" s="218" t="s">
        <v>152</v>
      </c>
      <c r="AU86" s="218" t="s">
        <v>80</v>
      </c>
      <c r="AY86" s="19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156</v>
      </c>
      <c r="BM86" s="218" t="s">
        <v>150</v>
      </c>
    </row>
    <row r="87" s="2" customFormat="1" ht="16.5" customHeight="1">
      <c r="A87" s="40"/>
      <c r="B87" s="41"/>
      <c r="C87" s="207" t="s">
        <v>156</v>
      </c>
      <c r="D87" s="207" t="s">
        <v>152</v>
      </c>
      <c r="E87" s="208" t="s">
        <v>1520</v>
      </c>
      <c r="F87" s="209" t="s">
        <v>1521</v>
      </c>
      <c r="G87" s="210" t="s">
        <v>1085</v>
      </c>
      <c r="H87" s="211">
        <v>11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156</v>
      </c>
      <c r="AT87" s="218" t="s">
        <v>152</v>
      </c>
      <c r="AU87" s="218" t="s">
        <v>80</v>
      </c>
      <c r="AY87" s="19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156</v>
      </c>
      <c r="BM87" s="218" t="s">
        <v>210</v>
      </c>
    </row>
    <row r="88" s="2" customFormat="1" ht="16.5" customHeight="1">
      <c r="A88" s="40"/>
      <c r="B88" s="41"/>
      <c r="C88" s="207" t="s">
        <v>193</v>
      </c>
      <c r="D88" s="207" t="s">
        <v>152</v>
      </c>
      <c r="E88" s="208" t="s">
        <v>1522</v>
      </c>
      <c r="F88" s="209" t="s">
        <v>1523</v>
      </c>
      <c r="G88" s="210" t="s">
        <v>1085</v>
      </c>
      <c r="H88" s="211">
        <v>3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156</v>
      </c>
      <c r="AT88" s="218" t="s">
        <v>152</v>
      </c>
      <c r="AU88" s="218" t="s">
        <v>80</v>
      </c>
      <c r="AY88" s="19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156</v>
      </c>
      <c r="BM88" s="218" t="s">
        <v>225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882</v>
      </c>
      <c r="F89" s="194" t="s">
        <v>1524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</f>
        <v>0</v>
      </c>
      <c r="Q89" s="199"/>
      <c r="R89" s="200">
        <f>R90</f>
        <v>0</v>
      </c>
      <c r="S89" s="199"/>
      <c r="T89" s="201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149</v>
      </c>
      <c r="BK89" s="204">
        <f>BK90</f>
        <v>0</v>
      </c>
    </row>
    <row r="90" s="2" customFormat="1" ht="24.15" customHeight="1">
      <c r="A90" s="40"/>
      <c r="B90" s="41"/>
      <c r="C90" s="207" t="s">
        <v>150</v>
      </c>
      <c r="D90" s="207" t="s">
        <v>152</v>
      </c>
      <c r="E90" s="208" t="s">
        <v>1525</v>
      </c>
      <c r="F90" s="209" t="s">
        <v>1526</v>
      </c>
      <c r="G90" s="210" t="s">
        <v>184</v>
      </c>
      <c r="H90" s="211">
        <v>33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156</v>
      </c>
      <c r="AT90" s="218" t="s">
        <v>152</v>
      </c>
      <c r="AU90" s="218" t="s">
        <v>80</v>
      </c>
      <c r="AY90" s="19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156</v>
      </c>
      <c r="BM90" s="218" t="s">
        <v>236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909</v>
      </c>
      <c r="F91" s="194" t="s">
        <v>1368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SUM(P92:P104)</f>
        <v>0</v>
      </c>
      <c r="Q91" s="199"/>
      <c r="R91" s="200">
        <f>SUM(R92:R104)</f>
        <v>0</v>
      </c>
      <c r="S91" s="199"/>
      <c r="T91" s="201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149</v>
      </c>
      <c r="BK91" s="204">
        <f>SUM(BK92:BK104)</f>
        <v>0</v>
      </c>
    </row>
    <row r="92" s="2" customFormat="1" ht="16.5" customHeight="1">
      <c r="A92" s="40"/>
      <c r="B92" s="41"/>
      <c r="C92" s="207" t="s">
        <v>202</v>
      </c>
      <c r="D92" s="207" t="s">
        <v>152</v>
      </c>
      <c r="E92" s="208" t="s">
        <v>1527</v>
      </c>
      <c r="F92" s="209" t="s">
        <v>1528</v>
      </c>
      <c r="G92" s="210" t="s">
        <v>1085</v>
      </c>
      <c r="H92" s="211">
        <v>8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156</v>
      </c>
      <c r="AT92" s="218" t="s">
        <v>152</v>
      </c>
      <c r="AU92" s="218" t="s">
        <v>80</v>
      </c>
      <c r="AY92" s="19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156</v>
      </c>
      <c r="BM92" s="218" t="s">
        <v>253</v>
      </c>
    </row>
    <row r="93" s="2" customFormat="1" ht="16.5" customHeight="1">
      <c r="A93" s="40"/>
      <c r="B93" s="41"/>
      <c r="C93" s="207" t="s">
        <v>210</v>
      </c>
      <c r="D93" s="207" t="s">
        <v>152</v>
      </c>
      <c r="E93" s="208" t="s">
        <v>1529</v>
      </c>
      <c r="F93" s="209" t="s">
        <v>1530</v>
      </c>
      <c r="G93" s="210" t="s">
        <v>1085</v>
      </c>
      <c r="H93" s="211">
        <v>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156</v>
      </c>
      <c r="AT93" s="218" t="s">
        <v>152</v>
      </c>
      <c r="AU93" s="218" t="s">
        <v>80</v>
      </c>
      <c r="AY93" s="19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156</v>
      </c>
      <c r="BM93" s="218" t="s">
        <v>260</v>
      </c>
    </row>
    <row r="94" s="2" customFormat="1" ht="16.5" customHeight="1">
      <c r="A94" s="40"/>
      <c r="B94" s="41"/>
      <c r="C94" s="207" t="s">
        <v>218</v>
      </c>
      <c r="D94" s="207" t="s">
        <v>152</v>
      </c>
      <c r="E94" s="208" t="s">
        <v>1531</v>
      </c>
      <c r="F94" s="209" t="s">
        <v>1532</v>
      </c>
      <c r="G94" s="210" t="s">
        <v>1085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156</v>
      </c>
      <c r="AT94" s="218" t="s">
        <v>152</v>
      </c>
      <c r="AU94" s="218" t="s">
        <v>80</v>
      </c>
      <c r="AY94" s="19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156</v>
      </c>
      <c r="BM94" s="218" t="s">
        <v>271</v>
      </c>
    </row>
    <row r="95" s="2" customFormat="1" ht="16.5" customHeight="1">
      <c r="A95" s="40"/>
      <c r="B95" s="41"/>
      <c r="C95" s="207" t="s">
        <v>225</v>
      </c>
      <c r="D95" s="207" t="s">
        <v>152</v>
      </c>
      <c r="E95" s="208" t="s">
        <v>1533</v>
      </c>
      <c r="F95" s="209" t="s">
        <v>1424</v>
      </c>
      <c r="G95" s="210" t="s">
        <v>1085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281</v>
      </c>
    </row>
    <row r="96" s="2" customFormat="1" ht="16.5" customHeight="1">
      <c r="A96" s="40"/>
      <c r="B96" s="41"/>
      <c r="C96" s="207" t="s">
        <v>230</v>
      </c>
      <c r="D96" s="207" t="s">
        <v>152</v>
      </c>
      <c r="E96" s="208" t="s">
        <v>1534</v>
      </c>
      <c r="F96" s="209" t="s">
        <v>1419</v>
      </c>
      <c r="G96" s="210" t="s">
        <v>1085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156</v>
      </c>
      <c r="AT96" s="218" t="s">
        <v>152</v>
      </c>
      <c r="AU96" s="218" t="s">
        <v>80</v>
      </c>
      <c r="AY96" s="19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156</v>
      </c>
      <c r="BM96" s="218" t="s">
        <v>301</v>
      </c>
    </row>
    <row r="97" s="2" customFormat="1" ht="16.5" customHeight="1">
      <c r="A97" s="40"/>
      <c r="B97" s="41"/>
      <c r="C97" s="207" t="s">
        <v>236</v>
      </c>
      <c r="D97" s="207" t="s">
        <v>152</v>
      </c>
      <c r="E97" s="208" t="s">
        <v>1535</v>
      </c>
      <c r="F97" s="209" t="s">
        <v>1421</v>
      </c>
      <c r="G97" s="210" t="s">
        <v>1085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156</v>
      </c>
      <c r="AT97" s="218" t="s">
        <v>152</v>
      </c>
      <c r="AU97" s="218" t="s">
        <v>80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156</v>
      </c>
      <c r="BM97" s="218" t="s">
        <v>314</v>
      </c>
    </row>
    <row r="98" s="2" customFormat="1" ht="16.5" customHeight="1">
      <c r="A98" s="40"/>
      <c r="B98" s="41"/>
      <c r="C98" s="207" t="s">
        <v>248</v>
      </c>
      <c r="D98" s="207" t="s">
        <v>152</v>
      </c>
      <c r="E98" s="208" t="s">
        <v>1536</v>
      </c>
      <c r="F98" s="209" t="s">
        <v>374</v>
      </c>
      <c r="G98" s="210" t="s">
        <v>1085</v>
      </c>
      <c r="H98" s="211">
        <v>1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156</v>
      </c>
      <c r="AT98" s="218" t="s">
        <v>152</v>
      </c>
      <c r="AU98" s="218" t="s">
        <v>80</v>
      </c>
      <c r="AY98" s="19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156</v>
      </c>
      <c r="BM98" s="218" t="s">
        <v>328</v>
      </c>
    </row>
    <row r="99" s="2" customFormat="1" ht="16.5" customHeight="1">
      <c r="A99" s="40"/>
      <c r="B99" s="41"/>
      <c r="C99" s="207" t="s">
        <v>253</v>
      </c>
      <c r="D99" s="207" t="s">
        <v>152</v>
      </c>
      <c r="E99" s="208" t="s">
        <v>1454</v>
      </c>
      <c r="F99" s="209" t="s">
        <v>1537</v>
      </c>
      <c r="G99" s="210" t="s">
        <v>1538</v>
      </c>
      <c r="H99" s="211">
        <v>48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339</v>
      </c>
    </row>
    <row r="100" s="2" customFormat="1" ht="16.5" customHeight="1">
      <c r="A100" s="40"/>
      <c r="B100" s="41"/>
      <c r="C100" s="207" t="s">
        <v>8</v>
      </c>
      <c r="D100" s="207" t="s">
        <v>152</v>
      </c>
      <c r="E100" s="208" t="s">
        <v>1427</v>
      </c>
      <c r="F100" s="209" t="s">
        <v>1428</v>
      </c>
      <c r="G100" s="210" t="s">
        <v>1085</v>
      </c>
      <c r="H100" s="211">
        <v>1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156</v>
      </c>
      <c r="AT100" s="218" t="s">
        <v>152</v>
      </c>
      <c r="AU100" s="218" t="s">
        <v>80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156</v>
      </c>
      <c r="BM100" s="218" t="s">
        <v>352</v>
      </c>
    </row>
    <row r="101" s="2" customFormat="1" ht="16.5" customHeight="1">
      <c r="A101" s="40"/>
      <c r="B101" s="41"/>
      <c r="C101" s="207" t="s">
        <v>260</v>
      </c>
      <c r="D101" s="207" t="s">
        <v>152</v>
      </c>
      <c r="E101" s="208" t="s">
        <v>1457</v>
      </c>
      <c r="F101" s="209" t="s">
        <v>1539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362</v>
      </c>
    </row>
    <row r="102" s="2" customFormat="1" ht="16.5" customHeight="1">
      <c r="A102" s="40"/>
      <c r="B102" s="41"/>
      <c r="C102" s="207" t="s">
        <v>266</v>
      </c>
      <c r="D102" s="207" t="s">
        <v>152</v>
      </c>
      <c r="E102" s="208" t="s">
        <v>1460</v>
      </c>
      <c r="F102" s="209" t="s">
        <v>1540</v>
      </c>
      <c r="G102" s="210" t="s">
        <v>1085</v>
      </c>
      <c r="H102" s="211">
        <v>1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156</v>
      </c>
      <c r="AT102" s="218" t="s">
        <v>152</v>
      </c>
      <c r="AU102" s="218" t="s">
        <v>80</v>
      </c>
      <c r="AY102" s="19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156</v>
      </c>
      <c r="BM102" s="218" t="s">
        <v>375</v>
      </c>
    </row>
    <row r="103" s="2" customFormat="1" ht="16.5" customHeight="1">
      <c r="A103" s="40"/>
      <c r="B103" s="41"/>
      <c r="C103" s="207" t="s">
        <v>271</v>
      </c>
      <c r="D103" s="207" t="s">
        <v>152</v>
      </c>
      <c r="E103" s="208" t="s">
        <v>1431</v>
      </c>
      <c r="F103" s="209" t="s">
        <v>1432</v>
      </c>
      <c r="G103" s="210" t="s">
        <v>1085</v>
      </c>
      <c r="H103" s="211">
        <v>1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156</v>
      </c>
      <c r="AT103" s="218" t="s">
        <v>152</v>
      </c>
      <c r="AU103" s="218" t="s">
        <v>80</v>
      </c>
      <c r="AY103" s="19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156</v>
      </c>
      <c r="BM103" s="218" t="s">
        <v>395</v>
      </c>
    </row>
    <row r="104" s="2" customFormat="1" ht="16.5" customHeight="1">
      <c r="A104" s="40"/>
      <c r="B104" s="41"/>
      <c r="C104" s="207" t="s">
        <v>276</v>
      </c>
      <c r="D104" s="207" t="s">
        <v>152</v>
      </c>
      <c r="E104" s="208" t="s">
        <v>1541</v>
      </c>
      <c r="F104" s="209" t="s">
        <v>1434</v>
      </c>
      <c r="G104" s="210" t="s">
        <v>1085</v>
      </c>
      <c r="H104" s="211">
        <v>1</v>
      </c>
      <c r="I104" s="212"/>
      <c r="J104" s="213">
        <f>ROUND(I104*H104,2)</f>
        <v>0</v>
      </c>
      <c r="K104" s="209" t="s">
        <v>19</v>
      </c>
      <c r="L104" s="46"/>
      <c r="M104" s="284" t="s">
        <v>19</v>
      </c>
      <c r="N104" s="285" t="s">
        <v>43</v>
      </c>
      <c r="O104" s="282"/>
      <c r="P104" s="286">
        <f>O104*H104</f>
        <v>0</v>
      </c>
      <c r="Q104" s="286">
        <v>0</v>
      </c>
      <c r="R104" s="286">
        <f>Q104*H104</f>
        <v>0</v>
      </c>
      <c r="S104" s="286">
        <v>0</v>
      </c>
      <c r="T104" s="28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156</v>
      </c>
      <c r="AT104" s="218" t="s">
        <v>152</v>
      </c>
      <c r="AU104" s="218" t="s">
        <v>80</v>
      </c>
      <c r="AY104" s="19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156</v>
      </c>
      <c r="BM104" s="218" t="s">
        <v>409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omneyLlOj41iTh0cXAg6XKvgizpQEM2uA4DZJcaRg1peYKjj/7/iriYfSkxZk08sutrNfv6N+Ygva2wk4scDvg==" hashValue="Nsxdxv9t7Ud6CIdHdEh9l3T5ZQfLNv9glh5h/IBlZ9qlAGQa54kIeEZsDshU9TTNIO/qvEdQdzS2ZIR1z8wMcQ==" algorithmName="SHA-512" password="CC3D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1542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ROUND((SUM(BE81:BE104)),  2)</f>
        <v>0</v>
      </c>
      <c r="G33" s="40"/>
      <c r="H33" s="40"/>
      <c r="I33" s="151">
        <v>0.20999999999999999</v>
      </c>
      <c r="J33" s="150">
        <f>ROUND(((SUM(BE81:BE104))*I33),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ROUND((SUM(BF81:BF104)),  2)</f>
        <v>0</v>
      </c>
      <c r="G34" s="40"/>
      <c r="H34" s="40"/>
      <c r="I34" s="151">
        <v>0.14999999999999999</v>
      </c>
      <c r="J34" s="150">
        <f>ROUND(((SUM(BF81:BF104))*I34),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ROUND((SUM(BG81:BG104)),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ROUND((SUM(BH81:BH104)),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ROUND((SUM(BI81:BI104)),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08 - Vzduchotechnika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1543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1544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134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Rekonstrukce kuchyně, ŠJ Brno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115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08 - Vzduchotechnika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Úvoz 55</v>
      </c>
      <c r="G75" s="42"/>
      <c r="H75" s="42"/>
      <c r="I75" s="34" t="s">
        <v>23</v>
      </c>
      <c r="J75" s="74" t="str">
        <f>IF(J12="","",J12)</f>
        <v>26. 2. 2023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Staturní město Brno, MČ Brno - Střed</v>
      </c>
      <c r="G77" s="42"/>
      <c r="H77" s="42"/>
      <c r="I77" s="34" t="s">
        <v>31</v>
      </c>
      <c r="J77" s="38" t="str">
        <f>E21</f>
        <v xml:space="preserve">MP technik 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135</v>
      </c>
      <c r="D80" s="183" t="s">
        <v>57</v>
      </c>
      <c r="E80" s="183" t="s">
        <v>53</v>
      </c>
      <c r="F80" s="183" t="s">
        <v>54</v>
      </c>
      <c r="G80" s="183" t="s">
        <v>136</v>
      </c>
      <c r="H80" s="183" t="s">
        <v>137</v>
      </c>
      <c r="I80" s="183" t="s">
        <v>138</v>
      </c>
      <c r="J80" s="183" t="s">
        <v>119</v>
      </c>
      <c r="K80" s="184" t="s">
        <v>139</v>
      </c>
      <c r="L80" s="185"/>
      <c r="M80" s="94" t="s">
        <v>19</v>
      </c>
      <c r="N80" s="95" t="s">
        <v>42</v>
      </c>
      <c r="O80" s="95" t="s">
        <v>140</v>
      </c>
      <c r="P80" s="95" t="s">
        <v>141</v>
      </c>
      <c r="Q80" s="95" t="s">
        <v>142</v>
      </c>
      <c r="R80" s="95" t="s">
        <v>143</v>
      </c>
      <c r="S80" s="95" t="s">
        <v>144</v>
      </c>
      <c r="T80" s="96" t="s">
        <v>145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146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P82+P93</f>
        <v>0</v>
      </c>
      <c r="Q81" s="98"/>
      <c r="R81" s="188">
        <f>R82+R93</f>
        <v>0</v>
      </c>
      <c r="S81" s="98"/>
      <c r="T81" s="189">
        <f>T82+T93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120</v>
      </c>
      <c r="BK81" s="190">
        <f>BK82+BK93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861</v>
      </c>
      <c r="F82" s="194" t="s">
        <v>1545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SUM(P83:P92)</f>
        <v>0</v>
      </c>
      <c r="Q82" s="199"/>
      <c r="R82" s="200">
        <f>SUM(R83:R92)</f>
        <v>0</v>
      </c>
      <c r="S82" s="199"/>
      <c r="T82" s="201">
        <f>SUM(T83:T92)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80</v>
      </c>
      <c r="AT82" s="203" t="s">
        <v>71</v>
      </c>
      <c r="AU82" s="203" t="s">
        <v>72</v>
      </c>
      <c r="AY82" s="202" t="s">
        <v>149</v>
      </c>
      <c r="BK82" s="204">
        <f>SUM(BK83:BK92)</f>
        <v>0</v>
      </c>
    </row>
    <row r="83" s="2" customFormat="1" ht="16.5" customHeight="1">
      <c r="A83" s="40"/>
      <c r="B83" s="41"/>
      <c r="C83" s="207" t="s">
        <v>80</v>
      </c>
      <c r="D83" s="207" t="s">
        <v>152</v>
      </c>
      <c r="E83" s="208" t="s">
        <v>1546</v>
      </c>
      <c r="F83" s="209" t="s">
        <v>1547</v>
      </c>
      <c r="G83" s="210" t="s">
        <v>1056</v>
      </c>
      <c r="H83" s="211">
        <v>1</v>
      </c>
      <c r="I83" s="212"/>
      <c r="J83" s="213">
        <f>ROUND(I83*H83,2)</f>
        <v>0</v>
      </c>
      <c r="K83" s="209" t="s">
        <v>19</v>
      </c>
      <c r="L83" s="46"/>
      <c r="M83" s="214" t="s">
        <v>19</v>
      </c>
      <c r="N83" s="215" t="s">
        <v>43</v>
      </c>
      <c r="O83" s="86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8" t="s">
        <v>156</v>
      </c>
      <c r="AT83" s="218" t="s">
        <v>152</v>
      </c>
      <c r="AU83" s="218" t="s">
        <v>80</v>
      </c>
      <c r="AY83" s="19" t="s">
        <v>149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19" t="s">
        <v>80</v>
      </c>
      <c r="BK83" s="219">
        <f>ROUND(I83*H83,2)</f>
        <v>0</v>
      </c>
      <c r="BL83" s="19" t="s">
        <v>156</v>
      </c>
      <c r="BM83" s="218" t="s">
        <v>82</v>
      </c>
    </row>
    <row r="84" s="2" customFormat="1" ht="16.5" customHeight="1">
      <c r="A84" s="40"/>
      <c r="B84" s="41"/>
      <c r="C84" s="207" t="s">
        <v>82</v>
      </c>
      <c r="D84" s="207" t="s">
        <v>152</v>
      </c>
      <c r="E84" s="208" t="s">
        <v>1548</v>
      </c>
      <c r="F84" s="209" t="s">
        <v>1549</v>
      </c>
      <c r="G84" s="210" t="s">
        <v>1056</v>
      </c>
      <c r="H84" s="211">
        <v>3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43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156</v>
      </c>
      <c r="AT84" s="218" t="s">
        <v>152</v>
      </c>
      <c r="AU84" s="218" t="s">
        <v>80</v>
      </c>
      <c r="AY84" s="19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80</v>
      </c>
      <c r="BK84" s="219">
        <f>ROUND(I84*H84,2)</f>
        <v>0</v>
      </c>
      <c r="BL84" s="19" t="s">
        <v>156</v>
      </c>
      <c r="BM84" s="218" t="s">
        <v>156</v>
      </c>
    </row>
    <row r="85" s="2" customFormat="1" ht="16.5" customHeight="1">
      <c r="A85" s="40"/>
      <c r="B85" s="41"/>
      <c r="C85" s="207" t="s">
        <v>111</v>
      </c>
      <c r="D85" s="207" t="s">
        <v>152</v>
      </c>
      <c r="E85" s="208" t="s">
        <v>1550</v>
      </c>
      <c r="F85" s="209" t="s">
        <v>1551</v>
      </c>
      <c r="G85" s="210" t="s">
        <v>1056</v>
      </c>
      <c r="H85" s="211">
        <v>1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43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156</v>
      </c>
      <c r="AT85" s="218" t="s">
        <v>152</v>
      </c>
      <c r="AU85" s="218" t="s">
        <v>80</v>
      </c>
      <c r="AY85" s="19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80</v>
      </c>
      <c r="BK85" s="219">
        <f>ROUND(I85*H85,2)</f>
        <v>0</v>
      </c>
      <c r="BL85" s="19" t="s">
        <v>156</v>
      </c>
      <c r="BM85" s="218" t="s">
        <v>150</v>
      </c>
    </row>
    <row r="86" s="2" customFormat="1" ht="16.5" customHeight="1">
      <c r="A86" s="40"/>
      <c r="B86" s="41"/>
      <c r="C86" s="207" t="s">
        <v>156</v>
      </c>
      <c r="D86" s="207" t="s">
        <v>152</v>
      </c>
      <c r="E86" s="208" t="s">
        <v>1552</v>
      </c>
      <c r="F86" s="209" t="s">
        <v>1553</v>
      </c>
      <c r="G86" s="210" t="s">
        <v>1056</v>
      </c>
      <c r="H86" s="211">
        <v>2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156</v>
      </c>
      <c r="AT86" s="218" t="s">
        <v>152</v>
      </c>
      <c r="AU86" s="218" t="s">
        <v>80</v>
      </c>
      <c r="AY86" s="19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156</v>
      </c>
      <c r="BM86" s="218" t="s">
        <v>210</v>
      </c>
    </row>
    <row r="87" s="2" customFormat="1" ht="16.5" customHeight="1">
      <c r="A87" s="40"/>
      <c r="B87" s="41"/>
      <c r="C87" s="207" t="s">
        <v>193</v>
      </c>
      <c r="D87" s="207" t="s">
        <v>152</v>
      </c>
      <c r="E87" s="208" t="s">
        <v>1554</v>
      </c>
      <c r="F87" s="209" t="s">
        <v>1555</v>
      </c>
      <c r="G87" s="210" t="s">
        <v>184</v>
      </c>
      <c r="H87" s="211">
        <v>4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156</v>
      </c>
      <c r="AT87" s="218" t="s">
        <v>152</v>
      </c>
      <c r="AU87" s="218" t="s">
        <v>80</v>
      </c>
      <c r="AY87" s="19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156</v>
      </c>
      <c r="BM87" s="218" t="s">
        <v>225</v>
      </c>
    </row>
    <row r="88" s="2" customFormat="1" ht="16.5" customHeight="1">
      <c r="A88" s="40"/>
      <c r="B88" s="41"/>
      <c r="C88" s="207" t="s">
        <v>150</v>
      </c>
      <c r="D88" s="207" t="s">
        <v>152</v>
      </c>
      <c r="E88" s="208" t="s">
        <v>1556</v>
      </c>
      <c r="F88" s="209" t="s">
        <v>1557</v>
      </c>
      <c r="G88" s="210" t="s">
        <v>184</v>
      </c>
      <c r="H88" s="211">
        <v>9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156</v>
      </c>
      <c r="AT88" s="218" t="s">
        <v>152</v>
      </c>
      <c r="AU88" s="218" t="s">
        <v>80</v>
      </c>
      <c r="AY88" s="19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156</v>
      </c>
      <c r="BM88" s="218" t="s">
        <v>236</v>
      </c>
    </row>
    <row r="89" s="2" customFormat="1" ht="16.5" customHeight="1">
      <c r="A89" s="40"/>
      <c r="B89" s="41"/>
      <c r="C89" s="207" t="s">
        <v>202</v>
      </c>
      <c r="D89" s="207" t="s">
        <v>152</v>
      </c>
      <c r="E89" s="208" t="s">
        <v>1558</v>
      </c>
      <c r="F89" s="209" t="s">
        <v>1559</v>
      </c>
      <c r="G89" s="210" t="s">
        <v>184</v>
      </c>
      <c r="H89" s="211">
        <v>19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156</v>
      </c>
      <c r="AT89" s="218" t="s">
        <v>152</v>
      </c>
      <c r="AU89" s="218" t="s">
        <v>80</v>
      </c>
      <c r="AY89" s="19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156</v>
      </c>
      <c r="BM89" s="218" t="s">
        <v>253</v>
      </c>
    </row>
    <row r="90" s="2" customFormat="1" ht="16.5" customHeight="1">
      <c r="A90" s="40"/>
      <c r="B90" s="41"/>
      <c r="C90" s="207" t="s">
        <v>210</v>
      </c>
      <c r="D90" s="207" t="s">
        <v>152</v>
      </c>
      <c r="E90" s="208" t="s">
        <v>1560</v>
      </c>
      <c r="F90" s="209" t="s">
        <v>1561</v>
      </c>
      <c r="G90" s="210" t="s">
        <v>184</v>
      </c>
      <c r="H90" s="211">
        <v>7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156</v>
      </c>
      <c r="AT90" s="218" t="s">
        <v>152</v>
      </c>
      <c r="AU90" s="218" t="s">
        <v>80</v>
      </c>
      <c r="AY90" s="19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156</v>
      </c>
      <c r="BM90" s="218" t="s">
        <v>260</v>
      </c>
    </row>
    <row r="91" s="2" customFormat="1" ht="16.5" customHeight="1">
      <c r="A91" s="40"/>
      <c r="B91" s="41"/>
      <c r="C91" s="207" t="s">
        <v>218</v>
      </c>
      <c r="D91" s="207" t="s">
        <v>152</v>
      </c>
      <c r="E91" s="208" t="s">
        <v>1562</v>
      </c>
      <c r="F91" s="209" t="s">
        <v>1563</v>
      </c>
      <c r="G91" s="210" t="s">
        <v>1056</v>
      </c>
      <c r="H91" s="211">
        <v>3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156</v>
      </c>
      <c r="AT91" s="218" t="s">
        <v>152</v>
      </c>
      <c r="AU91" s="218" t="s">
        <v>80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156</v>
      </c>
      <c r="BM91" s="218" t="s">
        <v>271</v>
      </c>
    </row>
    <row r="92" s="2" customFormat="1" ht="24.15" customHeight="1">
      <c r="A92" s="40"/>
      <c r="B92" s="41"/>
      <c r="C92" s="207" t="s">
        <v>225</v>
      </c>
      <c r="D92" s="207" t="s">
        <v>152</v>
      </c>
      <c r="E92" s="208" t="s">
        <v>1564</v>
      </c>
      <c r="F92" s="209" t="s">
        <v>1565</v>
      </c>
      <c r="G92" s="210" t="s">
        <v>1085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156</v>
      </c>
      <c r="AT92" s="218" t="s">
        <v>152</v>
      </c>
      <c r="AU92" s="218" t="s">
        <v>80</v>
      </c>
      <c r="AY92" s="19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156</v>
      </c>
      <c r="BM92" s="218" t="s">
        <v>281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882</v>
      </c>
      <c r="F93" s="194" t="s">
        <v>1368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SUM(P94:P104)</f>
        <v>0</v>
      </c>
      <c r="Q93" s="199"/>
      <c r="R93" s="200">
        <f>SUM(R94:R104)</f>
        <v>0</v>
      </c>
      <c r="S93" s="199"/>
      <c r="T93" s="201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72</v>
      </c>
      <c r="AY93" s="202" t="s">
        <v>149</v>
      </c>
      <c r="BK93" s="204">
        <f>SUM(BK94:BK104)</f>
        <v>0</v>
      </c>
    </row>
    <row r="94" s="2" customFormat="1" ht="24.15" customHeight="1">
      <c r="A94" s="40"/>
      <c r="B94" s="41"/>
      <c r="C94" s="207" t="s">
        <v>230</v>
      </c>
      <c r="D94" s="207" t="s">
        <v>152</v>
      </c>
      <c r="E94" s="208" t="s">
        <v>1566</v>
      </c>
      <c r="F94" s="209" t="s">
        <v>1567</v>
      </c>
      <c r="G94" s="210" t="s">
        <v>1085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156</v>
      </c>
      <c r="AT94" s="218" t="s">
        <v>152</v>
      </c>
      <c r="AU94" s="218" t="s">
        <v>80</v>
      </c>
      <c r="AY94" s="19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156</v>
      </c>
      <c r="BM94" s="218" t="s">
        <v>301</v>
      </c>
    </row>
    <row r="95" s="2" customFormat="1" ht="16.5" customHeight="1">
      <c r="A95" s="40"/>
      <c r="B95" s="41"/>
      <c r="C95" s="207" t="s">
        <v>236</v>
      </c>
      <c r="D95" s="207" t="s">
        <v>152</v>
      </c>
      <c r="E95" s="208" t="s">
        <v>1568</v>
      </c>
      <c r="F95" s="209" t="s">
        <v>1569</v>
      </c>
      <c r="G95" s="210" t="s">
        <v>1085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156</v>
      </c>
      <c r="AT95" s="218" t="s">
        <v>152</v>
      </c>
      <c r="AU95" s="218" t="s">
        <v>80</v>
      </c>
      <c r="AY95" s="19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156</v>
      </c>
      <c r="BM95" s="218" t="s">
        <v>314</v>
      </c>
    </row>
    <row r="96" s="2" customFormat="1" ht="16.5" customHeight="1">
      <c r="A96" s="40"/>
      <c r="B96" s="41"/>
      <c r="C96" s="207" t="s">
        <v>248</v>
      </c>
      <c r="D96" s="207" t="s">
        <v>152</v>
      </c>
      <c r="E96" s="208" t="s">
        <v>1570</v>
      </c>
      <c r="F96" s="209" t="s">
        <v>1571</v>
      </c>
      <c r="G96" s="210" t="s">
        <v>1085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156</v>
      </c>
      <c r="AT96" s="218" t="s">
        <v>152</v>
      </c>
      <c r="AU96" s="218" t="s">
        <v>80</v>
      </c>
      <c r="AY96" s="19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156</v>
      </c>
      <c r="BM96" s="218" t="s">
        <v>328</v>
      </c>
    </row>
    <row r="97" s="2" customFormat="1" ht="16.5" customHeight="1">
      <c r="A97" s="40"/>
      <c r="B97" s="41"/>
      <c r="C97" s="207" t="s">
        <v>253</v>
      </c>
      <c r="D97" s="207" t="s">
        <v>152</v>
      </c>
      <c r="E97" s="208" t="s">
        <v>1572</v>
      </c>
      <c r="F97" s="209" t="s">
        <v>1424</v>
      </c>
      <c r="G97" s="210" t="s">
        <v>1085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156</v>
      </c>
      <c r="AT97" s="218" t="s">
        <v>152</v>
      </c>
      <c r="AU97" s="218" t="s">
        <v>80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156</v>
      </c>
      <c r="BM97" s="218" t="s">
        <v>339</v>
      </c>
    </row>
    <row r="98" s="2" customFormat="1" ht="16.5" customHeight="1">
      <c r="A98" s="40"/>
      <c r="B98" s="41"/>
      <c r="C98" s="207" t="s">
        <v>8</v>
      </c>
      <c r="D98" s="207" t="s">
        <v>152</v>
      </c>
      <c r="E98" s="208" t="s">
        <v>1573</v>
      </c>
      <c r="F98" s="209" t="s">
        <v>1419</v>
      </c>
      <c r="G98" s="210" t="s">
        <v>1085</v>
      </c>
      <c r="H98" s="211">
        <v>1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156</v>
      </c>
      <c r="AT98" s="218" t="s">
        <v>152</v>
      </c>
      <c r="AU98" s="218" t="s">
        <v>80</v>
      </c>
      <c r="AY98" s="19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156</v>
      </c>
      <c r="BM98" s="218" t="s">
        <v>352</v>
      </c>
    </row>
    <row r="99" s="2" customFormat="1" ht="16.5" customHeight="1">
      <c r="A99" s="40"/>
      <c r="B99" s="41"/>
      <c r="C99" s="207" t="s">
        <v>260</v>
      </c>
      <c r="D99" s="207" t="s">
        <v>152</v>
      </c>
      <c r="E99" s="208" t="s">
        <v>1574</v>
      </c>
      <c r="F99" s="209" t="s">
        <v>1421</v>
      </c>
      <c r="G99" s="210" t="s">
        <v>1085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156</v>
      </c>
      <c r="AT99" s="218" t="s">
        <v>152</v>
      </c>
      <c r="AU99" s="218" t="s">
        <v>80</v>
      </c>
      <c r="AY99" s="19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156</v>
      </c>
      <c r="BM99" s="218" t="s">
        <v>362</v>
      </c>
    </row>
    <row r="100" s="2" customFormat="1" ht="16.5" customHeight="1">
      <c r="A100" s="40"/>
      <c r="B100" s="41"/>
      <c r="C100" s="207" t="s">
        <v>266</v>
      </c>
      <c r="D100" s="207" t="s">
        <v>152</v>
      </c>
      <c r="E100" s="208" t="s">
        <v>1575</v>
      </c>
      <c r="F100" s="209" t="s">
        <v>374</v>
      </c>
      <c r="G100" s="210" t="s">
        <v>1085</v>
      </c>
      <c r="H100" s="211">
        <v>1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156</v>
      </c>
      <c r="AT100" s="218" t="s">
        <v>152</v>
      </c>
      <c r="AU100" s="218" t="s">
        <v>80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156</v>
      </c>
      <c r="BM100" s="218" t="s">
        <v>375</v>
      </c>
    </row>
    <row r="101" s="2" customFormat="1" ht="16.5" customHeight="1">
      <c r="A101" s="40"/>
      <c r="B101" s="41"/>
      <c r="C101" s="207" t="s">
        <v>271</v>
      </c>
      <c r="D101" s="207" t="s">
        <v>152</v>
      </c>
      <c r="E101" s="208" t="s">
        <v>1431</v>
      </c>
      <c r="F101" s="209" t="s">
        <v>1432</v>
      </c>
      <c r="G101" s="210" t="s">
        <v>1085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156</v>
      </c>
      <c r="AT101" s="218" t="s">
        <v>152</v>
      </c>
      <c r="AU101" s="218" t="s">
        <v>80</v>
      </c>
      <c r="AY101" s="19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156</v>
      </c>
      <c r="BM101" s="218" t="s">
        <v>395</v>
      </c>
    </row>
    <row r="102" s="2" customFormat="1" ht="16.5" customHeight="1">
      <c r="A102" s="40"/>
      <c r="B102" s="41"/>
      <c r="C102" s="207" t="s">
        <v>276</v>
      </c>
      <c r="D102" s="207" t="s">
        <v>152</v>
      </c>
      <c r="E102" s="208" t="s">
        <v>1433</v>
      </c>
      <c r="F102" s="209" t="s">
        <v>1434</v>
      </c>
      <c r="G102" s="210" t="s">
        <v>1085</v>
      </c>
      <c r="H102" s="211">
        <v>1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156</v>
      </c>
      <c r="AT102" s="218" t="s">
        <v>152</v>
      </c>
      <c r="AU102" s="218" t="s">
        <v>80</v>
      </c>
      <c r="AY102" s="19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156</v>
      </c>
      <c r="BM102" s="218" t="s">
        <v>409</v>
      </c>
    </row>
    <row r="103" s="2" customFormat="1" ht="16.5" customHeight="1">
      <c r="A103" s="40"/>
      <c r="B103" s="41"/>
      <c r="C103" s="207" t="s">
        <v>281</v>
      </c>
      <c r="D103" s="207" t="s">
        <v>152</v>
      </c>
      <c r="E103" s="208" t="s">
        <v>1576</v>
      </c>
      <c r="F103" s="209" t="s">
        <v>1577</v>
      </c>
      <c r="G103" s="210" t="s">
        <v>1085</v>
      </c>
      <c r="H103" s="211">
        <v>1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156</v>
      </c>
      <c r="AT103" s="218" t="s">
        <v>152</v>
      </c>
      <c r="AU103" s="218" t="s">
        <v>80</v>
      </c>
      <c r="AY103" s="19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80</v>
      </c>
      <c r="BK103" s="219">
        <f>ROUND(I103*H103,2)</f>
        <v>0</v>
      </c>
      <c r="BL103" s="19" t="s">
        <v>156</v>
      </c>
      <c r="BM103" s="218" t="s">
        <v>422</v>
      </c>
    </row>
    <row r="104" s="2" customFormat="1" ht="16.5" customHeight="1">
      <c r="A104" s="40"/>
      <c r="B104" s="41"/>
      <c r="C104" s="207" t="s">
        <v>7</v>
      </c>
      <c r="D104" s="207" t="s">
        <v>152</v>
      </c>
      <c r="E104" s="208" t="s">
        <v>1578</v>
      </c>
      <c r="F104" s="209" t="s">
        <v>1579</v>
      </c>
      <c r="G104" s="210" t="s">
        <v>1085</v>
      </c>
      <c r="H104" s="211">
        <v>1</v>
      </c>
      <c r="I104" s="212"/>
      <c r="J104" s="213">
        <f>ROUND(I104*H104,2)</f>
        <v>0</v>
      </c>
      <c r="K104" s="209" t="s">
        <v>19</v>
      </c>
      <c r="L104" s="46"/>
      <c r="M104" s="284" t="s">
        <v>19</v>
      </c>
      <c r="N104" s="285" t="s">
        <v>43</v>
      </c>
      <c r="O104" s="282"/>
      <c r="P104" s="286">
        <f>O104*H104</f>
        <v>0</v>
      </c>
      <c r="Q104" s="286">
        <v>0</v>
      </c>
      <c r="R104" s="286">
        <f>Q104*H104</f>
        <v>0</v>
      </c>
      <c r="S104" s="286">
        <v>0</v>
      </c>
      <c r="T104" s="28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156</v>
      </c>
      <c r="AT104" s="218" t="s">
        <v>152</v>
      </c>
      <c r="AU104" s="218" t="s">
        <v>80</v>
      </c>
      <c r="AY104" s="19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156</v>
      </c>
      <c r="BM104" s="218" t="s">
        <v>439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DkOPymUNv1XBttqe5B9j0zshNd27JhMs4buVTwzx64xdP5L6bT38+Z7lOyuTN6veVJMOSyDAf5INcP1Te8bQYQ==" hashValue="gZL+5aGVm83HgRUikWiufzh7J49colBPKAmAGyChsdrPZcTLMuBunhBwq5OCsWG+zutGZPzKwQRqSfI/dZ+h9Q==" algorithmName="SHA-512" password="CC3D"/>
  <autoFilter ref="C80:K10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114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kuchyně, ŠJ Brno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1580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26. 2. 2023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ROUND((SUM(BE85:BE101)),  2)</f>
        <v>0</v>
      </c>
      <c r="G33" s="40"/>
      <c r="H33" s="40"/>
      <c r="I33" s="151">
        <v>0.20999999999999999</v>
      </c>
      <c r="J33" s="150">
        <f>ROUND(((SUM(BE85:BE101))*I33),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ROUND((SUM(BF85:BF101)),  2)</f>
        <v>0</v>
      </c>
      <c r="G34" s="40"/>
      <c r="H34" s="40"/>
      <c r="I34" s="151">
        <v>0.14999999999999999</v>
      </c>
      <c r="J34" s="150">
        <f>ROUND(((SUM(BF85:BF101))*I34),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ROUND((SUM(BG85:BG101)),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ROUND((SUM(BH85:BH101)),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ROUND((SUM(BI85:BI101)),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kuchyně, ŠJ Brno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09 - VRN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Úvoz 55</v>
      </c>
      <c r="G52" s="42"/>
      <c r="H52" s="42"/>
      <c r="I52" s="34" t="s">
        <v>23</v>
      </c>
      <c r="J52" s="74" t="str">
        <f>IF(J12="","",J12)</f>
        <v>26. 2. 2023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Staturní město Brno, MČ Brno - Střed</v>
      </c>
      <c r="G54" s="42"/>
      <c r="H54" s="42"/>
      <c r="I54" s="34" t="s">
        <v>31</v>
      </c>
      <c r="J54" s="38" t="str">
        <f>E21</f>
        <v xml:space="preserve">MP technik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118</v>
      </c>
      <c r="D57" s="165"/>
      <c r="E57" s="165"/>
      <c r="F57" s="165"/>
      <c r="G57" s="165"/>
      <c r="H57" s="165"/>
      <c r="I57" s="165"/>
      <c r="J57" s="166" t="s">
        <v>119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68"/>
      <c r="C60" s="169"/>
      <c r="D60" s="170" t="s">
        <v>1581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1582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1583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1584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1585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1586</v>
      </c>
      <c r="E65" s="177"/>
      <c r="F65" s="177"/>
      <c r="G65" s="177"/>
      <c r="H65" s="177"/>
      <c r="I65" s="177"/>
      <c r="J65" s="178">
        <f>J99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Rekonstrukce kuchyně, ŠJ Brno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09 - VRN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Úvoz 55</v>
      </c>
      <c r="G79" s="42"/>
      <c r="H79" s="42"/>
      <c r="I79" s="34" t="s">
        <v>23</v>
      </c>
      <c r="J79" s="74" t="str">
        <f>IF(J12="","",J12)</f>
        <v>26. 2. 2023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Staturní město Brno, MČ Brno - Střed</v>
      </c>
      <c r="G81" s="42"/>
      <c r="H81" s="42"/>
      <c r="I81" s="34" t="s">
        <v>31</v>
      </c>
      <c r="J81" s="38" t="str">
        <f>E21</f>
        <v xml:space="preserve">MP technik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135</v>
      </c>
      <c r="D84" s="183" t="s">
        <v>57</v>
      </c>
      <c r="E84" s="183" t="s">
        <v>53</v>
      </c>
      <c r="F84" s="183" t="s">
        <v>54</v>
      </c>
      <c r="G84" s="183" t="s">
        <v>136</v>
      </c>
      <c r="H84" s="183" t="s">
        <v>137</v>
      </c>
      <c r="I84" s="183" t="s">
        <v>138</v>
      </c>
      <c r="J84" s="183" t="s">
        <v>119</v>
      </c>
      <c r="K84" s="184" t="s">
        <v>139</v>
      </c>
      <c r="L84" s="185"/>
      <c r="M84" s="94" t="s">
        <v>19</v>
      </c>
      <c r="N84" s="95" t="s">
        <v>42</v>
      </c>
      <c r="O84" s="95" t="s">
        <v>140</v>
      </c>
      <c r="P84" s="95" t="s">
        <v>141</v>
      </c>
      <c r="Q84" s="95" t="s">
        <v>142</v>
      </c>
      <c r="R84" s="95" t="s">
        <v>143</v>
      </c>
      <c r="S84" s="95" t="s">
        <v>144</v>
      </c>
      <c r="T84" s="96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146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120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105</v>
      </c>
      <c r="F86" s="194" t="s">
        <v>1587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P87+P90+P93+P96+P99</f>
        <v>0</v>
      </c>
      <c r="Q86" s="199"/>
      <c r="R86" s="200">
        <f>R87+R90+R93+R96+R99</f>
        <v>0</v>
      </c>
      <c r="S86" s="199"/>
      <c r="T86" s="201">
        <f>T87+T90+T93+T96+T99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193</v>
      </c>
      <c r="AT86" s="203" t="s">
        <v>71</v>
      </c>
      <c r="AU86" s="203" t="s">
        <v>72</v>
      </c>
      <c r="AY86" s="202" t="s">
        <v>149</v>
      </c>
      <c r="BK86" s="204">
        <f>BK87+BK90+BK93+BK96+BK99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1588</v>
      </c>
      <c r="F87" s="205" t="s">
        <v>1589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SUM(P88:P89)</f>
        <v>0</v>
      </c>
      <c r="Q87" s="199"/>
      <c r="R87" s="200">
        <f>SUM(R88:R89)</f>
        <v>0</v>
      </c>
      <c r="S87" s="199"/>
      <c r="T87" s="20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193</v>
      </c>
      <c r="AT87" s="203" t="s">
        <v>71</v>
      </c>
      <c r="AU87" s="203" t="s">
        <v>80</v>
      </c>
      <c r="AY87" s="202" t="s">
        <v>149</v>
      </c>
      <c r="BK87" s="204">
        <f>SUM(BK88:BK89)</f>
        <v>0</v>
      </c>
    </row>
    <row r="88" s="2" customFormat="1" ht="16.5" customHeight="1">
      <c r="A88" s="40"/>
      <c r="B88" s="41"/>
      <c r="C88" s="207" t="s">
        <v>80</v>
      </c>
      <c r="D88" s="207" t="s">
        <v>152</v>
      </c>
      <c r="E88" s="208" t="s">
        <v>1590</v>
      </c>
      <c r="F88" s="209" t="s">
        <v>1589</v>
      </c>
      <c r="G88" s="210" t="s">
        <v>347</v>
      </c>
      <c r="H88" s="211">
        <v>1</v>
      </c>
      <c r="I88" s="212"/>
      <c r="J88" s="213">
        <f>ROUND(I88*H88,2)</f>
        <v>0</v>
      </c>
      <c r="K88" s="209" t="s">
        <v>155</v>
      </c>
      <c r="L88" s="46"/>
      <c r="M88" s="214" t="s">
        <v>19</v>
      </c>
      <c r="N88" s="215" t="s">
        <v>43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1591</v>
      </c>
      <c r="AT88" s="218" t="s">
        <v>152</v>
      </c>
      <c r="AU88" s="218" t="s">
        <v>82</v>
      </c>
      <c r="AY88" s="19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1591</v>
      </c>
      <c r="BM88" s="218" t="s">
        <v>1592</v>
      </c>
    </row>
    <row r="89" s="2" customFormat="1">
      <c r="A89" s="40"/>
      <c r="B89" s="41"/>
      <c r="C89" s="42"/>
      <c r="D89" s="220" t="s">
        <v>158</v>
      </c>
      <c r="E89" s="42"/>
      <c r="F89" s="221" t="s">
        <v>1593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158</v>
      </c>
      <c r="AU89" s="19" t="s">
        <v>82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1594</v>
      </c>
      <c r="F90" s="205" t="s">
        <v>1595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SUM(P91:P92)</f>
        <v>0</v>
      </c>
      <c r="Q90" s="199"/>
      <c r="R90" s="200">
        <f>SUM(R91:R92)</f>
        <v>0</v>
      </c>
      <c r="S90" s="199"/>
      <c r="T90" s="201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193</v>
      </c>
      <c r="AT90" s="203" t="s">
        <v>71</v>
      </c>
      <c r="AU90" s="203" t="s">
        <v>80</v>
      </c>
      <c r="AY90" s="202" t="s">
        <v>149</v>
      </c>
      <c r="BK90" s="204">
        <f>SUM(BK91:BK92)</f>
        <v>0</v>
      </c>
    </row>
    <row r="91" s="2" customFormat="1" ht="16.5" customHeight="1">
      <c r="A91" s="40"/>
      <c r="B91" s="41"/>
      <c r="C91" s="207" t="s">
        <v>82</v>
      </c>
      <c r="D91" s="207" t="s">
        <v>152</v>
      </c>
      <c r="E91" s="208" t="s">
        <v>1596</v>
      </c>
      <c r="F91" s="209" t="s">
        <v>1595</v>
      </c>
      <c r="G91" s="210" t="s">
        <v>347</v>
      </c>
      <c r="H91" s="211">
        <v>1</v>
      </c>
      <c r="I91" s="212"/>
      <c r="J91" s="213">
        <f>ROUND(I91*H91,2)</f>
        <v>0</v>
      </c>
      <c r="K91" s="209" t="s">
        <v>155</v>
      </c>
      <c r="L91" s="46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1591</v>
      </c>
      <c r="AT91" s="218" t="s">
        <v>152</v>
      </c>
      <c r="AU91" s="218" t="s">
        <v>82</v>
      </c>
      <c r="AY91" s="19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1591</v>
      </c>
      <c r="BM91" s="218" t="s">
        <v>1597</v>
      </c>
    </row>
    <row r="92" s="2" customFormat="1">
      <c r="A92" s="40"/>
      <c r="B92" s="41"/>
      <c r="C92" s="42"/>
      <c r="D92" s="220" t="s">
        <v>158</v>
      </c>
      <c r="E92" s="42"/>
      <c r="F92" s="221" t="s">
        <v>1598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158</v>
      </c>
      <c r="AU92" s="19" t="s">
        <v>82</v>
      </c>
    </row>
    <row r="93" s="12" customFormat="1" ht="22.8" customHeight="1">
      <c r="A93" s="12"/>
      <c r="B93" s="191"/>
      <c r="C93" s="192"/>
      <c r="D93" s="193" t="s">
        <v>71</v>
      </c>
      <c r="E93" s="205" t="s">
        <v>1599</v>
      </c>
      <c r="F93" s="205" t="s">
        <v>1600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SUM(P94:P95)</f>
        <v>0</v>
      </c>
      <c r="Q93" s="199"/>
      <c r="R93" s="200">
        <f>SUM(R94:R95)</f>
        <v>0</v>
      </c>
      <c r="S93" s="199"/>
      <c r="T93" s="20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193</v>
      </c>
      <c r="AT93" s="203" t="s">
        <v>71</v>
      </c>
      <c r="AU93" s="203" t="s">
        <v>80</v>
      </c>
      <c r="AY93" s="202" t="s">
        <v>149</v>
      </c>
      <c r="BK93" s="204">
        <f>SUM(BK94:BK95)</f>
        <v>0</v>
      </c>
    </row>
    <row r="94" s="2" customFormat="1" ht="16.5" customHeight="1">
      <c r="A94" s="40"/>
      <c r="B94" s="41"/>
      <c r="C94" s="207" t="s">
        <v>111</v>
      </c>
      <c r="D94" s="207" t="s">
        <v>152</v>
      </c>
      <c r="E94" s="208" t="s">
        <v>1601</v>
      </c>
      <c r="F94" s="209" t="s">
        <v>1600</v>
      </c>
      <c r="G94" s="210" t="s">
        <v>347</v>
      </c>
      <c r="H94" s="211">
        <v>1</v>
      </c>
      <c r="I94" s="212"/>
      <c r="J94" s="213">
        <f>ROUND(I94*H94,2)</f>
        <v>0</v>
      </c>
      <c r="K94" s="209" t="s">
        <v>155</v>
      </c>
      <c r="L94" s="46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1591</v>
      </c>
      <c r="AT94" s="218" t="s">
        <v>152</v>
      </c>
      <c r="AU94" s="218" t="s">
        <v>82</v>
      </c>
      <c r="AY94" s="19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1591</v>
      </c>
      <c r="BM94" s="218" t="s">
        <v>1602</v>
      </c>
    </row>
    <row r="95" s="2" customFormat="1">
      <c r="A95" s="40"/>
      <c r="B95" s="41"/>
      <c r="C95" s="42"/>
      <c r="D95" s="220" t="s">
        <v>158</v>
      </c>
      <c r="E95" s="42"/>
      <c r="F95" s="221" t="s">
        <v>1603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158</v>
      </c>
      <c r="AU95" s="19" t="s">
        <v>82</v>
      </c>
    </row>
    <row r="96" s="12" customFormat="1" ht="22.8" customHeight="1">
      <c r="A96" s="12"/>
      <c r="B96" s="191"/>
      <c r="C96" s="192"/>
      <c r="D96" s="193" t="s">
        <v>71</v>
      </c>
      <c r="E96" s="205" t="s">
        <v>1604</v>
      </c>
      <c r="F96" s="205" t="s">
        <v>1605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SUM(P97:P98)</f>
        <v>0</v>
      </c>
      <c r="Q96" s="199"/>
      <c r="R96" s="200">
        <f>SUM(R97:R98)</f>
        <v>0</v>
      </c>
      <c r="S96" s="199"/>
      <c r="T96" s="201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193</v>
      </c>
      <c r="AT96" s="203" t="s">
        <v>71</v>
      </c>
      <c r="AU96" s="203" t="s">
        <v>80</v>
      </c>
      <c r="AY96" s="202" t="s">
        <v>149</v>
      </c>
      <c r="BK96" s="204">
        <f>SUM(BK97:BK98)</f>
        <v>0</v>
      </c>
    </row>
    <row r="97" s="2" customFormat="1" ht="16.5" customHeight="1">
      <c r="A97" s="40"/>
      <c r="B97" s="41"/>
      <c r="C97" s="207" t="s">
        <v>156</v>
      </c>
      <c r="D97" s="207" t="s">
        <v>152</v>
      </c>
      <c r="E97" s="208" t="s">
        <v>1606</v>
      </c>
      <c r="F97" s="209" t="s">
        <v>1605</v>
      </c>
      <c r="G97" s="210" t="s">
        <v>347</v>
      </c>
      <c r="H97" s="211">
        <v>1</v>
      </c>
      <c r="I97" s="212"/>
      <c r="J97" s="213">
        <f>ROUND(I97*H97,2)</f>
        <v>0</v>
      </c>
      <c r="K97" s="209" t="s">
        <v>155</v>
      </c>
      <c r="L97" s="46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1591</v>
      </c>
      <c r="AT97" s="218" t="s">
        <v>152</v>
      </c>
      <c r="AU97" s="218" t="s">
        <v>82</v>
      </c>
      <c r="AY97" s="19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1591</v>
      </c>
      <c r="BM97" s="218" t="s">
        <v>1607</v>
      </c>
    </row>
    <row r="98" s="2" customFormat="1">
      <c r="A98" s="40"/>
      <c r="B98" s="41"/>
      <c r="C98" s="42"/>
      <c r="D98" s="220" t="s">
        <v>158</v>
      </c>
      <c r="E98" s="42"/>
      <c r="F98" s="221" t="s">
        <v>1608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158</v>
      </c>
      <c r="AU98" s="19" t="s">
        <v>82</v>
      </c>
    </row>
    <row r="99" s="12" customFormat="1" ht="22.8" customHeight="1">
      <c r="A99" s="12"/>
      <c r="B99" s="191"/>
      <c r="C99" s="192"/>
      <c r="D99" s="193" t="s">
        <v>71</v>
      </c>
      <c r="E99" s="205" t="s">
        <v>1609</v>
      </c>
      <c r="F99" s="205" t="s">
        <v>1610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SUM(P100:P101)</f>
        <v>0</v>
      </c>
      <c r="Q99" s="199"/>
      <c r="R99" s="200">
        <f>SUM(R100:R101)</f>
        <v>0</v>
      </c>
      <c r="S99" s="199"/>
      <c r="T99" s="201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193</v>
      </c>
      <c r="AT99" s="203" t="s">
        <v>71</v>
      </c>
      <c r="AU99" s="203" t="s">
        <v>80</v>
      </c>
      <c r="AY99" s="202" t="s">
        <v>149</v>
      </c>
      <c r="BK99" s="204">
        <f>SUM(BK100:BK101)</f>
        <v>0</v>
      </c>
    </row>
    <row r="100" s="2" customFormat="1" ht="16.5" customHeight="1">
      <c r="A100" s="40"/>
      <c r="B100" s="41"/>
      <c r="C100" s="207" t="s">
        <v>193</v>
      </c>
      <c r="D100" s="207" t="s">
        <v>152</v>
      </c>
      <c r="E100" s="208" t="s">
        <v>1611</v>
      </c>
      <c r="F100" s="209" t="s">
        <v>1610</v>
      </c>
      <c r="G100" s="210" t="s">
        <v>347</v>
      </c>
      <c r="H100" s="211">
        <v>1</v>
      </c>
      <c r="I100" s="212"/>
      <c r="J100" s="213">
        <f>ROUND(I100*H100,2)</f>
        <v>0</v>
      </c>
      <c r="K100" s="209" t="s">
        <v>155</v>
      </c>
      <c r="L100" s="46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1591</v>
      </c>
      <c r="AT100" s="218" t="s">
        <v>152</v>
      </c>
      <c r="AU100" s="218" t="s">
        <v>82</v>
      </c>
      <c r="AY100" s="19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1591</v>
      </c>
      <c r="BM100" s="218" t="s">
        <v>1612</v>
      </c>
    </row>
    <row r="101" s="2" customFormat="1">
      <c r="A101" s="40"/>
      <c r="B101" s="41"/>
      <c r="C101" s="42"/>
      <c r="D101" s="220" t="s">
        <v>158</v>
      </c>
      <c r="E101" s="42"/>
      <c r="F101" s="221" t="s">
        <v>1613</v>
      </c>
      <c r="G101" s="42"/>
      <c r="H101" s="42"/>
      <c r="I101" s="222"/>
      <c r="J101" s="42"/>
      <c r="K101" s="42"/>
      <c r="L101" s="46"/>
      <c r="M101" s="280"/>
      <c r="N101" s="281"/>
      <c r="O101" s="282"/>
      <c r="P101" s="282"/>
      <c r="Q101" s="282"/>
      <c r="R101" s="282"/>
      <c r="S101" s="282"/>
      <c r="T101" s="283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158</v>
      </c>
      <c r="AU101" s="19" t="s">
        <v>82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qofqiRbZf44Rm9CXM/x/E/OjSrRZFbNMRaZexmKvzsPcTsOixXp2CvdZLyBQ1OTSMIolCYs1UtEx9o9reTnhtw==" hashValue="tMObJPcA9zhAnM37uwFKIZGnpFVhuQIoKz14KvM++6AnCKwSPnoIBDDcEtb6WTJDPsilKbQTImWsjb89Q5PCWA==" algorithmName="SHA-512" password="CC3D"/>
  <autoFilter ref="C84:K10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020001000"/>
    <hyperlink ref="F92" r:id="rId2" display="https://podminky.urs.cz/item/CS_URS_2023_01/030001000"/>
    <hyperlink ref="F95" r:id="rId3" display="https://podminky.urs.cz/item/CS_URS_2023_01/040001000"/>
    <hyperlink ref="F98" r:id="rId4" display="https://podminky.urs.cz/item/CS_URS_2023_01/060001000"/>
    <hyperlink ref="F101" r:id="rId5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1614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26. 2. 2023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1"/>
      <c r="C9" s="292" t="s">
        <v>53</v>
      </c>
      <c r="D9" s="293" t="s">
        <v>54</v>
      </c>
      <c r="E9" s="293" t="s">
        <v>136</v>
      </c>
      <c r="F9" s="294" t="s">
        <v>1615</v>
      </c>
      <c r="G9" s="180"/>
      <c r="H9" s="291"/>
    </row>
    <row r="10" s="2" customFormat="1" ht="26.4" customHeight="1">
      <c r="A10" s="40"/>
      <c r="B10" s="46"/>
      <c r="C10" s="295" t="s">
        <v>1616</v>
      </c>
      <c r="D10" s="295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107</v>
      </c>
      <c r="D11" s="297" t="s">
        <v>108</v>
      </c>
      <c r="E11" s="298" t="s">
        <v>109</v>
      </c>
      <c r="F11" s="299">
        <v>205.55000000000001</v>
      </c>
      <c r="G11" s="40"/>
      <c r="H11" s="46"/>
    </row>
    <row r="12" s="2" customFormat="1" ht="16.8" customHeight="1">
      <c r="A12" s="40"/>
      <c r="B12" s="46"/>
      <c r="C12" s="300" t="s">
        <v>19</v>
      </c>
      <c r="D12" s="300" t="s">
        <v>207</v>
      </c>
      <c r="E12" s="19" t="s">
        <v>19</v>
      </c>
      <c r="F12" s="301">
        <v>0</v>
      </c>
      <c r="G12" s="40"/>
      <c r="H12" s="46"/>
    </row>
    <row r="13" s="2" customFormat="1" ht="16.8" customHeight="1">
      <c r="A13" s="40"/>
      <c r="B13" s="46"/>
      <c r="C13" s="300" t="s">
        <v>19</v>
      </c>
      <c r="D13" s="300" t="s">
        <v>603</v>
      </c>
      <c r="E13" s="19" t="s">
        <v>19</v>
      </c>
      <c r="F13" s="301">
        <v>100.12000000000001</v>
      </c>
      <c r="G13" s="40"/>
      <c r="H13" s="46"/>
    </row>
    <row r="14" s="2" customFormat="1" ht="16.8" customHeight="1">
      <c r="A14" s="40"/>
      <c r="B14" s="46"/>
      <c r="C14" s="300" t="s">
        <v>19</v>
      </c>
      <c r="D14" s="300" t="s">
        <v>1617</v>
      </c>
      <c r="E14" s="19" t="s">
        <v>19</v>
      </c>
      <c r="F14" s="301">
        <v>8.9000000000000004</v>
      </c>
      <c r="G14" s="40"/>
      <c r="H14" s="46"/>
    </row>
    <row r="15" s="2" customFormat="1" ht="16.8" customHeight="1">
      <c r="A15" s="40"/>
      <c r="B15" s="46"/>
      <c r="C15" s="300" t="s">
        <v>19</v>
      </c>
      <c r="D15" s="300" t="s">
        <v>604</v>
      </c>
      <c r="E15" s="19" t="s">
        <v>19</v>
      </c>
      <c r="F15" s="301">
        <v>6.3899999999999997</v>
      </c>
      <c r="G15" s="40"/>
      <c r="H15" s="46"/>
    </row>
    <row r="16" s="2" customFormat="1" ht="16.8" customHeight="1">
      <c r="A16" s="40"/>
      <c r="B16" s="46"/>
      <c r="C16" s="300" t="s">
        <v>19</v>
      </c>
      <c r="D16" s="300" t="s">
        <v>605</v>
      </c>
      <c r="E16" s="19" t="s">
        <v>19</v>
      </c>
      <c r="F16" s="301">
        <v>27.940000000000001</v>
      </c>
      <c r="G16" s="40"/>
      <c r="H16" s="46"/>
    </row>
    <row r="17" s="2" customFormat="1" ht="16.8" customHeight="1">
      <c r="A17" s="40"/>
      <c r="B17" s="46"/>
      <c r="C17" s="300" t="s">
        <v>19</v>
      </c>
      <c r="D17" s="300" t="s">
        <v>1618</v>
      </c>
      <c r="E17" s="19" t="s">
        <v>19</v>
      </c>
      <c r="F17" s="301">
        <v>20.75</v>
      </c>
      <c r="G17" s="40"/>
      <c r="H17" s="46"/>
    </row>
    <row r="18" s="2" customFormat="1" ht="16.8" customHeight="1">
      <c r="A18" s="40"/>
      <c r="B18" s="46"/>
      <c r="C18" s="300" t="s">
        <v>19</v>
      </c>
      <c r="D18" s="300" t="s">
        <v>606</v>
      </c>
      <c r="E18" s="19" t="s">
        <v>19</v>
      </c>
      <c r="F18" s="301">
        <v>5.8899999999999997</v>
      </c>
      <c r="G18" s="40"/>
      <c r="H18" s="46"/>
    </row>
    <row r="19" s="2" customFormat="1" ht="16.8" customHeight="1">
      <c r="A19" s="40"/>
      <c r="B19" s="46"/>
      <c r="C19" s="300" t="s">
        <v>19</v>
      </c>
      <c r="D19" s="300" t="s">
        <v>607</v>
      </c>
      <c r="E19" s="19" t="s">
        <v>19</v>
      </c>
      <c r="F19" s="301">
        <v>14.73</v>
      </c>
      <c r="G19" s="40"/>
      <c r="H19" s="46"/>
    </row>
    <row r="20" s="2" customFormat="1" ht="16.8" customHeight="1">
      <c r="A20" s="40"/>
      <c r="B20" s="46"/>
      <c r="C20" s="300" t="s">
        <v>19</v>
      </c>
      <c r="D20" s="300" t="s">
        <v>1619</v>
      </c>
      <c r="E20" s="19" t="s">
        <v>19</v>
      </c>
      <c r="F20" s="301">
        <v>10.07</v>
      </c>
      <c r="G20" s="40"/>
      <c r="H20" s="46"/>
    </row>
    <row r="21" s="2" customFormat="1" ht="16.8" customHeight="1">
      <c r="A21" s="40"/>
      <c r="B21" s="46"/>
      <c r="C21" s="300" t="s">
        <v>19</v>
      </c>
      <c r="D21" s="300" t="s">
        <v>596</v>
      </c>
      <c r="E21" s="19" t="s">
        <v>19</v>
      </c>
      <c r="F21" s="301">
        <v>2.7200000000000002</v>
      </c>
      <c r="G21" s="40"/>
      <c r="H21" s="46"/>
    </row>
    <row r="22" s="2" customFormat="1" ht="16.8" customHeight="1">
      <c r="A22" s="40"/>
      <c r="B22" s="46"/>
      <c r="C22" s="300" t="s">
        <v>19</v>
      </c>
      <c r="D22" s="300" t="s">
        <v>597</v>
      </c>
      <c r="E22" s="19" t="s">
        <v>19</v>
      </c>
      <c r="F22" s="301">
        <v>2.79</v>
      </c>
      <c r="G22" s="40"/>
      <c r="H22" s="46"/>
    </row>
    <row r="23" s="2" customFormat="1" ht="16.8" customHeight="1">
      <c r="A23" s="40"/>
      <c r="B23" s="46"/>
      <c r="C23" s="300" t="s">
        <v>19</v>
      </c>
      <c r="D23" s="300" t="s">
        <v>608</v>
      </c>
      <c r="E23" s="19" t="s">
        <v>19</v>
      </c>
      <c r="F23" s="301">
        <v>5.25</v>
      </c>
      <c r="G23" s="40"/>
      <c r="H23" s="46"/>
    </row>
    <row r="24" s="2" customFormat="1" ht="16.8" customHeight="1">
      <c r="A24" s="40"/>
      <c r="B24" s="46"/>
      <c r="C24" s="300" t="s">
        <v>19</v>
      </c>
      <c r="D24" s="300" t="s">
        <v>162</v>
      </c>
      <c r="E24" s="19" t="s">
        <v>19</v>
      </c>
      <c r="F24" s="301">
        <v>205.55000000000001</v>
      </c>
      <c r="G24" s="40"/>
      <c r="H24" s="46"/>
    </row>
    <row r="25" s="2" customFormat="1" ht="16.8" customHeight="1">
      <c r="A25" s="40"/>
      <c r="B25" s="46"/>
      <c r="C25" s="302" t="s">
        <v>1620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0" t="s">
        <v>579</v>
      </c>
      <c r="D26" s="300" t="s">
        <v>580</v>
      </c>
      <c r="E26" s="19" t="s">
        <v>109</v>
      </c>
      <c r="F26" s="301">
        <v>205.55000000000001</v>
      </c>
      <c r="G26" s="40"/>
      <c r="H26" s="46"/>
    </row>
    <row r="27" s="2" customFormat="1" ht="16.8" customHeight="1">
      <c r="A27" s="40"/>
      <c r="B27" s="46"/>
      <c r="C27" s="300" t="s">
        <v>335</v>
      </c>
      <c r="D27" s="300" t="s">
        <v>1621</v>
      </c>
      <c r="E27" s="19" t="s">
        <v>109</v>
      </c>
      <c r="F27" s="301">
        <v>310.39999999999998</v>
      </c>
      <c r="G27" s="40"/>
      <c r="H27" s="46"/>
    </row>
    <row r="28" s="2" customFormat="1" ht="16.8" customHeight="1">
      <c r="A28" s="40"/>
      <c r="B28" s="46"/>
      <c r="C28" s="296" t="s">
        <v>112</v>
      </c>
      <c r="D28" s="297" t="s">
        <v>113</v>
      </c>
      <c r="E28" s="298" t="s">
        <v>109</v>
      </c>
      <c r="F28" s="299">
        <v>205.55000000000001</v>
      </c>
      <c r="G28" s="40"/>
      <c r="H28" s="46"/>
    </row>
    <row r="29" s="2" customFormat="1" ht="16.8" customHeight="1">
      <c r="A29" s="40"/>
      <c r="B29" s="46"/>
      <c r="C29" s="300" t="s">
        <v>19</v>
      </c>
      <c r="D29" s="300" t="s">
        <v>207</v>
      </c>
      <c r="E29" s="19" t="s">
        <v>19</v>
      </c>
      <c r="F29" s="301">
        <v>0</v>
      </c>
      <c r="G29" s="40"/>
      <c r="H29" s="46"/>
    </row>
    <row r="30" s="2" customFormat="1" ht="16.8" customHeight="1">
      <c r="A30" s="40"/>
      <c r="B30" s="46"/>
      <c r="C30" s="300" t="s">
        <v>19</v>
      </c>
      <c r="D30" s="300" t="s">
        <v>603</v>
      </c>
      <c r="E30" s="19" t="s">
        <v>19</v>
      </c>
      <c r="F30" s="301">
        <v>100.12000000000001</v>
      </c>
      <c r="G30" s="40"/>
      <c r="H30" s="46"/>
    </row>
    <row r="31" s="2" customFormat="1" ht="16.8" customHeight="1">
      <c r="A31" s="40"/>
      <c r="B31" s="46"/>
      <c r="C31" s="300" t="s">
        <v>19</v>
      </c>
      <c r="D31" s="300" t="s">
        <v>1617</v>
      </c>
      <c r="E31" s="19" t="s">
        <v>19</v>
      </c>
      <c r="F31" s="301">
        <v>8.9000000000000004</v>
      </c>
      <c r="G31" s="40"/>
      <c r="H31" s="46"/>
    </row>
    <row r="32" s="2" customFormat="1" ht="16.8" customHeight="1">
      <c r="A32" s="40"/>
      <c r="B32" s="46"/>
      <c r="C32" s="300" t="s">
        <v>19</v>
      </c>
      <c r="D32" s="300" t="s">
        <v>604</v>
      </c>
      <c r="E32" s="19" t="s">
        <v>19</v>
      </c>
      <c r="F32" s="301">
        <v>6.3899999999999997</v>
      </c>
      <c r="G32" s="40"/>
      <c r="H32" s="46"/>
    </row>
    <row r="33" s="2" customFormat="1" ht="16.8" customHeight="1">
      <c r="A33" s="40"/>
      <c r="B33" s="46"/>
      <c r="C33" s="300" t="s">
        <v>19</v>
      </c>
      <c r="D33" s="300" t="s">
        <v>605</v>
      </c>
      <c r="E33" s="19" t="s">
        <v>19</v>
      </c>
      <c r="F33" s="301">
        <v>27.940000000000001</v>
      </c>
      <c r="G33" s="40"/>
      <c r="H33" s="46"/>
    </row>
    <row r="34" s="2" customFormat="1" ht="16.8" customHeight="1">
      <c r="A34" s="40"/>
      <c r="B34" s="46"/>
      <c r="C34" s="300" t="s">
        <v>19</v>
      </c>
      <c r="D34" s="300" t="s">
        <v>1618</v>
      </c>
      <c r="E34" s="19" t="s">
        <v>19</v>
      </c>
      <c r="F34" s="301">
        <v>20.75</v>
      </c>
      <c r="G34" s="40"/>
      <c r="H34" s="46"/>
    </row>
    <row r="35" s="2" customFormat="1" ht="16.8" customHeight="1">
      <c r="A35" s="40"/>
      <c r="B35" s="46"/>
      <c r="C35" s="300" t="s">
        <v>19</v>
      </c>
      <c r="D35" s="300" t="s">
        <v>606</v>
      </c>
      <c r="E35" s="19" t="s">
        <v>19</v>
      </c>
      <c r="F35" s="301">
        <v>5.8899999999999997</v>
      </c>
      <c r="G35" s="40"/>
      <c r="H35" s="46"/>
    </row>
    <row r="36" s="2" customFormat="1" ht="16.8" customHeight="1">
      <c r="A36" s="40"/>
      <c r="B36" s="46"/>
      <c r="C36" s="300" t="s">
        <v>19</v>
      </c>
      <c r="D36" s="300" t="s">
        <v>607</v>
      </c>
      <c r="E36" s="19" t="s">
        <v>19</v>
      </c>
      <c r="F36" s="301">
        <v>14.73</v>
      </c>
      <c r="G36" s="40"/>
      <c r="H36" s="46"/>
    </row>
    <row r="37" s="2" customFormat="1" ht="16.8" customHeight="1">
      <c r="A37" s="40"/>
      <c r="B37" s="46"/>
      <c r="C37" s="300" t="s">
        <v>19</v>
      </c>
      <c r="D37" s="300" t="s">
        <v>1619</v>
      </c>
      <c r="E37" s="19" t="s">
        <v>19</v>
      </c>
      <c r="F37" s="301">
        <v>10.07</v>
      </c>
      <c r="G37" s="40"/>
      <c r="H37" s="46"/>
    </row>
    <row r="38" s="2" customFormat="1" ht="16.8" customHeight="1">
      <c r="A38" s="40"/>
      <c r="B38" s="46"/>
      <c r="C38" s="300" t="s">
        <v>19</v>
      </c>
      <c r="D38" s="300" t="s">
        <v>596</v>
      </c>
      <c r="E38" s="19" t="s">
        <v>19</v>
      </c>
      <c r="F38" s="301">
        <v>2.7200000000000002</v>
      </c>
      <c r="G38" s="40"/>
      <c r="H38" s="46"/>
    </row>
    <row r="39" s="2" customFormat="1" ht="16.8" customHeight="1">
      <c r="A39" s="40"/>
      <c r="B39" s="46"/>
      <c r="C39" s="300" t="s">
        <v>19</v>
      </c>
      <c r="D39" s="300" t="s">
        <v>597</v>
      </c>
      <c r="E39" s="19" t="s">
        <v>19</v>
      </c>
      <c r="F39" s="301">
        <v>2.79</v>
      </c>
      <c r="G39" s="40"/>
      <c r="H39" s="46"/>
    </row>
    <row r="40" s="2" customFormat="1" ht="16.8" customHeight="1">
      <c r="A40" s="40"/>
      <c r="B40" s="46"/>
      <c r="C40" s="300" t="s">
        <v>19</v>
      </c>
      <c r="D40" s="300" t="s">
        <v>608</v>
      </c>
      <c r="E40" s="19" t="s">
        <v>19</v>
      </c>
      <c r="F40" s="301">
        <v>5.25</v>
      </c>
      <c r="G40" s="40"/>
      <c r="H40" s="46"/>
    </row>
    <row r="41" s="2" customFormat="1" ht="16.8" customHeight="1">
      <c r="A41" s="40"/>
      <c r="B41" s="46"/>
      <c r="C41" s="300" t="s">
        <v>19</v>
      </c>
      <c r="D41" s="300" t="s">
        <v>162</v>
      </c>
      <c r="E41" s="19" t="s">
        <v>19</v>
      </c>
      <c r="F41" s="301">
        <v>205.55000000000001</v>
      </c>
      <c r="G41" s="40"/>
      <c r="H41" s="46"/>
    </row>
    <row r="42" s="2" customFormat="1" ht="16.8" customHeight="1">
      <c r="A42" s="40"/>
      <c r="B42" s="46"/>
      <c r="C42" s="302" t="s">
        <v>1620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00" t="s">
        <v>153</v>
      </c>
      <c r="D43" s="300" t="s">
        <v>1622</v>
      </c>
      <c r="E43" s="19" t="s">
        <v>109</v>
      </c>
      <c r="F43" s="301">
        <v>310.39999999999998</v>
      </c>
      <c r="G43" s="40"/>
      <c r="H43" s="46"/>
    </row>
    <row r="44" s="2" customFormat="1" ht="16.8" customHeight="1">
      <c r="A44" s="40"/>
      <c r="B44" s="46"/>
      <c r="C44" s="300" t="s">
        <v>187</v>
      </c>
      <c r="D44" s="300" t="s">
        <v>1623</v>
      </c>
      <c r="E44" s="19" t="s">
        <v>189</v>
      </c>
      <c r="F44" s="301">
        <v>10.278000000000001</v>
      </c>
      <c r="G44" s="40"/>
      <c r="H44" s="46"/>
    </row>
    <row r="45" s="2" customFormat="1" ht="16.8" customHeight="1">
      <c r="A45" s="40"/>
      <c r="B45" s="46"/>
      <c r="C45" s="300" t="s">
        <v>211</v>
      </c>
      <c r="D45" s="300" t="s">
        <v>1624</v>
      </c>
      <c r="E45" s="19" t="s">
        <v>213</v>
      </c>
      <c r="F45" s="301">
        <v>0.34799999999999998</v>
      </c>
      <c r="G45" s="40"/>
      <c r="H45" s="46"/>
    </row>
    <row r="46" s="2" customFormat="1" ht="16.8" customHeight="1">
      <c r="A46" s="40"/>
      <c r="B46" s="46"/>
      <c r="C46" s="300" t="s">
        <v>219</v>
      </c>
      <c r="D46" s="300" t="s">
        <v>1625</v>
      </c>
      <c r="E46" s="19" t="s">
        <v>109</v>
      </c>
      <c r="F46" s="301">
        <v>205.55000000000001</v>
      </c>
      <c r="G46" s="40"/>
      <c r="H46" s="46"/>
    </row>
    <row r="47" s="2" customFormat="1" ht="16.8" customHeight="1">
      <c r="A47" s="40"/>
      <c r="B47" s="46"/>
      <c r="C47" s="300" t="s">
        <v>226</v>
      </c>
      <c r="D47" s="300" t="s">
        <v>1626</v>
      </c>
      <c r="E47" s="19" t="s">
        <v>109</v>
      </c>
      <c r="F47" s="301">
        <v>205.55000000000001</v>
      </c>
      <c r="G47" s="40"/>
      <c r="H47" s="46"/>
    </row>
    <row r="48" s="2" customFormat="1" ht="16.8" customHeight="1">
      <c r="A48" s="40"/>
      <c r="B48" s="46"/>
      <c r="C48" s="300" t="s">
        <v>559</v>
      </c>
      <c r="D48" s="300" t="s">
        <v>1627</v>
      </c>
      <c r="E48" s="19" t="s">
        <v>109</v>
      </c>
      <c r="F48" s="301">
        <v>209.60400000000001</v>
      </c>
      <c r="G48" s="40"/>
      <c r="H48" s="46"/>
    </row>
    <row r="49" s="2" customFormat="1" ht="16.8" customHeight="1">
      <c r="A49" s="40"/>
      <c r="B49" s="46"/>
      <c r="C49" s="300" t="s">
        <v>584</v>
      </c>
      <c r="D49" s="300" t="s">
        <v>1628</v>
      </c>
      <c r="E49" s="19" t="s">
        <v>109</v>
      </c>
      <c r="F49" s="301">
        <v>205.55000000000001</v>
      </c>
      <c r="G49" s="40"/>
      <c r="H49" s="46"/>
    </row>
    <row r="50" s="2" customFormat="1" ht="16.8" customHeight="1">
      <c r="A50" s="40"/>
      <c r="B50" s="46"/>
      <c r="C50" s="300" t="s">
        <v>797</v>
      </c>
      <c r="D50" s="300" t="s">
        <v>1629</v>
      </c>
      <c r="E50" s="19" t="s">
        <v>109</v>
      </c>
      <c r="F50" s="301">
        <v>310.39999999999998</v>
      </c>
      <c r="G50" s="40"/>
      <c r="H50" s="46"/>
    </row>
    <row r="51" s="2" customFormat="1" ht="16.8" customHeight="1">
      <c r="A51" s="40"/>
      <c r="B51" s="46"/>
      <c r="C51" s="300" t="s">
        <v>272</v>
      </c>
      <c r="D51" s="300" t="s">
        <v>1630</v>
      </c>
      <c r="E51" s="19" t="s">
        <v>109</v>
      </c>
      <c r="F51" s="301">
        <v>310.39999999999998</v>
      </c>
      <c r="G51" s="40"/>
      <c r="H51" s="46"/>
    </row>
    <row r="52" s="2" customFormat="1" ht="7.44" customHeight="1">
      <c r="A52" s="40"/>
      <c r="B52" s="159"/>
      <c r="C52" s="160"/>
      <c r="D52" s="160"/>
      <c r="E52" s="160"/>
      <c r="F52" s="160"/>
      <c r="G52" s="160"/>
      <c r="H52" s="46"/>
    </row>
    <row r="53" s="2" customFormat="1">
      <c r="A53" s="40"/>
      <c r="B53" s="40"/>
      <c r="C53" s="40"/>
      <c r="D53" s="40"/>
      <c r="E53" s="40"/>
      <c r="F53" s="40"/>
      <c r="G53" s="40"/>
      <c r="H53" s="40"/>
    </row>
  </sheetData>
  <sheetProtection sheet="1" formatColumns="0" formatRows="0" objects="1" scenarios="1" spinCount="100000" saltValue="BXgz4Mz34UsQRA1o68NZ9jyHXqw1V3njcyB0pYma2BXujZh2u4bM8ynC0EDsh4wS0hsGaFY3j0n9/OQN3POXjw==" hashValue="6nxp7AA+pqCH5K48eIxFEnc8r8Uq1DKVSWwxnXE6Js4u2QiieLHupwCHtt5QffKQD19Lf2GdJr6P061+2DlBfA==" algorithmName="SHA-512" password="CC3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1631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1632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1633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1634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1635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1636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1637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1638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1639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1640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1641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1642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1643</v>
      </c>
      <c r="F19" s="314" t="s">
        <v>1644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1645</v>
      </c>
      <c r="F20" s="314" t="s">
        <v>1646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1647</v>
      </c>
      <c r="F21" s="314" t="s">
        <v>1648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1649</v>
      </c>
      <c r="F22" s="314" t="s">
        <v>1650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1651</v>
      </c>
      <c r="F23" s="314" t="s">
        <v>1652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1653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1654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1655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1656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1657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1658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1659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1660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1661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135</v>
      </c>
      <c r="F36" s="314"/>
      <c r="G36" s="314" t="s">
        <v>1662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1663</v>
      </c>
      <c r="F37" s="314"/>
      <c r="G37" s="314" t="s">
        <v>1664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1665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1666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136</v>
      </c>
      <c r="F40" s="314"/>
      <c r="G40" s="314" t="s">
        <v>1667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137</v>
      </c>
      <c r="F41" s="314"/>
      <c r="G41" s="314" t="s">
        <v>1668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1669</v>
      </c>
      <c r="F42" s="314"/>
      <c r="G42" s="314" t="s">
        <v>1670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1671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1672</v>
      </c>
      <c r="F44" s="314"/>
      <c r="G44" s="314" t="s">
        <v>1673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139</v>
      </c>
      <c r="F45" s="314"/>
      <c r="G45" s="314" t="s">
        <v>1674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1675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1676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1677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1678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1679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1680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1681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1682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1683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1684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1685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1686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1687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1688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1689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1690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1691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1692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1693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1694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1695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1696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1697</v>
      </c>
      <c r="D76" s="332"/>
      <c r="E76" s="332"/>
      <c r="F76" s="332" t="s">
        <v>1698</v>
      </c>
      <c r="G76" s="333"/>
      <c r="H76" s="332" t="s">
        <v>54</v>
      </c>
      <c r="I76" s="332" t="s">
        <v>57</v>
      </c>
      <c r="J76" s="332" t="s">
        <v>1699</v>
      </c>
      <c r="K76" s="331"/>
    </row>
    <row r="77" s="1" customFormat="1" ht="17.25" customHeight="1">
      <c r="B77" s="329"/>
      <c r="C77" s="334" t="s">
        <v>1700</v>
      </c>
      <c r="D77" s="334"/>
      <c r="E77" s="334"/>
      <c r="F77" s="335" t="s">
        <v>1701</v>
      </c>
      <c r="G77" s="336"/>
      <c r="H77" s="334"/>
      <c r="I77" s="334"/>
      <c r="J77" s="334" t="s">
        <v>1702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1703</v>
      </c>
      <c r="G79" s="341"/>
      <c r="H79" s="317" t="s">
        <v>1704</v>
      </c>
      <c r="I79" s="317" t="s">
        <v>1705</v>
      </c>
      <c r="J79" s="317">
        <v>20</v>
      </c>
      <c r="K79" s="331"/>
    </row>
    <row r="80" s="1" customFormat="1" ht="15" customHeight="1">
      <c r="B80" s="329"/>
      <c r="C80" s="317" t="s">
        <v>1706</v>
      </c>
      <c r="D80" s="317"/>
      <c r="E80" s="317"/>
      <c r="F80" s="340" t="s">
        <v>1703</v>
      </c>
      <c r="G80" s="341"/>
      <c r="H80" s="317" t="s">
        <v>1707</v>
      </c>
      <c r="I80" s="317" t="s">
        <v>1705</v>
      </c>
      <c r="J80" s="317">
        <v>120</v>
      </c>
      <c r="K80" s="331"/>
    </row>
    <row r="81" s="1" customFormat="1" ht="15" customHeight="1">
      <c r="B81" s="342"/>
      <c r="C81" s="317" t="s">
        <v>1708</v>
      </c>
      <c r="D81" s="317"/>
      <c r="E81" s="317"/>
      <c r="F81" s="340" t="s">
        <v>1709</v>
      </c>
      <c r="G81" s="341"/>
      <c r="H81" s="317" t="s">
        <v>1710</v>
      </c>
      <c r="I81" s="317" t="s">
        <v>1705</v>
      </c>
      <c r="J81" s="317">
        <v>50</v>
      </c>
      <c r="K81" s="331"/>
    </row>
    <row r="82" s="1" customFormat="1" ht="15" customHeight="1">
      <c r="B82" s="342"/>
      <c r="C82" s="317" t="s">
        <v>1711</v>
      </c>
      <c r="D82" s="317"/>
      <c r="E82" s="317"/>
      <c r="F82" s="340" t="s">
        <v>1703</v>
      </c>
      <c r="G82" s="341"/>
      <c r="H82" s="317" t="s">
        <v>1712</v>
      </c>
      <c r="I82" s="317" t="s">
        <v>1713</v>
      </c>
      <c r="J82" s="317"/>
      <c r="K82" s="331"/>
    </row>
    <row r="83" s="1" customFormat="1" ht="15" customHeight="1">
      <c r="B83" s="342"/>
      <c r="C83" s="343" t="s">
        <v>1714</v>
      </c>
      <c r="D83" s="343"/>
      <c r="E83" s="343"/>
      <c r="F83" s="344" t="s">
        <v>1709</v>
      </c>
      <c r="G83" s="343"/>
      <c r="H83" s="343" t="s">
        <v>1715</v>
      </c>
      <c r="I83" s="343" t="s">
        <v>1705</v>
      </c>
      <c r="J83" s="343">
        <v>15</v>
      </c>
      <c r="K83" s="331"/>
    </row>
    <row r="84" s="1" customFormat="1" ht="15" customHeight="1">
      <c r="B84" s="342"/>
      <c r="C84" s="343" t="s">
        <v>1716</v>
      </c>
      <c r="D84" s="343"/>
      <c r="E84" s="343"/>
      <c r="F84" s="344" t="s">
        <v>1709</v>
      </c>
      <c r="G84" s="343"/>
      <c r="H84" s="343" t="s">
        <v>1717</v>
      </c>
      <c r="I84" s="343" t="s">
        <v>1705</v>
      </c>
      <c r="J84" s="343">
        <v>15</v>
      </c>
      <c r="K84" s="331"/>
    </row>
    <row r="85" s="1" customFormat="1" ht="15" customHeight="1">
      <c r="B85" s="342"/>
      <c r="C85" s="343" t="s">
        <v>1718</v>
      </c>
      <c r="D85" s="343"/>
      <c r="E85" s="343"/>
      <c r="F85" s="344" t="s">
        <v>1709</v>
      </c>
      <c r="G85" s="343"/>
      <c r="H85" s="343" t="s">
        <v>1719</v>
      </c>
      <c r="I85" s="343" t="s">
        <v>1705</v>
      </c>
      <c r="J85" s="343">
        <v>20</v>
      </c>
      <c r="K85" s="331"/>
    </row>
    <row r="86" s="1" customFormat="1" ht="15" customHeight="1">
      <c r="B86" s="342"/>
      <c r="C86" s="343" t="s">
        <v>1720</v>
      </c>
      <c r="D86" s="343"/>
      <c r="E86" s="343"/>
      <c r="F86" s="344" t="s">
        <v>1709</v>
      </c>
      <c r="G86" s="343"/>
      <c r="H86" s="343" t="s">
        <v>1721</v>
      </c>
      <c r="I86" s="343" t="s">
        <v>1705</v>
      </c>
      <c r="J86" s="343">
        <v>20</v>
      </c>
      <c r="K86" s="331"/>
    </row>
    <row r="87" s="1" customFormat="1" ht="15" customHeight="1">
      <c r="B87" s="342"/>
      <c r="C87" s="317" t="s">
        <v>1722</v>
      </c>
      <c r="D87" s="317"/>
      <c r="E87" s="317"/>
      <c r="F87" s="340" t="s">
        <v>1709</v>
      </c>
      <c r="G87" s="341"/>
      <c r="H87" s="317" t="s">
        <v>1723</v>
      </c>
      <c r="I87" s="317" t="s">
        <v>1705</v>
      </c>
      <c r="J87" s="317">
        <v>50</v>
      </c>
      <c r="K87" s="331"/>
    </row>
    <row r="88" s="1" customFormat="1" ht="15" customHeight="1">
      <c r="B88" s="342"/>
      <c r="C88" s="317" t="s">
        <v>1724</v>
      </c>
      <c r="D88" s="317"/>
      <c r="E88" s="317"/>
      <c r="F88" s="340" t="s">
        <v>1709</v>
      </c>
      <c r="G88" s="341"/>
      <c r="H88" s="317" t="s">
        <v>1725</v>
      </c>
      <c r="I88" s="317" t="s">
        <v>1705</v>
      </c>
      <c r="J88" s="317">
        <v>20</v>
      </c>
      <c r="K88" s="331"/>
    </row>
    <row r="89" s="1" customFormat="1" ht="15" customHeight="1">
      <c r="B89" s="342"/>
      <c r="C89" s="317" t="s">
        <v>1726</v>
      </c>
      <c r="D89" s="317"/>
      <c r="E89" s="317"/>
      <c r="F89" s="340" t="s">
        <v>1709</v>
      </c>
      <c r="G89" s="341"/>
      <c r="H89" s="317" t="s">
        <v>1727</v>
      </c>
      <c r="I89" s="317" t="s">
        <v>1705</v>
      </c>
      <c r="J89" s="317">
        <v>20</v>
      </c>
      <c r="K89" s="331"/>
    </row>
    <row r="90" s="1" customFormat="1" ht="15" customHeight="1">
      <c r="B90" s="342"/>
      <c r="C90" s="317" t="s">
        <v>1728</v>
      </c>
      <c r="D90" s="317"/>
      <c r="E90" s="317"/>
      <c r="F90" s="340" t="s">
        <v>1709</v>
      </c>
      <c r="G90" s="341"/>
      <c r="H90" s="317" t="s">
        <v>1729</v>
      </c>
      <c r="I90" s="317" t="s">
        <v>1705</v>
      </c>
      <c r="J90" s="317">
        <v>50</v>
      </c>
      <c r="K90" s="331"/>
    </row>
    <row r="91" s="1" customFormat="1" ht="15" customHeight="1">
      <c r="B91" s="342"/>
      <c r="C91" s="317" t="s">
        <v>1730</v>
      </c>
      <c r="D91" s="317"/>
      <c r="E91" s="317"/>
      <c r="F91" s="340" t="s">
        <v>1709</v>
      </c>
      <c r="G91" s="341"/>
      <c r="H91" s="317" t="s">
        <v>1730</v>
      </c>
      <c r="I91" s="317" t="s">
        <v>1705</v>
      </c>
      <c r="J91" s="317">
        <v>50</v>
      </c>
      <c r="K91" s="331"/>
    </row>
    <row r="92" s="1" customFormat="1" ht="15" customHeight="1">
      <c r="B92" s="342"/>
      <c r="C92" s="317" t="s">
        <v>1731</v>
      </c>
      <c r="D92" s="317"/>
      <c r="E92" s="317"/>
      <c r="F92" s="340" t="s">
        <v>1709</v>
      </c>
      <c r="G92" s="341"/>
      <c r="H92" s="317" t="s">
        <v>1732</v>
      </c>
      <c r="I92" s="317" t="s">
        <v>1705</v>
      </c>
      <c r="J92" s="317">
        <v>255</v>
      </c>
      <c r="K92" s="331"/>
    </row>
    <row r="93" s="1" customFormat="1" ht="15" customHeight="1">
      <c r="B93" s="342"/>
      <c r="C93" s="317" t="s">
        <v>1733</v>
      </c>
      <c r="D93" s="317"/>
      <c r="E93" s="317"/>
      <c r="F93" s="340" t="s">
        <v>1703</v>
      </c>
      <c r="G93" s="341"/>
      <c r="H93" s="317" t="s">
        <v>1734</v>
      </c>
      <c r="I93" s="317" t="s">
        <v>1735</v>
      </c>
      <c r="J93" s="317"/>
      <c r="K93" s="331"/>
    </row>
    <row r="94" s="1" customFormat="1" ht="15" customHeight="1">
      <c r="B94" s="342"/>
      <c r="C94" s="317" t="s">
        <v>1736</v>
      </c>
      <c r="D94" s="317"/>
      <c r="E94" s="317"/>
      <c r="F94" s="340" t="s">
        <v>1703</v>
      </c>
      <c r="G94" s="341"/>
      <c r="H94" s="317" t="s">
        <v>1737</v>
      </c>
      <c r="I94" s="317" t="s">
        <v>1738</v>
      </c>
      <c r="J94" s="317"/>
      <c r="K94" s="331"/>
    </row>
    <row r="95" s="1" customFormat="1" ht="15" customHeight="1">
      <c r="B95" s="342"/>
      <c r="C95" s="317" t="s">
        <v>1739</v>
      </c>
      <c r="D95" s="317"/>
      <c r="E95" s="317"/>
      <c r="F95" s="340" t="s">
        <v>1703</v>
      </c>
      <c r="G95" s="341"/>
      <c r="H95" s="317" t="s">
        <v>1739</v>
      </c>
      <c r="I95" s="317" t="s">
        <v>1738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1703</v>
      </c>
      <c r="G96" s="341"/>
      <c r="H96" s="317" t="s">
        <v>1740</v>
      </c>
      <c r="I96" s="317" t="s">
        <v>1738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1703</v>
      </c>
      <c r="G97" s="341"/>
      <c r="H97" s="317" t="s">
        <v>1741</v>
      </c>
      <c r="I97" s="317" t="s">
        <v>1738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1742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1697</v>
      </c>
      <c r="D103" s="332"/>
      <c r="E103" s="332"/>
      <c r="F103" s="332" t="s">
        <v>1698</v>
      </c>
      <c r="G103" s="333"/>
      <c r="H103" s="332" t="s">
        <v>54</v>
      </c>
      <c r="I103" s="332" t="s">
        <v>57</v>
      </c>
      <c r="J103" s="332" t="s">
        <v>1699</v>
      </c>
      <c r="K103" s="331"/>
    </row>
    <row r="104" s="1" customFormat="1" ht="17.25" customHeight="1">
      <c r="B104" s="329"/>
      <c r="C104" s="334" t="s">
        <v>1700</v>
      </c>
      <c r="D104" s="334"/>
      <c r="E104" s="334"/>
      <c r="F104" s="335" t="s">
        <v>1701</v>
      </c>
      <c r="G104" s="336"/>
      <c r="H104" s="334"/>
      <c r="I104" s="334"/>
      <c r="J104" s="334" t="s">
        <v>1702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1703</v>
      </c>
      <c r="G106" s="317"/>
      <c r="H106" s="317" t="s">
        <v>1743</v>
      </c>
      <c r="I106" s="317" t="s">
        <v>1705</v>
      </c>
      <c r="J106" s="317">
        <v>20</v>
      </c>
      <c r="K106" s="331"/>
    </row>
    <row r="107" s="1" customFormat="1" ht="15" customHeight="1">
      <c r="B107" s="329"/>
      <c r="C107" s="317" t="s">
        <v>1706</v>
      </c>
      <c r="D107" s="317"/>
      <c r="E107" s="317"/>
      <c r="F107" s="340" t="s">
        <v>1703</v>
      </c>
      <c r="G107" s="317"/>
      <c r="H107" s="317" t="s">
        <v>1743</v>
      </c>
      <c r="I107" s="317" t="s">
        <v>1705</v>
      </c>
      <c r="J107" s="317">
        <v>120</v>
      </c>
      <c r="K107" s="331"/>
    </row>
    <row r="108" s="1" customFormat="1" ht="15" customHeight="1">
      <c r="B108" s="342"/>
      <c r="C108" s="317" t="s">
        <v>1708</v>
      </c>
      <c r="D108" s="317"/>
      <c r="E108" s="317"/>
      <c r="F108" s="340" t="s">
        <v>1709</v>
      </c>
      <c r="G108" s="317"/>
      <c r="H108" s="317" t="s">
        <v>1743</v>
      </c>
      <c r="I108" s="317" t="s">
        <v>1705</v>
      </c>
      <c r="J108" s="317">
        <v>50</v>
      </c>
      <c r="K108" s="331"/>
    </row>
    <row r="109" s="1" customFormat="1" ht="15" customHeight="1">
      <c r="B109" s="342"/>
      <c r="C109" s="317" t="s">
        <v>1711</v>
      </c>
      <c r="D109" s="317"/>
      <c r="E109" s="317"/>
      <c r="F109" s="340" t="s">
        <v>1703</v>
      </c>
      <c r="G109" s="317"/>
      <c r="H109" s="317" t="s">
        <v>1743</v>
      </c>
      <c r="I109" s="317" t="s">
        <v>1713</v>
      </c>
      <c r="J109" s="317"/>
      <c r="K109" s="331"/>
    </row>
    <row r="110" s="1" customFormat="1" ht="15" customHeight="1">
      <c r="B110" s="342"/>
      <c r="C110" s="317" t="s">
        <v>1722</v>
      </c>
      <c r="D110" s="317"/>
      <c r="E110" s="317"/>
      <c r="F110" s="340" t="s">
        <v>1709</v>
      </c>
      <c r="G110" s="317"/>
      <c r="H110" s="317" t="s">
        <v>1743</v>
      </c>
      <c r="I110" s="317" t="s">
        <v>1705</v>
      </c>
      <c r="J110" s="317">
        <v>50</v>
      </c>
      <c r="K110" s="331"/>
    </row>
    <row r="111" s="1" customFormat="1" ht="15" customHeight="1">
      <c r="B111" s="342"/>
      <c r="C111" s="317" t="s">
        <v>1730</v>
      </c>
      <c r="D111" s="317"/>
      <c r="E111" s="317"/>
      <c r="F111" s="340" t="s">
        <v>1709</v>
      </c>
      <c r="G111" s="317"/>
      <c r="H111" s="317" t="s">
        <v>1743</v>
      </c>
      <c r="I111" s="317" t="s">
        <v>1705</v>
      </c>
      <c r="J111" s="317">
        <v>50</v>
      </c>
      <c r="K111" s="331"/>
    </row>
    <row r="112" s="1" customFormat="1" ht="15" customHeight="1">
      <c r="B112" s="342"/>
      <c r="C112" s="317" t="s">
        <v>1728</v>
      </c>
      <c r="D112" s="317"/>
      <c r="E112" s="317"/>
      <c r="F112" s="340" t="s">
        <v>1709</v>
      </c>
      <c r="G112" s="317"/>
      <c r="H112" s="317" t="s">
        <v>1743</v>
      </c>
      <c r="I112" s="317" t="s">
        <v>1705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1703</v>
      </c>
      <c r="G113" s="317"/>
      <c r="H113" s="317" t="s">
        <v>1744</v>
      </c>
      <c r="I113" s="317" t="s">
        <v>1705</v>
      </c>
      <c r="J113" s="317">
        <v>20</v>
      </c>
      <c r="K113" s="331"/>
    </row>
    <row r="114" s="1" customFormat="1" ht="15" customHeight="1">
      <c r="B114" s="342"/>
      <c r="C114" s="317" t="s">
        <v>1745</v>
      </c>
      <c r="D114" s="317"/>
      <c r="E114" s="317"/>
      <c r="F114" s="340" t="s">
        <v>1703</v>
      </c>
      <c r="G114" s="317"/>
      <c r="H114" s="317" t="s">
        <v>1746</v>
      </c>
      <c r="I114" s="317" t="s">
        <v>1705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1703</v>
      </c>
      <c r="G115" s="317"/>
      <c r="H115" s="317" t="s">
        <v>1747</v>
      </c>
      <c r="I115" s="317" t="s">
        <v>1738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1703</v>
      </c>
      <c r="G116" s="317"/>
      <c r="H116" s="317" t="s">
        <v>1748</v>
      </c>
      <c r="I116" s="317" t="s">
        <v>1738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1703</v>
      </c>
      <c r="G117" s="317"/>
      <c r="H117" s="317" t="s">
        <v>1749</v>
      </c>
      <c r="I117" s="317" t="s">
        <v>1750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1751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1697</v>
      </c>
      <c r="D123" s="332"/>
      <c r="E123" s="332"/>
      <c r="F123" s="332" t="s">
        <v>1698</v>
      </c>
      <c r="G123" s="333"/>
      <c r="H123" s="332" t="s">
        <v>54</v>
      </c>
      <c r="I123" s="332" t="s">
        <v>57</v>
      </c>
      <c r="J123" s="332" t="s">
        <v>1699</v>
      </c>
      <c r="K123" s="361"/>
    </row>
    <row r="124" s="1" customFormat="1" ht="17.25" customHeight="1">
      <c r="B124" s="360"/>
      <c r="C124" s="334" t="s">
        <v>1700</v>
      </c>
      <c r="D124" s="334"/>
      <c r="E124" s="334"/>
      <c r="F124" s="335" t="s">
        <v>1701</v>
      </c>
      <c r="G124" s="336"/>
      <c r="H124" s="334"/>
      <c r="I124" s="334"/>
      <c r="J124" s="334" t="s">
        <v>1702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1706</v>
      </c>
      <c r="D126" s="339"/>
      <c r="E126" s="339"/>
      <c r="F126" s="340" t="s">
        <v>1703</v>
      </c>
      <c r="G126" s="317"/>
      <c r="H126" s="317" t="s">
        <v>1743</v>
      </c>
      <c r="I126" s="317" t="s">
        <v>1705</v>
      </c>
      <c r="J126" s="317">
        <v>120</v>
      </c>
      <c r="K126" s="365"/>
    </row>
    <row r="127" s="1" customFormat="1" ht="15" customHeight="1">
      <c r="B127" s="362"/>
      <c r="C127" s="317" t="s">
        <v>1752</v>
      </c>
      <c r="D127" s="317"/>
      <c r="E127" s="317"/>
      <c r="F127" s="340" t="s">
        <v>1703</v>
      </c>
      <c r="G127" s="317"/>
      <c r="H127" s="317" t="s">
        <v>1753</v>
      </c>
      <c r="I127" s="317" t="s">
        <v>1705</v>
      </c>
      <c r="J127" s="317" t="s">
        <v>1754</v>
      </c>
      <c r="K127" s="365"/>
    </row>
    <row r="128" s="1" customFormat="1" ht="15" customHeight="1">
      <c r="B128" s="362"/>
      <c r="C128" s="317" t="s">
        <v>1651</v>
      </c>
      <c r="D128" s="317"/>
      <c r="E128" s="317"/>
      <c r="F128" s="340" t="s">
        <v>1703</v>
      </c>
      <c r="G128" s="317"/>
      <c r="H128" s="317" t="s">
        <v>1755</v>
      </c>
      <c r="I128" s="317" t="s">
        <v>1705</v>
      </c>
      <c r="J128" s="317" t="s">
        <v>1754</v>
      </c>
      <c r="K128" s="365"/>
    </row>
    <row r="129" s="1" customFormat="1" ht="15" customHeight="1">
      <c r="B129" s="362"/>
      <c r="C129" s="317" t="s">
        <v>1714</v>
      </c>
      <c r="D129" s="317"/>
      <c r="E129" s="317"/>
      <c r="F129" s="340" t="s">
        <v>1709</v>
      </c>
      <c r="G129" s="317"/>
      <c r="H129" s="317" t="s">
        <v>1715</v>
      </c>
      <c r="I129" s="317" t="s">
        <v>1705</v>
      </c>
      <c r="J129" s="317">
        <v>15</v>
      </c>
      <c r="K129" s="365"/>
    </row>
    <row r="130" s="1" customFormat="1" ht="15" customHeight="1">
      <c r="B130" s="362"/>
      <c r="C130" s="343" t="s">
        <v>1716</v>
      </c>
      <c r="D130" s="343"/>
      <c r="E130" s="343"/>
      <c r="F130" s="344" t="s">
        <v>1709</v>
      </c>
      <c r="G130" s="343"/>
      <c r="H130" s="343" t="s">
        <v>1717</v>
      </c>
      <c r="I130" s="343" t="s">
        <v>1705</v>
      </c>
      <c r="J130" s="343">
        <v>15</v>
      </c>
      <c r="K130" s="365"/>
    </row>
    <row r="131" s="1" customFormat="1" ht="15" customHeight="1">
      <c r="B131" s="362"/>
      <c r="C131" s="343" t="s">
        <v>1718</v>
      </c>
      <c r="D131" s="343"/>
      <c r="E131" s="343"/>
      <c r="F131" s="344" t="s">
        <v>1709</v>
      </c>
      <c r="G131" s="343"/>
      <c r="H131" s="343" t="s">
        <v>1719</v>
      </c>
      <c r="I131" s="343" t="s">
        <v>1705</v>
      </c>
      <c r="J131" s="343">
        <v>20</v>
      </c>
      <c r="K131" s="365"/>
    </row>
    <row r="132" s="1" customFormat="1" ht="15" customHeight="1">
      <c r="B132" s="362"/>
      <c r="C132" s="343" t="s">
        <v>1720</v>
      </c>
      <c r="D132" s="343"/>
      <c r="E132" s="343"/>
      <c r="F132" s="344" t="s">
        <v>1709</v>
      </c>
      <c r="G132" s="343"/>
      <c r="H132" s="343" t="s">
        <v>1721</v>
      </c>
      <c r="I132" s="343" t="s">
        <v>1705</v>
      </c>
      <c r="J132" s="343">
        <v>20</v>
      </c>
      <c r="K132" s="365"/>
    </row>
    <row r="133" s="1" customFormat="1" ht="15" customHeight="1">
      <c r="B133" s="362"/>
      <c r="C133" s="317" t="s">
        <v>1708</v>
      </c>
      <c r="D133" s="317"/>
      <c r="E133" s="317"/>
      <c r="F133" s="340" t="s">
        <v>1709</v>
      </c>
      <c r="G133" s="317"/>
      <c r="H133" s="317" t="s">
        <v>1743</v>
      </c>
      <c r="I133" s="317" t="s">
        <v>1705</v>
      </c>
      <c r="J133" s="317">
        <v>50</v>
      </c>
      <c r="K133" s="365"/>
    </row>
    <row r="134" s="1" customFormat="1" ht="15" customHeight="1">
      <c r="B134" s="362"/>
      <c r="C134" s="317" t="s">
        <v>1722</v>
      </c>
      <c r="D134" s="317"/>
      <c r="E134" s="317"/>
      <c r="F134" s="340" t="s">
        <v>1709</v>
      </c>
      <c r="G134" s="317"/>
      <c r="H134" s="317" t="s">
        <v>1743</v>
      </c>
      <c r="I134" s="317" t="s">
        <v>1705</v>
      </c>
      <c r="J134" s="317">
        <v>50</v>
      </c>
      <c r="K134" s="365"/>
    </row>
    <row r="135" s="1" customFormat="1" ht="15" customHeight="1">
      <c r="B135" s="362"/>
      <c r="C135" s="317" t="s">
        <v>1728</v>
      </c>
      <c r="D135" s="317"/>
      <c r="E135" s="317"/>
      <c r="F135" s="340" t="s">
        <v>1709</v>
      </c>
      <c r="G135" s="317"/>
      <c r="H135" s="317" t="s">
        <v>1743</v>
      </c>
      <c r="I135" s="317" t="s">
        <v>1705</v>
      </c>
      <c r="J135" s="317">
        <v>50</v>
      </c>
      <c r="K135" s="365"/>
    </row>
    <row r="136" s="1" customFormat="1" ht="15" customHeight="1">
      <c r="B136" s="362"/>
      <c r="C136" s="317" t="s">
        <v>1730</v>
      </c>
      <c r="D136" s="317"/>
      <c r="E136" s="317"/>
      <c r="F136" s="340" t="s">
        <v>1709</v>
      </c>
      <c r="G136" s="317"/>
      <c r="H136" s="317" t="s">
        <v>1743</v>
      </c>
      <c r="I136" s="317" t="s">
        <v>1705</v>
      </c>
      <c r="J136" s="317">
        <v>50</v>
      </c>
      <c r="K136" s="365"/>
    </row>
    <row r="137" s="1" customFormat="1" ht="15" customHeight="1">
      <c r="B137" s="362"/>
      <c r="C137" s="317" t="s">
        <v>1731</v>
      </c>
      <c r="D137" s="317"/>
      <c r="E137" s="317"/>
      <c r="F137" s="340" t="s">
        <v>1709</v>
      </c>
      <c r="G137" s="317"/>
      <c r="H137" s="317" t="s">
        <v>1756</v>
      </c>
      <c r="I137" s="317" t="s">
        <v>1705</v>
      </c>
      <c r="J137" s="317">
        <v>255</v>
      </c>
      <c r="K137" s="365"/>
    </row>
    <row r="138" s="1" customFormat="1" ht="15" customHeight="1">
      <c r="B138" s="362"/>
      <c r="C138" s="317" t="s">
        <v>1733</v>
      </c>
      <c r="D138" s="317"/>
      <c r="E138" s="317"/>
      <c r="F138" s="340" t="s">
        <v>1703</v>
      </c>
      <c r="G138" s="317"/>
      <c r="H138" s="317" t="s">
        <v>1757</v>
      </c>
      <c r="I138" s="317" t="s">
        <v>1735</v>
      </c>
      <c r="J138" s="317"/>
      <c r="K138" s="365"/>
    </row>
    <row r="139" s="1" customFormat="1" ht="15" customHeight="1">
      <c r="B139" s="362"/>
      <c r="C139" s="317" t="s">
        <v>1736</v>
      </c>
      <c r="D139" s="317"/>
      <c r="E139" s="317"/>
      <c r="F139" s="340" t="s">
        <v>1703</v>
      </c>
      <c r="G139" s="317"/>
      <c r="H139" s="317" t="s">
        <v>1758</v>
      </c>
      <c r="I139" s="317" t="s">
        <v>1738</v>
      </c>
      <c r="J139" s="317"/>
      <c r="K139" s="365"/>
    </row>
    <row r="140" s="1" customFormat="1" ht="15" customHeight="1">
      <c r="B140" s="362"/>
      <c r="C140" s="317" t="s">
        <v>1739</v>
      </c>
      <c r="D140" s="317"/>
      <c r="E140" s="317"/>
      <c r="F140" s="340" t="s">
        <v>1703</v>
      </c>
      <c r="G140" s="317"/>
      <c r="H140" s="317" t="s">
        <v>1739</v>
      </c>
      <c r="I140" s="317" t="s">
        <v>1738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1703</v>
      </c>
      <c r="G141" s="317"/>
      <c r="H141" s="317" t="s">
        <v>1759</v>
      </c>
      <c r="I141" s="317" t="s">
        <v>1738</v>
      </c>
      <c r="J141" s="317"/>
      <c r="K141" s="365"/>
    </row>
    <row r="142" s="1" customFormat="1" ht="15" customHeight="1">
      <c r="B142" s="362"/>
      <c r="C142" s="317" t="s">
        <v>1760</v>
      </c>
      <c r="D142" s="317"/>
      <c r="E142" s="317"/>
      <c r="F142" s="340" t="s">
        <v>1703</v>
      </c>
      <c r="G142" s="317"/>
      <c r="H142" s="317" t="s">
        <v>1761</v>
      </c>
      <c r="I142" s="317" t="s">
        <v>1738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1762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1697</v>
      </c>
      <c r="D148" s="332"/>
      <c r="E148" s="332"/>
      <c r="F148" s="332" t="s">
        <v>1698</v>
      </c>
      <c r="G148" s="333"/>
      <c r="H148" s="332" t="s">
        <v>54</v>
      </c>
      <c r="I148" s="332" t="s">
        <v>57</v>
      </c>
      <c r="J148" s="332" t="s">
        <v>1699</v>
      </c>
      <c r="K148" s="331"/>
    </row>
    <row r="149" s="1" customFormat="1" ht="17.25" customHeight="1">
      <c r="B149" s="329"/>
      <c r="C149" s="334" t="s">
        <v>1700</v>
      </c>
      <c r="D149" s="334"/>
      <c r="E149" s="334"/>
      <c r="F149" s="335" t="s">
        <v>1701</v>
      </c>
      <c r="G149" s="336"/>
      <c r="H149" s="334"/>
      <c r="I149" s="334"/>
      <c r="J149" s="334" t="s">
        <v>1702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1706</v>
      </c>
      <c r="D151" s="317"/>
      <c r="E151" s="317"/>
      <c r="F151" s="370" t="s">
        <v>1703</v>
      </c>
      <c r="G151" s="317"/>
      <c r="H151" s="369" t="s">
        <v>1743</v>
      </c>
      <c r="I151" s="369" t="s">
        <v>1705</v>
      </c>
      <c r="J151" s="369">
        <v>120</v>
      </c>
      <c r="K151" s="365"/>
    </row>
    <row r="152" s="1" customFormat="1" ht="15" customHeight="1">
      <c r="B152" s="342"/>
      <c r="C152" s="369" t="s">
        <v>1752</v>
      </c>
      <c r="D152" s="317"/>
      <c r="E152" s="317"/>
      <c r="F152" s="370" t="s">
        <v>1703</v>
      </c>
      <c r="G152" s="317"/>
      <c r="H152" s="369" t="s">
        <v>1763</v>
      </c>
      <c r="I152" s="369" t="s">
        <v>1705</v>
      </c>
      <c r="J152" s="369" t="s">
        <v>1754</v>
      </c>
      <c r="K152" s="365"/>
    </row>
    <row r="153" s="1" customFormat="1" ht="15" customHeight="1">
      <c r="B153" s="342"/>
      <c r="C153" s="369" t="s">
        <v>1651</v>
      </c>
      <c r="D153" s="317"/>
      <c r="E153" s="317"/>
      <c r="F153" s="370" t="s">
        <v>1703</v>
      </c>
      <c r="G153" s="317"/>
      <c r="H153" s="369" t="s">
        <v>1764</v>
      </c>
      <c r="I153" s="369" t="s">
        <v>1705</v>
      </c>
      <c r="J153" s="369" t="s">
        <v>1754</v>
      </c>
      <c r="K153" s="365"/>
    </row>
    <row r="154" s="1" customFormat="1" ht="15" customHeight="1">
      <c r="B154" s="342"/>
      <c r="C154" s="369" t="s">
        <v>1708</v>
      </c>
      <c r="D154" s="317"/>
      <c r="E154" s="317"/>
      <c r="F154" s="370" t="s">
        <v>1709</v>
      </c>
      <c r="G154" s="317"/>
      <c r="H154" s="369" t="s">
        <v>1743</v>
      </c>
      <c r="I154" s="369" t="s">
        <v>1705</v>
      </c>
      <c r="J154" s="369">
        <v>50</v>
      </c>
      <c r="K154" s="365"/>
    </row>
    <row r="155" s="1" customFormat="1" ht="15" customHeight="1">
      <c r="B155" s="342"/>
      <c r="C155" s="369" t="s">
        <v>1711</v>
      </c>
      <c r="D155" s="317"/>
      <c r="E155" s="317"/>
      <c r="F155" s="370" t="s">
        <v>1703</v>
      </c>
      <c r="G155" s="317"/>
      <c r="H155" s="369" t="s">
        <v>1743</v>
      </c>
      <c r="I155" s="369" t="s">
        <v>1713</v>
      </c>
      <c r="J155" s="369"/>
      <c r="K155" s="365"/>
    </row>
    <row r="156" s="1" customFormat="1" ht="15" customHeight="1">
      <c r="B156" s="342"/>
      <c r="C156" s="369" t="s">
        <v>1722</v>
      </c>
      <c r="D156" s="317"/>
      <c r="E156" s="317"/>
      <c r="F156" s="370" t="s">
        <v>1709</v>
      </c>
      <c r="G156" s="317"/>
      <c r="H156" s="369" t="s">
        <v>1743</v>
      </c>
      <c r="I156" s="369" t="s">
        <v>1705</v>
      </c>
      <c r="J156" s="369">
        <v>50</v>
      </c>
      <c r="K156" s="365"/>
    </row>
    <row r="157" s="1" customFormat="1" ht="15" customHeight="1">
      <c r="B157" s="342"/>
      <c r="C157" s="369" t="s">
        <v>1730</v>
      </c>
      <c r="D157" s="317"/>
      <c r="E157" s="317"/>
      <c r="F157" s="370" t="s">
        <v>1709</v>
      </c>
      <c r="G157" s="317"/>
      <c r="H157" s="369" t="s">
        <v>1743</v>
      </c>
      <c r="I157" s="369" t="s">
        <v>1705</v>
      </c>
      <c r="J157" s="369">
        <v>50</v>
      </c>
      <c r="K157" s="365"/>
    </row>
    <row r="158" s="1" customFormat="1" ht="15" customHeight="1">
      <c r="B158" s="342"/>
      <c r="C158" s="369" t="s">
        <v>1728</v>
      </c>
      <c r="D158" s="317"/>
      <c r="E158" s="317"/>
      <c r="F158" s="370" t="s">
        <v>1709</v>
      </c>
      <c r="G158" s="317"/>
      <c r="H158" s="369" t="s">
        <v>1743</v>
      </c>
      <c r="I158" s="369" t="s">
        <v>1705</v>
      </c>
      <c r="J158" s="369">
        <v>50</v>
      </c>
      <c r="K158" s="365"/>
    </row>
    <row r="159" s="1" customFormat="1" ht="15" customHeight="1">
      <c r="B159" s="342"/>
      <c r="C159" s="369" t="s">
        <v>118</v>
      </c>
      <c r="D159" s="317"/>
      <c r="E159" s="317"/>
      <c r="F159" s="370" t="s">
        <v>1703</v>
      </c>
      <c r="G159" s="317"/>
      <c r="H159" s="369" t="s">
        <v>1765</v>
      </c>
      <c r="I159" s="369" t="s">
        <v>1705</v>
      </c>
      <c r="J159" s="369" t="s">
        <v>1766</v>
      </c>
      <c r="K159" s="365"/>
    </row>
    <row r="160" s="1" customFormat="1" ht="15" customHeight="1">
      <c r="B160" s="342"/>
      <c r="C160" s="369" t="s">
        <v>1767</v>
      </c>
      <c r="D160" s="317"/>
      <c r="E160" s="317"/>
      <c r="F160" s="370" t="s">
        <v>1703</v>
      </c>
      <c r="G160" s="317"/>
      <c r="H160" s="369" t="s">
        <v>1768</v>
      </c>
      <c r="I160" s="369" t="s">
        <v>1738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1769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1697</v>
      </c>
      <c r="D166" s="332"/>
      <c r="E166" s="332"/>
      <c r="F166" s="332" t="s">
        <v>1698</v>
      </c>
      <c r="G166" s="374"/>
      <c r="H166" s="375" t="s">
        <v>54</v>
      </c>
      <c r="I166" s="375" t="s">
        <v>57</v>
      </c>
      <c r="J166" s="332" t="s">
        <v>1699</v>
      </c>
      <c r="K166" s="309"/>
    </row>
    <row r="167" s="1" customFormat="1" ht="17.25" customHeight="1">
      <c r="B167" s="310"/>
      <c r="C167" s="334" t="s">
        <v>1700</v>
      </c>
      <c r="D167" s="334"/>
      <c r="E167" s="334"/>
      <c r="F167" s="335" t="s">
        <v>1701</v>
      </c>
      <c r="G167" s="376"/>
      <c r="H167" s="377"/>
      <c r="I167" s="377"/>
      <c r="J167" s="334" t="s">
        <v>1702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1706</v>
      </c>
      <c r="D169" s="317"/>
      <c r="E169" s="317"/>
      <c r="F169" s="340" t="s">
        <v>1703</v>
      </c>
      <c r="G169" s="317"/>
      <c r="H169" s="317" t="s">
        <v>1743</v>
      </c>
      <c r="I169" s="317" t="s">
        <v>1705</v>
      </c>
      <c r="J169" s="317">
        <v>120</v>
      </c>
      <c r="K169" s="365"/>
    </row>
    <row r="170" s="1" customFormat="1" ht="15" customHeight="1">
      <c r="B170" s="342"/>
      <c r="C170" s="317" t="s">
        <v>1752</v>
      </c>
      <c r="D170" s="317"/>
      <c r="E170" s="317"/>
      <c r="F170" s="340" t="s">
        <v>1703</v>
      </c>
      <c r="G170" s="317"/>
      <c r="H170" s="317" t="s">
        <v>1753</v>
      </c>
      <c r="I170" s="317" t="s">
        <v>1705</v>
      </c>
      <c r="J170" s="317" t="s">
        <v>1754</v>
      </c>
      <c r="K170" s="365"/>
    </row>
    <row r="171" s="1" customFormat="1" ht="15" customHeight="1">
      <c r="B171" s="342"/>
      <c r="C171" s="317" t="s">
        <v>1651</v>
      </c>
      <c r="D171" s="317"/>
      <c r="E171" s="317"/>
      <c r="F171" s="340" t="s">
        <v>1703</v>
      </c>
      <c r="G171" s="317"/>
      <c r="H171" s="317" t="s">
        <v>1770</v>
      </c>
      <c r="I171" s="317" t="s">
        <v>1705</v>
      </c>
      <c r="J171" s="317" t="s">
        <v>1754</v>
      </c>
      <c r="K171" s="365"/>
    </row>
    <row r="172" s="1" customFormat="1" ht="15" customHeight="1">
      <c r="B172" s="342"/>
      <c r="C172" s="317" t="s">
        <v>1708</v>
      </c>
      <c r="D172" s="317"/>
      <c r="E172" s="317"/>
      <c r="F172" s="340" t="s">
        <v>1709</v>
      </c>
      <c r="G172" s="317"/>
      <c r="H172" s="317" t="s">
        <v>1770</v>
      </c>
      <c r="I172" s="317" t="s">
        <v>1705</v>
      </c>
      <c r="J172" s="317">
        <v>50</v>
      </c>
      <c r="K172" s="365"/>
    </row>
    <row r="173" s="1" customFormat="1" ht="15" customHeight="1">
      <c r="B173" s="342"/>
      <c r="C173" s="317" t="s">
        <v>1711</v>
      </c>
      <c r="D173" s="317"/>
      <c r="E173" s="317"/>
      <c r="F173" s="340" t="s">
        <v>1703</v>
      </c>
      <c r="G173" s="317"/>
      <c r="H173" s="317" t="s">
        <v>1770</v>
      </c>
      <c r="I173" s="317" t="s">
        <v>1713</v>
      </c>
      <c r="J173" s="317"/>
      <c r="K173" s="365"/>
    </row>
    <row r="174" s="1" customFormat="1" ht="15" customHeight="1">
      <c r="B174" s="342"/>
      <c r="C174" s="317" t="s">
        <v>1722</v>
      </c>
      <c r="D174" s="317"/>
      <c r="E174" s="317"/>
      <c r="F174" s="340" t="s">
        <v>1709</v>
      </c>
      <c r="G174" s="317"/>
      <c r="H174" s="317" t="s">
        <v>1770</v>
      </c>
      <c r="I174" s="317" t="s">
        <v>1705</v>
      </c>
      <c r="J174" s="317">
        <v>50</v>
      </c>
      <c r="K174" s="365"/>
    </row>
    <row r="175" s="1" customFormat="1" ht="15" customHeight="1">
      <c r="B175" s="342"/>
      <c r="C175" s="317" t="s">
        <v>1730</v>
      </c>
      <c r="D175" s="317"/>
      <c r="E175" s="317"/>
      <c r="F175" s="340" t="s">
        <v>1709</v>
      </c>
      <c r="G175" s="317"/>
      <c r="H175" s="317" t="s">
        <v>1770</v>
      </c>
      <c r="I175" s="317" t="s">
        <v>1705</v>
      </c>
      <c r="J175" s="317">
        <v>50</v>
      </c>
      <c r="K175" s="365"/>
    </row>
    <row r="176" s="1" customFormat="1" ht="15" customHeight="1">
      <c r="B176" s="342"/>
      <c r="C176" s="317" t="s">
        <v>1728</v>
      </c>
      <c r="D176" s="317"/>
      <c r="E176" s="317"/>
      <c r="F176" s="340" t="s">
        <v>1709</v>
      </c>
      <c r="G176" s="317"/>
      <c r="H176" s="317" t="s">
        <v>1770</v>
      </c>
      <c r="I176" s="317" t="s">
        <v>1705</v>
      </c>
      <c r="J176" s="317">
        <v>50</v>
      </c>
      <c r="K176" s="365"/>
    </row>
    <row r="177" s="1" customFormat="1" ht="15" customHeight="1">
      <c r="B177" s="342"/>
      <c r="C177" s="317" t="s">
        <v>135</v>
      </c>
      <c r="D177" s="317"/>
      <c r="E177" s="317"/>
      <c r="F177" s="340" t="s">
        <v>1703</v>
      </c>
      <c r="G177" s="317"/>
      <c r="H177" s="317" t="s">
        <v>1771</v>
      </c>
      <c r="I177" s="317" t="s">
        <v>1772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1703</v>
      </c>
      <c r="G178" s="317"/>
      <c r="H178" s="317" t="s">
        <v>1773</v>
      </c>
      <c r="I178" s="317" t="s">
        <v>1774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1703</v>
      </c>
      <c r="G179" s="317"/>
      <c r="H179" s="317" t="s">
        <v>1775</v>
      </c>
      <c r="I179" s="317" t="s">
        <v>1705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1703</v>
      </c>
      <c r="G180" s="317"/>
      <c r="H180" s="317" t="s">
        <v>1776</v>
      </c>
      <c r="I180" s="317" t="s">
        <v>1705</v>
      </c>
      <c r="J180" s="317">
        <v>255</v>
      </c>
      <c r="K180" s="365"/>
    </row>
    <row r="181" s="1" customFormat="1" ht="15" customHeight="1">
      <c r="B181" s="342"/>
      <c r="C181" s="317" t="s">
        <v>136</v>
      </c>
      <c r="D181" s="317"/>
      <c r="E181" s="317"/>
      <c r="F181" s="340" t="s">
        <v>1703</v>
      </c>
      <c r="G181" s="317"/>
      <c r="H181" s="317" t="s">
        <v>1667</v>
      </c>
      <c r="I181" s="317" t="s">
        <v>1705</v>
      </c>
      <c r="J181" s="317">
        <v>10</v>
      </c>
      <c r="K181" s="365"/>
    </row>
    <row r="182" s="1" customFormat="1" ht="15" customHeight="1">
      <c r="B182" s="342"/>
      <c r="C182" s="317" t="s">
        <v>137</v>
      </c>
      <c r="D182" s="317"/>
      <c r="E182" s="317"/>
      <c r="F182" s="340" t="s">
        <v>1703</v>
      </c>
      <c r="G182" s="317"/>
      <c r="H182" s="317" t="s">
        <v>1777</v>
      </c>
      <c r="I182" s="317" t="s">
        <v>1738</v>
      </c>
      <c r="J182" s="317"/>
      <c r="K182" s="365"/>
    </row>
    <row r="183" s="1" customFormat="1" ht="15" customHeight="1">
      <c r="B183" s="342"/>
      <c r="C183" s="317" t="s">
        <v>1778</v>
      </c>
      <c r="D183" s="317"/>
      <c r="E183" s="317"/>
      <c r="F183" s="340" t="s">
        <v>1703</v>
      </c>
      <c r="G183" s="317"/>
      <c r="H183" s="317" t="s">
        <v>1779</v>
      </c>
      <c r="I183" s="317" t="s">
        <v>1738</v>
      </c>
      <c r="J183" s="317"/>
      <c r="K183" s="365"/>
    </row>
    <row r="184" s="1" customFormat="1" ht="15" customHeight="1">
      <c r="B184" s="342"/>
      <c r="C184" s="317" t="s">
        <v>1767</v>
      </c>
      <c r="D184" s="317"/>
      <c r="E184" s="317"/>
      <c r="F184" s="340" t="s">
        <v>1703</v>
      </c>
      <c r="G184" s="317"/>
      <c r="H184" s="317" t="s">
        <v>1780</v>
      </c>
      <c r="I184" s="317" t="s">
        <v>1738</v>
      </c>
      <c r="J184" s="317"/>
      <c r="K184" s="365"/>
    </row>
    <row r="185" s="1" customFormat="1" ht="15" customHeight="1">
      <c r="B185" s="342"/>
      <c r="C185" s="317" t="s">
        <v>139</v>
      </c>
      <c r="D185" s="317"/>
      <c r="E185" s="317"/>
      <c r="F185" s="340" t="s">
        <v>1709</v>
      </c>
      <c r="G185" s="317"/>
      <c r="H185" s="317" t="s">
        <v>1781</v>
      </c>
      <c r="I185" s="317" t="s">
        <v>1705</v>
      </c>
      <c r="J185" s="317">
        <v>50</v>
      </c>
      <c r="K185" s="365"/>
    </row>
    <row r="186" s="1" customFormat="1" ht="15" customHeight="1">
      <c r="B186" s="342"/>
      <c r="C186" s="317" t="s">
        <v>1782</v>
      </c>
      <c r="D186" s="317"/>
      <c r="E186" s="317"/>
      <c r="F186" s="340" t="s">
        <v>1709</v>
      </c>
      <c r="G186" s="317"/>
      <c r="H186" s="317" t="s">
        <v>1783</v>
      </c>
      <c r="I186" s="317" t="s">
        <v>1784</v>
      </c>
      <c r="J186" s="317"/>
      <c r="K186" s="365"/>
    </row>
    <row r="187" s="1" customFormat="1" ht="15" customHeight="1">
      <c r="B187" s="342"/>
      <c r="C187" s="317" t="s">
        <v>1785</v>
      </c>
      <c r="D187" s="317"/>
      <c r="E187" s="317"/>
      <c r="F187" s="340" t="s">
        <v>1709</v>
      </c>
      <c r="G187" s="317"/>
      <c r="H187" s="317" t="s">
        <v>1786</v>
      </c>
      <c r="I187" s="317" t="s">
        <v>1784</v>
      </c>
      <c r="J187" s="317"/>
      <c r="K187" s="365"/>
    </row>
    <row r="188" s="1" customFormat="1" ht="15" customHeight="1">
      <c r="B188" s="342"/>
      <c r="C188" s="317" t="s">
        <v>1787</v>
      </c>
      <c r="D188" s="317"/>
      <c r="E188" s="317"/>
      <c r="F188" s="340" t="s">
        <v>1709</v>
      </c>
      <c r="G188" s="317"/>
      <c r="H188" s="317" t="s">
        <v>1788</v>
      </c>
      <c r="I188" s="317" t="s">
        <v>1784</v>
      </c>
      <c r="J188" s="317"/>
      <c r="K188" s="365"/>
    </row>
    <row r="189" s="1" customFormat="1" ht="15" customHeight="1">
      <c r="B189" s="342"/>
      <c r="C189" s="378" t="s">
        <v>1789</v>
      </c>
      <c r="D189" s="317"/>
      <c r="E189" s="317"/>
      <c r="F189" s="340" t="s">
        <v>1709</v>
      </c>
      <c r="G189" s="317"/>
      <c r="H189" s="317" t="s">
        <v>1790</v>
      </c>
      <c r="I189" s="317" t="s">
        <v>1791</v>
      </c>
      <c r="J189" s="379" t="s">
        <v>1792</v>
      </c>
      <c r="K189" s="365"/>
    </row>
    <row r="190" s="1" customFormat="1" ht="15" customHeight="1">
      <c r="B190" s="342"/>
      <c r="C190" s="378" t="s">
        <v>42</v>
      </c>
      <c r="D190" s="317"/>
      <c r="E190" s="317"/>
      <c r="F190" s="340" t="s">
        <v>1703</v>
      </c>
      <c r="G190" s="317"/>
      <c r="H190" s="314" t="s">
        <v>1793</v>
      </c>
      <c r="I190" s="317" t="s">
        <v>1794</v>
      </c>
      <c r="J190" s="317"/>
      <c r="K190" s="365"/>
    </row>
    <row r="191" s="1" customFormat="1" ht="15" customHeight="1">
      <c r="B191" s="342"/>
      <c r="C191" s="378" t="s">
        <v>1795</v>
      </c>
      <c r="D191" s="317"/>
      <c r="E191" s="317"/>
      <c r="F191" s="340" t="s">
        <v>1703</v>
      </c>
      <c r="G191" s="317"/>
      <c r="H191" s="317" t="s">
        <v>1796</v>
      </c>
      <c r="I191" s="317" t="s">
        <v>1738</v>
      </c>
      <c r="J191" s="317"/>
      <c r="K191" s="365"/>
    </row>
    <row r="192" s="1" customFormat="1" ht="15" customHeight="1">
      <c r="B192" s="342"/>
      <c r="C192" s="378" t="s">
        <v>1797</v>
      </c>
      <c r="D192" s="317"/>
      <c r="E192" s="317"/>
      <c r="F192" s="340" t="s">
        <v>1703</v>
      </c>
      <c r="G192" s="317"/>
      <c r="H192" s="317" t="s">
        <v>1798</v>
      </c>
      <c r="I192" s="317" t="s">
        <v>1738</v>
      </c>
      <c r="J192" s="317"/>
      <c r="K192" s="365"/>
    </row>
    <row r="193" s="1" customFormat="1" ht="15" customHeight="1">
      <c r="B193" s="342"/>
      <c r="C193" s="378" t="s">
        <v>1799</v>
      </c>
      <c r="D193" s="317"/>
      <c r="E193" s="317"/>
      <c r="F193" s="340" t="s">
        <v>1709</v>
      </c>
      <c r="G193" s="317"/>
      <c r="H193" s="317" t="s">
        <v>1800</v>
      </c>
      <c r="I193" s="317" t="s">
        <v>1738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1801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1802</v>
      </c>
      <c r="D200" s="381"/>
      <c r="E200" s="381"/>
      <c r="F200" s="381" t="s">
        <v>1803</v>
      </c>
      <c r="G200" s="382"/>
      <c r="H200" s="381" t="s">
        <v>1804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1794</v>
      </c>
      <c r="D202" s="317"/>
      <c r="E202" s="317"/>
      <c r="F202" s="340" t="s">
        <v>43</v>
      </c>
      <c r="G202" s="317"/>
      <c r="H202" s="317" t="s">
        <v>1805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44</v>
      </c>
      <c r="G203" s="317"/>
      <c r="H203" s="317" t="s">
        <v>1806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47</v>
      </c>
      <c r="G204" s="317"/>
      <c r="H204" s="317" t="s">
        <v>1807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45</v>
      </c>
      <c r="G205" s="317"/>
      <c r="H205" s="317" t="s">
        <v>1808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46</v>
      </c>
      <c r="G206" s="317"/>
      <c r="H206" s="317" t="s">
        <v>1809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1750</v>
      </c>
      <c r="D208" s="317"/>
      <c r="E208" s="317"/>
      <c r="F208" s="340" t="s">
        <v>79</v>
      </c>
      <c r="G208" s="317"/>
      <c r="H208" s="317" t="s">
        <v>1810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1645</v>
      </c>
      <c r="G209" s="317"/>
      <c r="H209" s="317" t="s">
        <v>1646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1643</v>
      </c>
      <c r="G210" s="317"/>
      <c r="H210" s="317" t="s">
        <v>1811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1647</v>
      </c>
      <c r="G211" s="378"/>
      <c r="H211" s="369" t="s">
        <v>1648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1649</v>
      </c>
      <c r="G212" s="378"/>
      <c r="H212" s="369" t="s">
        <v>1812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1774</v>
      </c>
      <c r="D214" s="317"/>
      <c r="E214" s="317"/>
      <c r="F214" s="340">
        <v>1</v>
      </c>
      <c r="G214" s="378"/>
      <c r="H214" s="369" t="s">
        <v>1813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1814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1815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1816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TOMASNTB\HP</dc:creator>
  <cp:lastModifiedBy>TOMASNTB\HP</cp:lastModifiedBy>
  <dcterms:created xsi:type="dcterms:W3CDTF">2023-04-03T17:43:04Z</dcterms:created>
  <dcterms:modified xsi:type="dcterms:W3CDTF">2023-04-03T17:43:30Z</dcterms:modified>
</cp:coreProperties>
</file>