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-41 - Orlí 22, byt č. 8.2 (koupelna)/"/>
    </mc:Choice>
  </mc:AlternateContent>
  <xr:revisionPtr revIDLastSave="0" documentId="8_{A2C578FF-C807-44D3-BC2C-2196EAB43FB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41 22.4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'22.41 22.42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'22.41 22.42 Pol'!$A$1:$X$579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16" i="1" s="1"/>
  <c r="I59" i="1"/>
  <c r="I58" i="1"/>
  <c r="G41" i="1"/>
  <c r="F41" i="1"/>
  <c r="G40" i="1"/>
  <c r="F40" i="1"/>
  <c r="H40" i="1" s="1"/>
  <c r="I40" i="1" s="1"/>
  <c r="G39" i="1"/>
  <c r="F39" i="1"/>
  <c r="G569" i="12"/>
  <c r="BA567" i="12"/>
  <c r="BA562" i="12"/>
  <c r="BA557" i="12"/>
  <c r="BA508" i="12"/>
  <c r="BA505" i="12"/>
  <c r="BA309" i="12"/>
  <c r="BA229" i="12"/>
  <c r="BA227" i="12"/>
  <c r="BA224" i="12"/>
  <c r="BA222" i="12"/>
  <c r="BA165" i="12"/>
  <c r="BA130" i="12"/>
  <c r="BA73" i="12"/>
  <c r="BA53" i="12"/>
  <c r="BA29" i="12"/>
  <c r="G9" i="12"/>
  <c r="G8" i="12" s="1"/>
  <c r="I9" i="12"/>
  <c r="K9" i="12"/>
  <c r="M9" i="12"/>
  <c r="O9" i="12"/>
  <c r="O8" i="12" s="1"/>
  <c r="Q9" i="12"/>
  <c r="V9" i="12"/>
  <c r="V8" i="12" s="1"/>
  <c r="G18" i="12"/>
  <c r="I18" i="12"/>
  <c r="I8" i="12" s="1"/>
  <c r="K18" i="12"/>
  <c r="M18" i="12"/>
  <c r="O18" i="12"/>
  <c r="Q18" i="12"/>
  <c r="V18" i="12"/>
  <c r="G28" i="12"/>
  <c r="M28" i="12" s="1"/>
  <c r="I28" i="12"/>
  <c r="K28" i="12"/>
  <c r="O28" i="12"/>
  <c r="Q28" i="12"/>
  <c r="Q8" i="12" s="1"/>
  <c r="V28" i="12"/>
  <c r="G34" i="12"/>
  <c r="I34" i="12"/>
  <c r="K34" i="12"/>
  <c r="M34" i="12"/>
  <c r="O34" i="12"/>
  <c r="Q34" i="12"/>
  <c r="V34" i="12"/>
  <c r="G40" i="12"/>
  <c r="M40" i="12" s="1"/>
  <c r="I40" i="12"/>
  <c r="K40" i="12"/>
  <c r="K8" i="12" s="1"/>
  <c r="O40" i="12"/>
  <c r="Q40" i="12"/>
  <c r="V40" i="12"/>
  <c r="G43" i="12"/>
  <c r="K43" i="12"/>
  <c r="Q43" i="12"/>
  <c r="G44" i="12"/>
  <c r="M44" i="12" s="1"/>
  <c r="M43" i="12" s="1"/>
  <c r="I44" i="12"/>
  <c r="I43" i="12" s="1"/>
  <c r="K44" i="12"/>
  <c r="O44" i="12"/>
  <c r="O43" i="12" s="1"/>
  <c r="Q44" i="12"/>
  <c r="V44" i="12"/>
  <c r="V43" i="12" s="1"/>
  <c r="K51" i="12"/>
  <c r="G52" i="12"/>
  <c r="G51" i="12" s="1"/>
  <c r="I52" i="12"/>
  <c r="K52" i="12"/>
  <c r="M52" i="12"/>
  <c r="O52" i="12"/>
  <c r="Q52" i="12"/>
  <c r="V52" i="12"/>
  <c r="V51" i="12" s="1"/>
  <c r="G58" i="12"/>
  <c r="I58" i="12"/>
  <c r="I51" i="12" s="1"/>
  <c r="K58" i="12"/>
  <c r="M58" i="12"/>
  <c r="O58" i="12"/>
  <c r="O51" i="12" s="1"/>
  <c r="Q58" i="12"/>
  <c r="V58" i="12"/>
  <c r="G65" i="12"/>
  <c r="M65" i="12" s="1"/>
  <c r="I65" i="12"/>
  <c r="K65" i="12"/>
  <c r="O65" i="12"/>
  <c r="Q65" i="12"/>
  <c r="Q51" i="12" s="1"/>
  <c r="V65" i="12"/>
  <c r="G72" i="12"/>
  <c r="I72" i="12"/>
  <c r="K72" i="12"/>
  <c r="M72" i="12"/>
  <c r="O72" i="12"/>
  <c r="Q72" i="12"/>
  <c r="V72" i="12"/>
  <c r="G79" i="12"/>
  <c r="M79" i="12" s="1"/>
  <c r="I79" i="12"/>
  <c r="K79" i="12"/>
  <c r="O79" i="12"/>
  <c r="Q79" i="12"/>
  <c r="V79" i="12"/>
  <c r="G92" i="12"/>
  <c r="G93" i="12"/>
  <c r="M93" i="12" s="1"/>
  <c r="I93" i="12"/>
  <c r="I92" i="12" s="1"/>
  <c r="K93" i="12"/>
  <c r="O93" i="12"/>
  <c r="O92" i="12" s="1"/>
  <c r="Q93" i="12"/>
  <c r="V93" i="12"/>
  <c r="V92" i="12" s="1"/>
  <c r="G99" i="12"/>
  <c r="M99" i="12" s="1"/>
  <c r="I99" i="12"/>
  <c r="K99" i="12"/>
  <c r="K92" i="12" s="1"/>
  <c r="O99" i="12"/>
  <c r="Q99" i="12"/>
  <c r="Q92" i="12" s="1"/>
  <c r="V99" i="12"/>
  <c r="G105" i="12"/>
  <c r="K105" i="12"/>
  <c r="M105" i="12"/>
  <c r="Q105" i="12"/>
  <c r="V105" i="12"/>
  <c r="G106" i="12"/>
  <c r="I106" i="12"/>
  <c r="I105" i="12" s="1"/>
  <c r="K106" i="12"/>
  <c r="M106" i="12"/>
  <c r="O106" i="12"/>
  <c r="O105" i="12" s="1"/>
  <c r="Q106" i="12"/>
  <c r="V106" i="12"/>
  <c r="G116" i="12"/>
  <c r="K116" i="12"/>
  <c r="O116" i="12"/>
  <c r="Q116" i="12"/>
  <c r="G117" i="12"/>
  <c r="I117" i="12"/>
  <c r="I116" i="12" s="1"/>
  <c r="K117" i="12"/>
  <c r="M117" i="12"/>
  <c r="M116" i="12" s="1"/>
  <c r="O117" i="12"/>
  <c r="Q117" i="12"/>
  <c r="V117" i="12"/>
  <c r="V116" i="12" s="1"/>
  <c r="K123" i="12"/>
  <c r="O123" i="12"/>
  <c r="G124" i="12"/>
  <c r="G123" i="12" s="1"/>
  <c r="I124" i="12"/>
  <c r="I123" i="12" s="1"/>
  <c r="K124" i="12"/>
  <c r="O124" i="12"/>
  <c r="Q124" i="12"/>
  <c r="Q123" i="12" s="1"/>
  <c r="V124" i="12"/>
  <c r="G129" i="12"/>
  <c r="M129" i="12" s="1"/>
  <c r="I129" i="12"/>
  <c r="K129" i="12"/>
  <c r="O129" i="12"/>
  <c r="Q129" i="12"/>
  <c r="V129" i="12"/>
  <c r="V123" i="12" s="1"/>
  <c r="G137" i="12"/>
  <c r="G136" i="12" s="1"/>
  <c r="I137" i="12"/>
  <c r="K137" i="12"/>
  <c r="M137" i="12"/>
  <c r="O137" i="12"/>
  <c r="O136" i="12" s="1"/>
  <c r="Q137" i="12"/>
  <c r="V137" i="12"/>
  <c r="V136" i="12" s="1"/>
  <c r="G142" i="12"/>
  <c r="I142" i="12"/>
  <c r="I136" i="12" s="1"/>
  <c r="K142" i="12"/>
  <c r="M142" i="12"/>
  <c r="O142" i="12"/>
  <c r="Q142" i="12"/>
  <c r="V142" i="12"/>
  <c r="G146" i="12"/>
  <c r="M146" i="12" s="1"/>
  <c r="I146" i="12"/>
  <c r="K146" i="12"/>
  <c r="O146" i="12"/>
  <c r="Q146" i="12"/>
  <c r="Q136" i="12" s="1"/>
  <c r="V146" i="12"/>
  <c r="G150" i="12"/>
  <c r="I150" i="12"/>
  <c r="K150" i="12"/>
  <c r="M150" i="12"/>
  <c r="O150" i="12"/>
  <c r="Q150" i="12"/>
  <c r="V150" i="12"/>
  <c r="G154" i="12"/>
  <c r="M154" i="12" s="1"/>
  <c r="I154" i="12"/>
  <c r="K154" i="12"/>
  <c r="O154" i="12"/>
  <c r="Q154" i="12"/>
  <c r="V154" i="12"/>
  <c r="G159" i="12"/>
  <c r="M159" i="12" s="1"/>
  <c r="I159" i="12"/>
  <c r="K159" i="12"/>
  <c r="O159" i="12"/>
  <c r="Q159" i="12"/>
  <c r="V159" i="12"/>
  <c r="G164" i="12"/>
  <c r="M164" i="12" s="1"/>
  <c r="I164" i="12"/>
  <c r="K164" i="12"/>
  <c r="O164" i="12"/>
  <c r="Q164" i="12"/>
  <c r="V164" i="12"/>
  <c r="G171" i="12"/>
  <c r="M171" i="12" s="1"/>
  <c r="I171" i="12"/>
  <c r="K171" i="12"/>
  <c r="K136" i="12" s="1"/>
  <c r="O171" i="12"/>
  <c r="Q171" i="12"/>
  <c r="V171" i="12"/>
  <c r="G176" i="12"/>
  <c r="I176" i="12"/>
  <c r="K176" i="12"/>
  <c r="M176" i="12"/>
  <c r="O176" i="12"/>
  <c r="Q176" i="12"/>
  <c r="V176" i="12"/>
  <c r="G180" i="12"/>
  <c r="I180" i="12"/>
  <c r="K180" i="12"/>
  <c r="M180" i="12"/>
  <c r="O180" i="12"/>
  <c r="Q180" i="12"/>
  <c r="V180" i="12"/>
  <c r="G187" i="12"/>
  <c r="K187" i="12"/>
  <c r="O187" i="12"/>
  <c r="Q187" i="12"/>
  <c r="G188" i="12"/>
  <c r="I188" i="12"/>
  <c r="I187" i="12" s="1"/>
  <c r="K188" i="12"/>
  <c r="M188" i="12"/>
  <c r="M187" i="12" s="1"/>
  <c r="O188" i="12"/>
  <c r="Q188" i="12"/>
  <c r="V188" i="12"/>
  <c r="V187" i="12" s="1"/>
  <c r="G190" i="12"/>
  <c r="G189" i="12" s="1"/>
  <c r="I190" i="12"/>
  <c r="I189" i="12" s="1"/>
  <c r="K190" i="12"/>
  <c r="O190" i="12"/>
  <c r="Q190" i="12"/>
  <c r="Q189" i="12" s="1"/>
  <c r="V190" i="12"/>
  <c r="G196" i="12"/>
  <c r="M196" i="12" s="1"/>
  <c r="I196" i="12"/>
  <c r="K196" i="12"/>
  <c r="O196" i="12"/>
  <c r="Q196" i="12"/>
  <c r="V196" i="12"/>
  <c r="V189" i="12" s="1"/>
  <c r="G202" i="12"/>
  <c r="M202" i="12" s="1"/>
  <c r="I202" i="12"/>
  <c r="K202" i="12"/>
  <c r="K189" i="12" s="1"/>
  <c r="O202" i="12"/>
  <c r="Q202" i="12"/>
  <c r="V202" i="12"/>
  <c r="G208" i="12"/>
  <c r="I208" i="12"/>
  <c r="K208" i="12"/>
  <c r="M208" i="12"/>
  <c r="O208" i="12"/>
  <c r="Q208" i="12"/>
  <c r="V208" i="12"/>
  <c r="G214" i="12"/>
  <c r="I214" i="12"/>
  <c r="K214" i="12"/>
  <c r="M214" i="12"/>
  <c r="O214" i="12"/>
  <c r="O189" i="12" s="1"/>
  <c r="Q214" i="12"/>
  <c r="V214" i="12"/>
  <c r="G219" i="12"/>
  <c r="M219" i="12" s="1"/>
  <c r="I219" i="12"/>
  <c r="K219" i="12"/>
  <c r="O219" i="12"/>
  <c r="Q219" i="12"/>
  <c r="V219" i="12"/>
  <c r="I220" i="12"/>
  <c r="V220" i="12"/>
  <c r="G221" i="12"/>
  <c r="G220" i="12" s="1"/>
  <c r="I221" i="12"/>
  <c r="K221" i="12"/>
  <c r="K220" i="12" s="1"/>
  <c r="O221" i="12"/>
  <c r="O220" i="12" s="1"/>
  <c r="Q221" i="12"/>
  <c r="V221" i="12"/>
  <c r="G223" i="12"/>
  <c r="M223" i="12" s="1"/>
  <c r="I223" i="12"/>
  <c r="K223" i="12"/>
  <c r="O223" i="12"/>
  <c r="Q223" i="12"/>
  <c r="Q220" i="12" s="1"/>
  <c r="V223" i="12"/>
  <c r="I225" i="12"/>
  <c r="O225" i="12"/>
  <c r="V225" i="12"/>
  <c r="G226" i="12"/>
  <c r="M226" i="12" s="1"/>
  <c r="M225" i="12" s="1"/>
  <c r="I226" i="12"/>
  <c r="K226" i="12"/>
  <c r="K225" i="12" s="1"/>
  <c r="O226" i="12"/>
  <c r="Q226" i="12"/>
  <c r="Q225" i="12" s="1"/>
  <c r="V226" i="12"/>
  <c r="G228" i="12"/>
  <c r="G225" i="12" s="1"/>
  <c r="I228" i="12"/>
  <c r="K228" i="12"/>
  <c r="M228" i="12"/>
  <c r="O228" i="12"/>
  <c r="Q228" i="12"/>
  <c r="V228" i="12"/>
  <c r="G231" i="12"/>
  <c r="G230" i="12" s="1"/>
  <c r="I231" i="12"/>
  <c r="K231" i="12"/>
  <c r="K230" i="12" s="1"/>
  <c r="O231" i="12"/>
  <c r="Q231" i="12"/>
  <c r="Q230" i="12" s="1"/>
  <c r="V231" i="12"/>
  <c r="V230" i="12" s="1"/>
  <c r="G235" i="12"/>
  <c r="I235" i="12"/>
  <c r="K235" i="12"/>
  <c r="M235" i="12"/>
  <c r="O235" i="12"/>
  <c r="Q235" i="12"/>
  <c r="V235" i="12"/>
  <c r="G239" i="12"/>
  <c r="M239" i="12" s="1"/>
  <c r="I239" i="12"/>
  <c r="K239" i="12"/>
  <c r="O239" i="12"/>
  <c r="Q239" i="12"/>
  <c r="V239" i="12"/>
  <c r="G243" i="12"/>
  <c r="M243" i="12" s="1"/>
  <c r="I243" i="12"/>
  <c r="K243" i="12"/>
  <c r="O243" i="12"/>
  <c r="Q243" i="12"/>
  <c r="V243" i="12"/>
  <c r="G247" i="12"/>
  <c r="M247" i="12" s="1"/>
  <c r="I247" i="12"/>
  <c r="I230" i="12" s="1"/>
  <c r="K247" i="12"/>
  <c r="O247" i="12"/>
  <c r="Q247" i="12"/>
  <c r="V247" i="12"/>
  <c r="G252" i="12"/>
  <c r="M252" i="12" s="1"/>
  <c r="I252" i="12"/>
  <c r="K252" i="12"/>
  <c r="O252" i="12"/>
  <c r="Q252" i="12"/>
  <c r="V252" i="12"/>
  <c r="G256" i="12"/>
  <c r="I256" i="12"/>
  <c r="K256" i="12"/>
  <c r="M256" i="12"/>
  <c r="O256" i="12"/>
  <c r="Q256" i="12"/>
  <c r="V256" i="12"/>
  <c r="G260" i="12"/>
  <c r="I260" i="12"/>
  <c r="K260" i="12"/>
  <c r="M260" i="12"/>
  <c r="O260" i="12"/>
  <c r="O230" i="12" s="1"/>
  <c r="Q260" i="12"/>
  <c r="V260" i="12"/>
  <c r="G264" i="12"/>
  <c r="M264" i="12" s="1"/>
  <c r="I264" i="12"/>
  <c r="K264" i="12"/>
  <c r="O264" i="12"/>
  <c r="Q264" i="12"/>
  <c r="V264" i="12"/>
  <c r="G268" i="12"/>
  <c r="I268" i="12"/>
  <c r="K268" i="12"/>
  <c r="M268" i="12"/>
  <c r="O268" i="12"/>
  <c r="Q268" i="12"/>
  <c r="V268" i="12"/>
  <c r="G272" i="12"/>
  <c r="M272" i="12" s="1"/>
  <c r="I272" i="12"/>
  <c r="K272" i="12"/>
  <c r="O272" i="12"/>
  <c r="Q272" i="12"/>
  <c r="V272" i="12"/>
  <c r="G276" i="12"/>
  <c r="M276" i="12" s="1"/>
  <c r="I276" i="12"/>
  <c r="K276" i="12"/>
  <c r="O276" i="12"/>
  <c r="Q276" i="12"/>
  <c r="V276" i="12"/>
  <c r="G280" i="12"/>
  <c r="M280" i="12" s="1"/>
  <c r="I280" i="12"/>
  <c r="K280" i="12"/>
  <c r="O280" i="12"/>
  <c r="Q280" i="12"/>
  <c r="V280" i="12"/>
  <c r="G284" i="12"/>
  <c r="M284" i="12" s="1"/>
  <c r="I284" i="12"/>
  <c r="K284" i="12"/>
  <c r="O284" i="12"/>
  <c r="Q284" i="12"/>
  <c r="V284" i="12"/>
  <c r="G288" i="12"/>
  <c r="I288" i="12"/>
  <c r="K288" i="12"/>
  <c r="M288" i="12"/>
  <c r="O288" i="12"/>
  <c r="Q288" i="12"/>
  <c r="V288" i="12"/>
  <c r="G292" i="12"/>
  <c r="I292" i="12"/>
  <c r="K292" i="12"/>
  <c r="M292" i="12"/>
  <c r="O292" i="12"/>
  <c r="Q292" i="12"/>
  <c r="V292" i="12"/>
  <c r="K293" i="12"/>
  <c r="Q293" i="12"/>
  <c r="G294" i="12"/>
  <c r="I294" i="12"/>
  <c r="I293" i="12" s="1"/>
  <c r="K294" i="12"/>
  <c r="M294" i="12"/>
  <c r="O294" i="12"/>
  <c r="Q294" i="12"/>
  <c r="V294" i="12"/>
  <c r="V293" i="12" s="1"/>
  <c r="G298" i="12"/>
  <c r="M298" i="12" s="1"/>
  <c r="I298" i="12"/>
  <c r="K298" i="12"/>
  <c r="O298" i="12"/>
  <c r="O293" i="12" s="1"/>
  <c r="Q298" i="12"/>
  <c r="V298" i="12"/>
  <c r="G302" i="12"/>
  <c r="M302" i="12" s="1"/>
  <c r="I302" i="12"/>
  <c r="K302" i="12"/>
  <c r="O302" i="12"/>
  <c r="Q302" i="12"/>
  <c r="V302" i="12"/>
  <c r="G306" i="12"/>
  <c r="M306" i="12" s="1"/>
  <c r="I306" i="12"/>
  <c r="K306" i="12"/>
  <c r="O306" i="12"/>
  <c r="Q306" i="12"/>
  <c r="V306" i="12"/>
  <c r="I307" i="12"/>
  <c r="K307" i="12"/>
  <c r="O307" i="12"/>
  <c r="Q307" i="12"/>
  <c r="G308" i="12"/>
  <c r="G307" i="12" s="1"/>
  <c r="I308" i="12"/>
  <c r="K308" i="12"/>
  <c r="M308" i="12"/>
  <c r="M307" i="12" s="1"/>
  <c r="O308" i="12"/>
  <c r="Q308" i="12"/>
  <c r="V308" i="12"/>
  <c r="V307" i="12" s="1"/>
  <c r="G311" i="12"/>
  <c r="G310" i="12" s="1"/>
  <c r="I311" i="12"/>
  <c r="K311" i="12"/>
  <c r="K310" i="12" s="1"/>
  <c r="O311" i="12"/>
  <c r="Q311" i="12"/>
  <c r="Q310" i="12" s="1"/>
  <c r="V311" i="12"/>
  <c r="G316" i="12"/>
  <c r="I316" i="12"/>
  <c r="K316" i="12"/>
  <c r="M316" i="12"/>
  <c r="O316" i="12"/>
  <c r="Q316" i="12"/>
  <c r="V316" i="12"/>
  <c r="V310" i="12" s="1"/>
  <c r="G321" i="12"/>
  <c r="M321" i="12" s="1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M329" i="12" s="1"/>
  <c r="I329" i="12"/>
  <c r="I310" i="12" s="1"/>
  <c r="K329" i="12"/>
  <c r="O329" i="12"/>
  <c r="Q329" i="12"/>
  <c r="V329" i="12"/>
  <c r="G334" i="12"/>
  <c r="M334" i="12" s="1"/>
  <c r="I334" i="12"/>
  <c r="K334" i="12"/>
  <c r="O334" i="12"/>
  <c r="Q334" i="12"/>
  <c r="V334" i="12"/>
  <c r="G338" i="12"/>
  <c r="I338" i="12"/>
  <c r="K338" i="12"/>
  <c r="M338" i="12"/>
  <c r="O338" i="12"/>
  <c r="Q338" i="12"/>
  <c r="V338" i="12"/>
  <c r="G342" i="12"/>
  <c r="I342" i="12"/>
  <c r="K342" i="12"/>
  <c r="M342" i="12"/>
  <c r="O342" i="12"/>
  <c r="O310" i="12" s="1"/>
  <c r="Q342" i="12"/>
  <c r="V342" i="12"/>
  <c r="G347" i="12"/>
  <c r="M347" i="12" s="1"/>
  <c r="I347" i="12"/>
  <c r="K347" i="12"/>
  <c r="O347" i="12"/>
  <c r="Q347" i="12"/>
  <c r="V347" i="12"/>
  <c r="G354" i="12"/>
  <c r="I354" i="12"/>
  <c r="K354" i="12"/>
  <c r="M354" i="12"/>
  <c r="O354" i="12"/>
  <c r="Q354" i="12"/>
  <c r="V354" i="12"/>
  <c r="G359" i="12"/>
  <c r="M359" i="12" s="1"/>
  <c r="I359" i="12"/>
  <c r="K359" i="12"/>
  <c r="O359" i="12"/>
  <c r="Q359" i="12"/>
  <c r="V359" i="12"/>
  <c r="G363" i="12"/>
  <c r="M363" i="12" s="1"/>
  <c r="I363" i="12"/>
  <c r="K363" i="12"/>
  <c r="O363" i="12"/>
  <c r="Q363" i="12"/>
  <c r="V363" i="12"/>
  <c r="G367" i="12"/>
  <c r="M367" i="12" s="1"/>
  <c r="I367" i="12"/>
  <c r="K367" i="12"/>
  <c r="O367" i="12"/>
  <c r="Q367" i="12"/>
  <c r="V367" i="12"/>
  <c r="K368" i="12"/>
  <c r="G369" i="12"/>
  <c r="G368" i="12" s="1"/>
  <c r="I369" i="12"/>
  <c r="K369" i="12"/>
  <c r="M369" i="12"/>
  <c r="O369" i="12"/>
  <c r="Q369" i="12"/>
  <c r="V369" i="12"/>
  <c r="V368" i="12" s="1"/>
  <c r="G374" i="12"/>
  <c r="I374" i="12"/>
  <c r="I368" i="12" s="1"/>
  <c r="K374" i="12"/>
  <c r="M374" i="12"/>
  <c r="O374" i="12"/>
  <c r="O368" i="12" s="1"/>
  <c r="Q374" i="12"/>
  <c r="V374" i="12"/>
  <c r="G380" i="12"/>
  <c r="M380" i="12" s="1"/>
  <c r="I380" i="12"/>
  <c r="K380" i="12"/>
  <c r="O380" i="12"/>
  <c r="Q380" i="12"/>
  <c r="Q368" i="12" s="1"/>
  <c r="V380" i="12"/>
  <c r="G385" i="12"/>
  <c r="I385" i="12"/>
  <c r="K385" i="12"/>
  <c r="M385" i="12"/>
  <c r="O385" i="12"/>
  <c r="Q385" i="12"/>
  <c r="V385" i="12"/>
  <c r="G391" i="12"/>
  <c r="M391" i="12" s="1"/>
  <c r="I391" i="12"/>
  <c r="K391" i="12"/>
  <c r="O391" i="12"/>
  <c r="Q391" i="12"/>
  <c r="V391" i="12"/>
  <c r="G397" i="12"/>
  <c r="M397" i="12" s="1"/>
  <c r="I397" i="12"/>
  <c r="K397" i="12"/>
  <c r="O397" i="12"/>
  <c r="Q397" i="12"/>
  <c r="V397" i="12"/>
  <c r="I398" i="12"/>
  <c r="G399" i="12"/>
  <c r="M399" i="12" s="1"/>
  <c r="I399" i="12"/>
  <c r="K399" i="12"/>
  <c r="K398" i="12" s="1"/>
  <c r="O399" i="12"/>
  <c r="Q399" i="12"/>
  <c r="Q398" i="12" s="1"/>
  <c r="V399" i="12"/>
  <c r="G409" i="12"/>
  <c r="G398" i="12" s="1"/>
  <c r="I409" i="12"/>
  <c r="K409" i="12"/>
  <c r="M409" i="12"/>
  <c r="O409" i="12"/>
  <c r="Q409" i="12"/>
  <c r="V409" i="12"/>
  <c r="G418" i="12"/>
  <c r="I418" i="12"/>
  <c r="K418" i="12"/>
  <c r="M418" i="12"/>
  <c r="O418" i="12"/>
  <c r="O398" i="12" s="1"/>
  <c r="Q418" i="12"/>
  <c r="V418" i="12"/>
  <c r="G428" i="12"/>
  <c r="M428" i="12" s="1"/>
  <c r="I428" i="12"/>
  <c r="K428" i="12"/>
  <c r="O428" i="12"/>
  <c r="Q428" i="12"/>
  <c r="V428" i="12"/>
  <c r="G434" i="12"/>
  <c r="I434" i="12"/>
  <c r="K434" i="12"/>
  <c r="M434" i="12"/>
  <c r="O434" i="12"/>
  <c r="Q434" i="12"/>
  <c r="V434" i="12"/>
  <c r="V398" i="12" s="1"/>
  <c r="G440" i="12"/>
  <c r="I440" i="12"/>
  <c r="K440" i="12"/>
  <c r="M440" i="12"/>
  <c r="O440" i="12"/>
  <c r="Q440" i="12"/>
  <c r="V440" i="12"/>
  <c r="G446" i="12"/>
  <c r="M446" i="12" s="1"/>
  <c r="I446" i="12"/>
  <c r="K446" i="12"/>
  <c r="O446" i="12"/>
  <c r="Q446" i="12"/>
  <c r="V446" i="12"/>
  <c r="I447" i="12"/>
  <c r="G448" i="12"/>
  <c r="M448" i="12" s="1"/>
  <c r="I448" i="12"/>
  <c r="K448" i="12"/>
  <c r="K447" i="12" s="1"/>
  <c r="O448" i="12"/>
  <c r="Q448" i="12"/>
  <c r="Q447" i="12" s="1"/>
  <c r="V448" i="12"/>
  <c r="G453" i="12"/>
  <c r="G447" i="12" s="1"/>
  <c r="I453" i="12"/>
  <c r="K453" i="12"/>
  <c r="M453" i="12"/>
  <c r="O453" i="12"/>
  <c r="Q453" i="12"/>
  <c r="V453" i="12"/>
  <c r="G465" i="12"/>
  <c r="I465" i="12"/>
  <c r="K465" i="12"/>
  <c r="M465" i="12"/>
  <c r="O465" i="12"/>
  <c r="O447" i="12" s="1"/>
  <c r="Q465" i="12"/>
  <c r="V465" i="12"/>
  <c r="G477" i="12"/>
  <c r="M477" i="12" s="1"/>
  <c r="I477" i="12"/>
  <c r="K477" i="12"/>
  <c r="O477" i="12"/>
  <c r="Q477" i="12"/>
  <c r="V477" i="12"/>
  <c r="G490" i="12"/>
  <c r="I490" i="12"/>
  <c r="K490" i="12"/>
  <c r="M490" i="12"/>
  <c r="O490" i="12"/>
  <c r="Q490" i="12"/>
  <c r="V490" i="12"/>
  <c r="V447" i="12" s="1"/>
  <c r="I503" i="12"/>
  <c r="K503" i="12"/>
  <c r="O503" i="12"/>
  <c r="V503" i="12"/>
  <c r="G504" i="12"/>
  <c r="G503" i="12" s="1"/>
  <c r="I504" i="12"/>
  <c r="K504" i="12"/>
  <c r="O504" i="12"/>
  <c r="Q504" i="12"/>
  <c r="Q503" i="12" s="1"/>
  <c r="V504" i="12"/>
  <c r="I550" i="12"/>
  <c r="G551" i="12"/>
  <c r="M551" i="12" s="1"/>
  <c r="M550" i="12" s="1"/>
  <c r="I551" i="12"/>
  <c r="K551" i="12"/>
  <c r="K550" i="12" s="1"/>
  <c r="O551" i="12"/>
  <c r="Q551" i="12"/>
  <c r="Q550" i="12" s="1"/>
  <c r="V551" i="12"/>
  <c r="G552" i="12"/>
  <c r="G550" i="12" s="1"/>
  <c r="I552" i="12"/>
  <c r="K552" i="12"/>
  <c r="M552" i="12"/>
  <c r="O552" i="12"/>
  <c r="Q552" i="12"/>
  <c r="V552" i="12"/>
  <c r="G553" i="12"/>
  <c r="I553" i="12"/>
  <c r="K553" i="12"/>
  <c r="M553" i="12"/>
  <c r="O553" i="12"/>
  <c r="O550" i="12" s="1"/>
  <c r="Q553" i="12"/>
  <c r="V553" i="12"/>
  <c r="G555" i="12"/>
  <c r="M555" i="12" s="1"/>
  <c r="I555" i="12"/>
  <c r="K555" i="12"/>
  <c r="O555" i="12"/>
  <c r="Q555" i="12"/>
  <c r="V555" i="12"/>
  <c r="G556" i="12"/>
  <c r="I556" i="12"/>
  <c r="K556" i="12"/>
  <c r="M556" i="12"/>
  <c r="O556" i="12"/>
  <c r="Q556" i="12"/>
  <c r="V556" i="12"/>
  <c r="V550" i="12" s="1"/>
  <c r="G558" i="12"/>
  <c r="M558" i="12" s="1"/>
  <c r="I558" i="12"/>
  <c r="K558" i="12"/>
  <c r="O558" i="12"/>
  <c r="Q558" i="12"/>
  <c r="V558" i="12"/>
  <c r="G559" i="12"/>
  <c r="M559" i="12" s="1"/>
  <c r="I559" i="12"/>
  <c r="K559" i="12"/>
  <c r="O559" i="12"/>
  <c r="Q559" i="12"/>
  <c r="V559" i="12"/>
  <c r="I560" i="12"/>
  <c r="O560" i="12"/>
  <c r="V560" i="12"/>
  <c r="G561" i="12"/>
  <c r="M561" i="12" s="1"/>
  <c r="M560" i="12" s="1"/>
  <c r="I561" i="12"/>
  <c r="K561" i="12"/>
  <c r="K560" i="12" s="1"/>
  <c r="O561" i="12"/>
  <c r="Q561" i="12"/>
  <c r="Q560" i="12" s="1"/>
  <c r="V561" i="12"/>
  <c r="G566" i="12"/>
  <c r="G560" i="12" s="1"/>
  <c r="I566" i="12"/>
  <c r="K566" i="12"/>
  <c r="M566" i="12"/>
  <c r="O566" i="12"/>
  <c r="Q566" i="12"/>
  <c r="V566" i="12"/>
  <c r="AF569" i="12"/>
  <c r="I20" i="1"/>
  <c r="I19" i="1"/>
  <c r="I18" i="1"/>
  <c r="I17" i="1"/>
  <c r="AZ52" i="1"/>
  <c r="AZ50" i="1"/>
  <c r="AZ48" i="1"/>
  <c r="AZ46" i="1"/>
  <c r="AZ45" i="1"/>
  <c r="F42" i="1"/>
  <c r="G42" i="1"/>
  <c r="G25" i="1" s="1"/>
  <c r="A25" i="1" s="1"/>
  <c r="H41" i="1"/>
  <c r="I41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80" i="1" l="1"/>
  <c r="J72" i="1" s="1"/>
  <c r="J62" i="1"/>
  <c r="J58" i="1"/>
  <c r="J76" i="1"/>
  <c r="J79" i="1"/>
  <c r="J67" i="1"/>
  <c r="J68" i="1"/>
  <c r="J73" i="1"/>
  <c r="J65" i="1"/>
  <c r="J61" i="1"/>
  <c r="J60" i="1"/>
  <c r="J69" i="1"/>
  <c r="J64" i="1"/>
  <c r="A26" i="1"/>
  <c r="G26" i="1"/>
  <c r="H42" i="1"/>
  <c r="G28" i="1"/>
  <c r="G23" i="1"/>
  <c r="M368" i="12"/>
  <c r="M51" i="12"/>
  <c r="M92" i="12"/>
  <c r="M398" i="12"/>
  <c r="M447" i="12"/>
  <c r="M8" i="12"/>
  <c r="M293" i="12"/>
  <c r="M136" i="12"/>
  <c r="M311" i="12"/>
  <c r="M310" i="12" s="1"/>
  <c r="M231" i="12"/>
  <c r="M230" i="12" s="1"/>
  <c r="AE569" i="12"/>
  <c r="M221" i="12"/>
  <c r="M220" i="12" s="1"/>
  <c r="M190" i="12"/>
  <c r="M189" i="12" s="1"/>
  <c r="G293" i="12"/>
  <c r="M124" i="12"/>
  <c r="M123" i="12" s="1"/>
  <c r="M504" i="12"/>
  <c r="M503" i="12" s="1"/>
  <c r="I21" i="1"/>
  <c r="J40" i="1"/>
  <c r="J39" i="1"/>
  <c r="J42" i="1" s="1"/>
  <c r="J41" i="1"/>
  <c r="J70" i="1" l="1"/>
  <c r="J77" i="1"/>
  <c r="J74" i="1"/>
  <c r="J78" i="1"/>
  <c r="J59" i="1"/>
  <c r="J63" i="1"/>
  <c r="J71" i="1"/>
  <c r="J75" i="1"/>
  <c r="J66" i="1"/>
  <c r="A23" i="1"/>
  <c r="J8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78A38C5C-2BAE-4ED9-B264-E01E0979E2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54EC45-BC01-4126-977F-07634CD7FF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<sst xmlns="http://schemas.openxmlformats.org/spreadsheetml/2006/main" count="1873" uniqueCount="489">
  <si>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</si>
  <si>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</si>
  <si>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</si>
  <si>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</si>
  <si>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</si>
  <si>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</si>
  <si>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</si>
  <si>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</si>
  <si>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</si>
  <si>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</si>
  <si>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</si>
  <si>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</si>
  <si>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</si>
  <si>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</si>
  <si>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</si>
  <si>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</si>
  <si>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</si>
  <si>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</si>
  <si>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</si>
  <si>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</si>
  <si>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</si>
  <si>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</si>
  <si>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</si>
  <si>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</si>
  <si>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</si>
  <si>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</si>
  <si>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</si>
  <si>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</si>
  <si>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</si>
  <si>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</si>
  <si>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</si>
  <si>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</si>
  <si>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</si>
  <si>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</si>
  <si>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</si>
  <si>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</si>
  <si>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</si>
  <si>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</si>
  <si>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</si>
  <si>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</si>
  <si>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</si>
  <si>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</si>
  <si>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</si>
  <si>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22.42</t>
  </si>
  <si>
    <t>Stavební úpravy</t>
  </si>
  <si>
    <t>22.41</t>
  </si>
  <si>
    <t>Orlí 22, byt č. 8.2 (koupelna)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</si>
  <si>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</si>
  <si>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</si>
  <si>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</si>
  <si>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</si>
  <si>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</si>
  <si>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</si>
  <si>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</si>
  <si>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</si>
  <si>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</si>
  <si>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</si>
  <si>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</si>
  <si>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</si>
  <si>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</si>
  <si>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</si>
  <si>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</si>
  <si>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</si>
  <si>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</si>
  <si>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</si>
  <si>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</si>
  <si>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</si>
  <si>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</si>
  <si>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</si>
  <si>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</si>
  <si>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</si>
  <si>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</si>
  <si>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</si>
  <si>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</si>
  <si>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</si>
  <si>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</si>
  <si>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</si>
  <si>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</si>
  <si>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</si>
  <si>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</si>
  <si>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</si>
  <si>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</si>
  <si>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</si>
  <si>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</si>
  <si>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</si>
  <si>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</si>
  <si>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</si>
  <si>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</si>
  <si>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</si>
  <si>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</si>
  <si>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</si>
  <si>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</si>
  <si>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</si>
  <si>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</si>
  <si>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</si>
  <si>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</si>
  <si>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</si>
  <si>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</si>
  <si>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</si>
  <si>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</si>
  <si>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</si>
  <si>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</si>
  <si>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</si>
  <si>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</si>
  <si>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</si>
  <si>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</si>
  <si>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</si>
  <si>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</si>
  <si>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</si>
  <si>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</si>
  <si>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</si>
  <si>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</si>
  <si>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</si>
  <si>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</si>
  <si>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</si>
  <si>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</si>
  <si>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</si>
  <si>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</si>
  <si>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</si>
  <si>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</si>
  <si>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</si>
  <si>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</si>
  <si>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</si>
  <si>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</si>
  <si>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</si>
  <si>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</si>
  <si>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</si>
  <si>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</si>
  <si>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</si>
  <si>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</si>
  <si>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</si>
  <si>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</si>
  <si>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</si>
  <si>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</si>
  <si>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</si>
  <si>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342255024R00</t>
  </si>
  <si>
    <t>Příčky z desek porobetonových tl. 100 mm</t>
  </si>
  <si>
    <t>m2</t>
  </si>
  <si>
    <t>RTS 22/ II</t>
  </si>
  <si>
    <t>Práce</t>
  </si>
  <si>
    <t>POL1_</t>
  </si>
  <si>
    <t xml:space="preserve">Orlí 22, byt č. 8.2.  : </t>
  </si>
  <si>
    <t>VV</t>
  </si>
  <si>
    <t xml:space="preserve">nová dispozice : </t>
  </si>
  <si>
    <t>5.08b.02 - WC, šířka nového wc 900mm / 5.08b.03/5.08.04 - nová koupelna : 1,2*3,2</t>
  </si>
  <si>
    <t>Mezisoučet</t>
  </si>
  <si>
    <t xml:space="preserve">zazdění stávajících dveří : </t>
  </si>
  <si>
    <t>0,75*2,0</t>
  </si>
  <si>
    <t>0,80*2,0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</si>
  <si>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</si>
  <si>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</si>
  <si>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</si>
  <si>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</si>
  <si>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</si>
  <si>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5.08b.02 - WC, šířka nového wc 900mm / 5.08b.03/5.08.04 - nová koupelna : 1,2+3,2+3,2</t>
  </si>
  <si>
    <t>0,75+2,0+2,0</t>
  </si>
  <si>
    <t>0,80+2,0+2,0</t>
  </si>
  <si>
    <t>346971161R00</t>
  </si>
  <si>
    <t xml:space="preserve">Dilatace příček od stropu š. do 80 mm, tl.30 mm </t>
  </si>
  <si>
    <t>Rozmeření, nařezání a montáž minerální izolace, zapravení spáry montážní pěnou, dodávka tepelné izolace a montážní pěny.</t>
  </si>
  <si>
    <t>5.08b.02 - WC, šířka nového wc 900mm / 5.08b.03/5.08.04 - nová koupelna : 1,2</t>
  </si>
  <si>
    <t>342255020R00</t>
  </si>
  <si>
    <t>Příčky z desek porobetonových tl. 50 mm</t>
  </si>
  <si>
    <t xml:space="preserve">5.08b.02 - WC, šířka nového wc 900mm / 5.08b.03/5.08.04 - nová koupelna : </t>
  </si>
  <si>
    <t>obedzdívka vany : 2*1,6*0,8</t>
  </si>
  <si>
    <t>320000x02</t>
  </si>
  <si>
    <t>D+M: Nosný překlad z válcovaných profilů, 2x  L 80/80/8 délka = šířka otvoru + 2* 200mm pro uložení</t>
  </si>
  <si>
    <t>soubor</t>
  </si>
  <si>
    <t>Vlastní</t>
  </si>
  <si>
    <t>Indiv</t>
  </si>
  <si>
    <t>překlad bouraného otvoru, válcovaný profil dle PD, osazen před vybouráním otvoru</t>
  </si>
  <si>
    <t>včetně vybourání otvoru, dobetonávky, svařování, pomocných prací, dodávky překladu</t>
  </si>
  <si>
    <t>416021123R00</t>
  </si>
  <si>
    <t>Podhledy SDK, kovová.kce CD. 1x deska RBI 12,5 mm</t>
  </si>
  <si>
    <t>s úpravou rohů, koutů a hran konstrukcí, přebroušení a tmelení spár,</t>
  </si>
  <si>
    <t>5.08b.02 - WC, šířka nového wc 900mm : 1,071</t>
  </si>
  <si>
    <t>5.08b.03/5.08.04 - nová koupelna : 7,47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</si>
  <si>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</si>
  <si>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</si>
  <si>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</si>
  <si>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</si>
  <si>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5.08b.02 - WC, šířka nového wc 900mm : 0,4*1,98</t>
  </si>
  <si>
    <t>5.08b.03/5.08.04 - nová koupelna : 0,4*1,98</t>
  </si>
  <si>
    <t>612421231R00</t>
  </si>
  <si>
    <t>Oprava vápen.omítek stěn do 10 % pl. - štukových</t>
  </si>
  <si>
    <t xml:space="preserve">oprava omítky mimo obklad : </t>
  </si>
  <si>
    <t>5.08b.02 - WC, šířka nového wc 900mm : 4,18*(3,145-2,00)</t>
  </si>
  <si>
    <t>5.08b.03/5.08.04 - nová koupelna : 11,8*(3,145-2,00)</t>
  </si>
  <si>
    <t>602011141RT3</t>
  </si>
  <si>
    <t>Štuk na stěnách vnitřní, ručně tloušťka vrstvy 4 mm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</si>
  <si>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</si>
  <si>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</si>
  <si>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</si>
  <si>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</si>
  <si>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 xml:space="preserve">po hmoždinkách, drážky, rýhy : </t>
  </si>
  <si>
    <t>5.08b.02 - WC, šířka nového wc 900mm : 5</t>
  </si>
  <si>
    <t>5.08b.03/5.08.04 - nová koupelna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</si>
  <si>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</si>
  <si>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</si>
  <si>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</si>
  <si>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>5.08b.02 - WC, šířka nového wc 900mm / 5.08b.03/5.08.04 - nová koupelna : 2*1,2*3,2</t>
  </si>
  <si>
    <t>2*0,75*2,0</t>
  </si>
  <si>
    <t>2*0,80*2,0</t>
  </si>
  <si>
    <t xml:space="preserve">oprava po odsekání obkladů : </t>
  </si>
  <si>
    <t>3.04A.07 - koupelna : 1,14*8,25</t>
  </si>
  <si>
    <t>632411110RT1</t>
  </si>
  <si>
    <t>Potěr ze suchých směsí samonivelační polymercementová stěrka, pevnost v tlaku 20 MPa, tloušťky 10 mm</t>
  </si>
  <si>
    <t>632411904R00</t>
  </si>
  <si>
    <t>Penetrace savých podkladů 0,25 l/m2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</si>
  <si>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</si>
  <si>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</si>
  <si>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</si>
  <si>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</si>
  <si>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</si>
  <si>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5.08b.03/5.08.04 - nová koupelna : 2</t>
  </si>
  <si>
    <t>vyklizení stávající šatny, drobné práce : 2</t>
  </si>
  <si>
    <t>941955002R00</t>
  </si>
  <si>
    <t>Lešení lehké pomocné, výška podlahy do 1,9 m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</si>
  <si>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</si>
  <si>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</si>
  <si>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</si>
  <si>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</si>
  <si>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</si>
  <si>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978013121R00</t>
  </si>
  <si>
    <t>Otlučení omítek vnitřních stěn v rozsahu do 10 %</t>
  </si>
  <si>
    <t xml:space="preserve">Orlí 9, byt č. 4.1 : </t>
  </si>
  <si>
    <t>3.04A.07 - koupelna : 10,1*1,5</t>
  </si>
  <si>
    <t>978059531R00</t>
  </si>
  <si>
    <t>Odsekání vnitřních obkladů stěn nad 2 m2</t>
  </si>
  <si>
    <t>965081713R00</t>
  </si>
  <si>
    <t>Bourání dlažeb keramických tl.10 mm, nad 1 m2</t>
  </si>
  <si>
    <t>3.04A.07 - koupelna : 5,3</t>
  </si>
  <si>
    <t>965048515R00</t>
  </si>
  <si>
    <t>Broušení betonových povrchů do tl. 5 mm</t>
  </si>
  <si>
    <t>962031123R00</t>
  </si>
  <si>
    <t>Bourání příček z cihel pálených děrovan. tl. 80 mm</t>
  </si>
  <si>
    <t>5.08b.02 - WC, šířka nového wc 900mm / 5.08b.03/5.08.04 - nová koupelna : (3,26+1,2)*3,2</t>
  </si>
  <si>
    <t>971038621R00</t>
  </si>
  <si>
    <t>Vybourání otvorů cihly duté pl. 4 m2, tl. 10 cm</t>
  </si>
  <si>
    <t>Včetně pomocného lešení o výšce podlahy do 1900 mm a pro zatížení do 1,5 kPa  (150 kg/m2).</t>
  </si>
  <si>
    <t>nová dispozice, nová pozice dveří : 0,8*2,0</t>
  </si>
  <si>
    <t>960321271R00</t>
  </si>
  <si>
    <t>Bourání konstrukcí ze železobetonu</t>
  </si>
  <si>
    <t>m3</t>
  </si>
  <si>
    <t>Včetně bourání geotextilií, výplně otvorů tvárnic, drenáží, trubek a dilatačních prvků apod. zabudovaných v bouraných konstrukcích.</t>
  </si>
  <si>
    <t xml:space="preserve">vybourání stávajícího stropu : </t>
  </si>
  <si>
    <t>5.08b.02 - WC : 1,0*1,3*0,1</t>
  </si>
  <si>
    <t>766111820R00</t>
  </si>
  <si>
    <t>Demontáž dřevěných stěn plných</t>
  </si>
  <si>
    <t>5.08b.02 - WC, šířka nového wc 900mm / 5.08b.03/5.08.04 - nová koupelna : (3,26)*2,0</t>
  </si>
  <si>
    <t>968061125R00</t>
  </si>
  <si>
    <t>Vyvěšení dřevěných dveřních křídel pl. do 2 m2</t>
  </si>
  <si>
    <t>nová dispozice : 3</t>
  </si>
  <si>
    <t>968062455R00</t>
  </si>
  <si>
    <t>Vybourání dřevěných dveřních zárubní pl. do 2 m2</t>
  </si>
  <si>
    <t>0,70*1,97</t>
  </si>
  <si>
    <t>0,65*1,97</t>
  </si>
  <si>
    <t>0,55*1,97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</si>
  <si>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</si>
  <si>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</si>
  <si>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</si>
  <si>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</si>
  <si>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</si>
  <si>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</si>
  <si>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</si>
  <si>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 xml:space="preserve">3.04A.07 - koupelna : </t>
  </si>
  <si>
    <t>podlaha : 5,1</t>
  </si>
  <si>
    <t>za vanou : 1,5*(2,0+1,0)</t>
  </si>
  <si>
    <t>711212000R00</t>
  </si>
  <si>
    <t>Penetrace podkladu pod hydroizolační nátěr,vč.dod.</t>
  </si>
  <si>
    <t>za vanou a umyvadlem : (1,7+0,6+0,6+1,5)*2,0</t>
  </si>
  <si>
    <t>711212001R00</t>
  </si>
  <si>
    <t>Hydroizolační povlak - nátěr</t>
  </si>
  <si>
    <t>711212601R00</t>
  </si>
  <si>
    <t>Těsnicí pás do spoje podlaha - stěna</t>
  </si>
  <si>
    <t>5.08b.03/5.08.04 - nová koupelna : 11,8</t>
  </si>
  <si>
    <t>za vanou a umyvadlem : (1,7+0,6+0,6+1,5)</t>
  </si>
  <si>
    <t>711212611R00</t>
  </si>
  <si>
    <t>Těsnicí pás do svislých koutů</t>
  </si>
  <si>
    <t>5.08b.03/5.08.04 - nová koupelna : 2,0*4</t>
  </si>
  <si>
    <t>998711103R00</t>
  </si>
  <si>
    <t>Přesun hmot pro izolace proti vodě, výšky do 24 m</t>
  </si>
  <si>
    <t>721170000x01</t>
  </si>
  <si>
    <t>Příprava pro AP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</si>
  <si>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</si>
  <si>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</si>
  <si>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Nové rozvody pro nové umístění umyvadla, vany, automatické pračky s ohledem na stáří objektu a stav stávajících rozvodů</t>
  </si>
  <si>
    <t>722131000x01</t>
  </si>
  <si>
    <t>722131000x02</t>
  </si>
  <si>
    <t>725820802R00</t>
  </si>
  <si>
    <t>Demontáž baterie stojánkové do 1otvoru</t>
  </si>
  <si>
    <t>nová dispozice : 1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</si>
  <si>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</si>
  <si>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</si>
  <si>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</si>
  <si>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</si>
  <si>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SPCM</t>
  </si>
  <si>
    <t>Specifikace</t>
  </si>
  <si>
    <t>POL3_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</si>
  <si>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</si>
  <si>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</si>
  <si>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</si>
  <si>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</si>
  <si>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</si>
  <si>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</si>
  <si>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</si>
  <si>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725220851R00</t>
  </si>
  <si>
    <t>Demontáž van včetně vybourání obezdezdívky</t>
  </si>
  <si>
    <t>725224137R00</t>
  </si>
  <si>
    <t>Vana ocelová se zápachovou uzávěrkou, dl. 1600 mm včetně vany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</si>
  <si>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</si>
  <si>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</si>
  <si>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</si>
  <si>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</si>
  <si>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</si>
  <si>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</si>
  <si>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725110814R00</t>
  </si>
  <si>
    <t>Demontáž klozetů kombinovaných</t>
  </si>
  <si>
    <t>725119305R00</t>
  </si>
  <si>
    <t>Montáž klozetových mís kombinovaných</t>
  </si>
  <si>
    <t>64232402R</t>
  </si>
  <si>
    <t>Klozet kombi bílý, 367x790x630 mm</t>
  </si>
  <si>
    <t>RTS 22/ I</t>
  </si>
  <si>
    <t>551674068R</t>
  </si>
  <si>
    <t>sedátko klozetové s poklopem; plast; antibakteriální; bílé; úchyty ocelové</t>
  </si>
  <si>
    <t>998725103R00</t>
  </si>
  <si>
    <t>Přesun hmot pro zařizovací předměty, výšky do 24 m</t>
  </si>
  <si>
    <t>731200832R00x</t>
  </si>
  <si>
    <t>Demontáž stávajícího kotle na TUV</t>
  </si>
  <si>
    <t>731249322R00</t>
  </si>
  <si>
    <t>Montáž závěsných kotlů na TUV</t>
  </si>
  <si>
    <t>731000x02</t>
  </si>
  <si>
    <t>Elektrický ohřívač vody - boiler 120 l (dle standardu investora)</t>
  </si>
  <si>
    <t>998731102R00</t>
  </si>
  <si>
    <t>Přesun hmot pro kotelny, výšky do 24 m</t>
  </si>
  <si>
    <t>735000000x04</t>
  </si>
  <si>
    <t>D+M: demontáž a zpětná montáž stávajícího topného žebříku</t>
  </si>
  <si>
    <t>766662811R00</t>
  </si>
  <si>
    <t>Demontáž prahů dveří 1křídlových</t>
  </si>
  <si>
    <t>5.08b.02 - WC, šířka nového wc 900mm : 1</t>
  </si>
  <si>
    <t>766661112R00</t>
  </si>
  <si>
    <t>Montáž dveří do zárubně,otevíravých 1kř.do 0,8 m</t>
  </si>
  <si>
    <t>5.08b.03/5.08.04 - nová koupelna : 1</t>
  </si>
  <si>
    <t>611601213R</t>
  </si>
  <si>
    <t>Dveře vnitřní 1kř. 80x197 cm</t>
  </si>
  <si>
    <t>611601212R</t>
  </si>
  <si>
    <t>Dveře vnitřní 1kř. 70x197 cm</t>
  </si>
  <si>
    <t>766670011R00</t>
  </si>
  <si>
    <t>Montáž obložkové zárubně</t>
  </si>
  <si>
    <t>61181153R</t>
  </si>
  <si>
    <t>Zárubeň obložková š. 80 cm/st. 65-140 mm</t>
  </si>
  <si>
    <t>61181152R</t>
  </si>
  <si>
    <t>Zárubeň obložková š. 70 cm/st. 65-140 mm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</si>
  <si>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</si>
  <si>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</si>
  <si>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</si>
  <si>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</si>
  <si>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</si>
  <si>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</si>
  <si>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</si>
  <si>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</si>
  <si>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61187156R</t>
  </si>
  <si>
    <t>Prah dubový délka 80 cm šířka 10 cm tl. 2 cm</t>
  </si>
  <si>
    <t>61187136R</t>
  </si>
  <si>
    <t>Prah dubový délka 70 cm šířka 10 cm tl. 2 cm</t>
  </si>
  <si>
    <t>998766103R00</t>
  </si>
  <si>
    <t>Přesun hmot pro truhlářské konstr., výšky do 24 m</t>
  </si>
  <si>
    <t>771101101R00</t>
  </si>
  <si>
    <t>Vysávání podlah prům.vysavačem pro pokládku dlažby</t>
  </si>
  <si>
    <t>771101210R00</t>
  </si>
  <si>
    <t>Penetrace podkladu pod dlažby</t>
  </si>
  <si>
    <t>Příprava podkladu pod dlažby penetrace podkladu pod dlažby</t>
  </si>
  <si>
    <t>771575109R00</t>
  </si>
  <si>
    <t>Montáž podlah z dlaždic keramických 300 x 300 mm kladených do flexibilního tmele</t>
  </si>
  <si>
    <t>597642030R</t>
  </si>
  <si>
    <t>Dlažba matná 300x300x9 mm</t>
  </si>
  <si>
    <t>Koeficient ztratné: 0,1</t>
  </si>
  <si>
    <t>771578011R00</t>
  </si>
  <si>
    <t>Spára podlaha - stěna, silikonem</t>
  </si>
  <si>
    <t>vč. dodávky a montáže silikonu.</t>
  </si>
  <si>
    <t>5.08b.02 - WC, šířka nového wc 900mm : 4,18</t>
  </si>
  <si>
    <t>998771103R00</t>
  </si>
  <si>
    <t>Přesun hmot pro podlahy z dlaždic, výšky do 24 m</t>
  </si>
  <si>
    <t>781101210R00</t>
  </si>
  <si>
    <t>Penetrace podkladu pod obklady</t>
  </si>
  <si>
    <t>včetně dodávky materiálu.</t>
  </si>
  <si>
    <t>5.08b.02 - WC, šířka nového wc 900mm : 2,0*4,18</t>
  </si>
  <si>
    <t>5.08b.03/5.08.04 - nová koupelna : 2,0*11,8</t>
  </si>
  <si>
    <t>- dveře : -1*0,8*1,97*2</t>
  </si>
  <si>
    <t>- okno : -1*0,4*1,5*2</t>
  </si>
  <si>
    <t>+ šplalety : (0,4+0,4+1,5)*2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</si>
  <si>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</si>
  <si>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</si>
  <si>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</si>
  <si>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</si>
  <si>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</si>
  <si>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 k obkladům uzavřená obloučková lišta z PVC</t>
  </si>
  <si>
    <t>Včetně dodávky lišty.</t>
  </si>
  <si>
    <t>781000000Rx02</t>
  </si>
  <si>
    <t>Lišta rohová k obkladům - vnější roh uzavřená obloučková lišta z PVC</t>
  </si>
  <si>
    <t>5.08b.02 - WC, šířka nového wc 900mm : 2,0*2</t>
  </si>
  <si>
    <t>5.08b.03/5.08.04 - nová koupelna : 2,0*5</t>
  </si>
  <si>
    <t>781000000x03</t>
  </si>
  <si>
    <t>Lišta koutová k obkladům - vnitřní roh obloučková lišta z PVC</t>
  </si>
  <si>
    <t>5.08b.02 - WC, šířka nového wc 900mm : 2,0*4</t>
  </si>
  <si>
    <t>998781103R00</t>
  </si>
  <si>
    <t>Přesun hmot pro obklady keramické, výšky do 24 m</t>
  </si>
  <si>
    <t>784011222RT2</t>
  </si>
  <si>
    <t>Zakrytí podlah včetně papírové lepenky</t>
  </si>
  <si>
    <t>784011111R00</t>
  </si>
  <si>
    <t>Oprášení/ometení podkladu</t>
  </si>
  <si>
    <t xml:space="preserve">stropy : 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</si>
  <si>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</si>
  <si>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</si>
  <si>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</si>
  <si>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</si>
  <si>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</si>
  <si>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</si>
  <si>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</si>
  <si>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</si>
  <si>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210810000x01</t>
  </si>
  <si>
    <t>Nové elektroinstalace koupelna</t>
  </si>
  <si>
    <t/>
  </si>
  <si>
    <t>Nové nové zásuvky, vypínače. Nová svitidla do koupelny 2 kusy (do středu místnosti a nad umyvadlo) + na WC, dle standadu investora.</t>
  </si>
  <si>
    <t>Případná úprava stávajícího rozvadeče včetně vystrojení a oživení.</t>
  </si>
  <si>
    <t>Rozvaděč obsahuje hlavní vypínač, přepěťovou ochranu, proudový chránič a jističe dle počtu okruhů.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</si>
  <si>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</si>
  <si>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</si>
  <si>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</si>
  <si>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</si>
  <si>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</si>
  <si>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</si>
  <si>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</si>
  <si>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</si>
  <si>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</si>
  <si>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</si>
  <si>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</si>
  <si>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</si>
  <si>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</si>
  <si>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</si>
  <si>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</si>
  <si>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</si>
  <si>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</si>
  <si>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</si>
  <si>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</si>
  <si>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</si>
  <si>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</si>
  <si>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</si>
  <si>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</si>
  <si>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</si>
  <si>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</si>
  <si>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</si>
  <si>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</si>
  <si>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</si>
  <si>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</si>
  <si>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</si>
  <si>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</si>
  <si>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</si>
  <si>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</si>
  <si>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</si>
  <si>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</si>
  <si>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</si>
  <si>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</si>
  <si>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</si>
  <si>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</si>
  <si>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</si>
  <si>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</si>
  <si>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</si>
  <si>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</si>
  <si>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</si>
  <si>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</si>
  <si>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</si>
  <si>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</si>
  <si>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</si>
  <si>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</si>
  <si>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</si>
  <si>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</si>
  <si>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</si>
  <si>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</si>
  <si>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</si>
  <si>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</si>
  <si>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</si>
  <si>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</si>
  <si>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</si>
  <si>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</si>
  <si>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stávajících, světel, vypínačů, zásuvek.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</si>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</sst>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6074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SUMIF(F58:F79,A16,I58:I79)+SUMIF(F58:F79,"PSU",I58:I79)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SUMIF(F58:F79,A17,I58:I79)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SUMIF(F58:F79,A18,I58:I79)</f>
        <v>0</v>
      </c>
      <c r="J18" s="85"/>
    </row>
    <row r="19" spans="1:10" ht="23.25" customHeight="1" x14ac:dyDescent="0.2">
      <c r="A19" s="198" t="s">
        <v>107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SUMIF(F58:F79,A19,I58:I79)</f>
        <v>0</v>
      </c>
      <c r="J19" s="85"/>
    </row>
    <row r="20" spans="1:10" ht="23.25" customHeight="1" x14ac:dyDescent="0.2">
      <c r="A20" s="198" t="s">
        <v>106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SUMIF(F58:F79,A20,I58:I79)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'22.41 22.42 Pol'!AE569</f>
        <v>0</v>
      </c>
      <c r="G39" s="150">
        <f>'22.41 22.42 Pol'!AF569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'22.41 22.42 Pol'!AE569</f>
        <v>0</v>
      </c>
      <c r="G40" s="156">
        <f>'22.41 22.42 Pol'!AF569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'22.41 22.42 Pol'!AE569</f>
        <v>0</v>
      </c>
      <c r="G41" s="151">
        <f>'22.41 22.42 Pol'!AF569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ht="51" x14ac:dyDescent="0.2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57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59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60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61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62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63</v>
      </c>
      <c r="C58" s="187" t="s">
        <v>64</v>
      </c>
      <c r="D58" s="188"/>
      <c r="E58" s="188"/>
      <c r="F58" s="194" t="s">
        <v>26</v>
      </c>
      <c r="G58" s="195"/>
      <c r="H58" s="195"/>
      <c r="I58" s="195">
        <f>'22.41 22.42 Pol'!G8</f>
        <v>0</v>
      </c>
      <c r="J58" s="192" t="str">
        <f>IF(I80=0,"",I58/I80*100)</f>
        <v/>
      </c>
    </row>
    <row r="59" spans="1:52" ht="36.75" customHeight="1" x14ac:dyDescent="0.2">
      <c r="A59" s="181"/>
      <c r="B59" s="186" t="s">
        <v>65</v>
      </c>
      <c r="C59" s="187" t="s">
        <v>66</v>
      </c>
      <c r="D59" s="188"/>
      <c r="E59" s="188"/>
      <c r="F59" s="194" t="s">
        <v>26</v>
      </c>
      <c r="G59" s="195"/>
      <c r="H59" s="195"/>
      <c r="I59" s="195">
        <f>'22.41 22.42 Pol'!G43</f>
        <v>0</v>
      </c>
      <c r="J59" s="192" t="str">
        <f>IF(I80=0,"",I59/I80*100)</f>
        <v/>
      </c>
    </row>
    <row r="60" spans="1:52" ht="36.75" customHeight="1" x14ac:dyDescent="0.2">
      <c r="A60" s="181"/>
      <c r="B60" s="186" t="s">
        <v>67</v>
      </c>
      <c r="C60" s="187" t="s">
        <v>68</v>
      </c>
      <c r="D60" s="188"/>
      <c r="E60" s="188"/>
      <c r="F60" s="194" t="s">
        <v>26</v>
      </c>
      <c r="G60" s="195"/>
      <c r="H60" s="195"/>
      <c r="I60" s="195">
        <f>'22.41 22.42 Pol'!G51</f>
        <v>0</v>
      </c>
      <c r="J60" s="192" t="str">
        <f>IF(I80=0,"",I60/I80*100)</f>
        <v/>
      </c>
    </row>
    <row r="61" spans="1:52" ht="36.75" customHeight="1" x14ac:dyDescent="0.2">
      <c r="A61" s="181"/>
      <c r="B61" s="186" t="s">
        <v>69</v>
      </c>
      <c r="C61" s="187" t="s">
        <v>70</v>
      </c>
      <c r="D61" s="188"/>
      <c r="E61" s="188"/>
      <c r="F61" s="194" t="s">
        <v>26</v>
      </c>
      <c r="G61" s="195"/>
      <c r="H61" s="195"/>
      <c r="I61" s="195">
        <f>'22.41 22.42 Pol'!G92</f>
        <v>0</v>
      </c>
      <c r="J61" s="192" t="str">
        <f>IF(I80=0,"",I61/I80*100)</f>
        <v/>
      </c>
    </row>
    <row r="62" spans="1:52" ht="36.75" customHeight="1" x14ac:dyDescent="0.2">
      <c r="A62" s="181"/>
      <c r="B62" s="186" t="s">
        <v>71</v>
      </c>
      <c r="C62" s="187" t="s">
        <v>72</v>
      </c>
      <c r="D62" s="188"/>
      <c r="E62" s="188"/>
      <c r="F62" s="194" t="s">
        <v>26</v>
      </c>
      <c r="G62" s="195"/>
      <c r="H62" s="195"/>
      <c r="I62" s="195">
        <f>'22.41 22.42 Pol'!G105</f>
        <v>0</v>
      </c>
      <c r="J62" s="192" t="str">
        <f>IF(I80=0,"",I62/I80*100)</f>
        <v/>
      </c>
    </row>
    <row r="63" spans="1:52" ht="36.75" customHeight="1" x14ac:dyDescent="0.2">
      <c r="A63" s="181"/>
      <c r="B63" s="186" t="s">
        <v>73</v>
      </c>
      <c r="C63" s="187" t="s">
        <v>74</v>
      </c>
      <c r="D63" s="188"/>
      <c r="E63" s="188"/>
      <c r="F63" s="194" t="s">
        <v>26</v>
      </c>
      <c r="G63" s="195"/>
      <c r="H63" s="195"/>
      <c r="I63" s="195">
        <f>'22.41 22.42 Pol'!G116</f>
        <v>0</v>
      </c>
      <c r="J63" s="192" t="str">
        <f>IF(I80=0,"",I63/I80*100)</f>
        <v/>
      </c>
    </row>
    <row r="64" spans="1:52" ht="36.75" customHeight="1" x14ac:dyDescent="0.2">
      <c r="A64" s="181"/>
      <c r="B64" s="186" t="s">
        <v>75</v>
      </c>
      <c r="C64" s="187" t="s">
        <v>76</v>
      </c>
      <c r="D64" s="188"/>
      <c r="E64" s="188"/>
      <c r="F64" s="194" t="s">
        <v>26</v>
      </c>
      <c r="G64" s="195"/>
      <c r="H64" s="195"/>
      <c r="I64" s="195">
        <f>'22.41 22.42 Pol'!G123</f>
        <v>0</v>
      </c>
      <c r="J64" s="192" t="str">
        <f>IF(I80=0,"",I64/I80*100)</f>
        <v/>
      </c>
    </row>
    <row r="65" spans="1:10" ht="36.75" customHeight="1" x14ac:dyDescent="0.2">
      <c r="A65" s="181"/>
      <c r="B65" s="186" t="s">
        <v>77</v>
      </c>
      <c r="C65" s="187" t="s">
        <v>78</v>
      </c>
      <c r="D65" s="188"/>
      <c r="E65" s="188"/>
      <c r="F65" s="194" t="s">
        <v>26</v>
      </c>
      <c r="G65" s="195"/>
      <c r="H65" s="195"/>
      <c r="I65" s="195">
        <f>'22.41 22.42 Pol'!G136</f>
        <v>0</v>
      </c>
      <c r="J65" s="192" t="str">
        <f>IF(I80=0,"",I65/I80*100)</f>
        <v/>
      </c>
    </row>
    <row r="66" spans="1:10" ht="36.75" customHeight="1" x14ac:dyDescent="0.2">
      <c r="A66" s="181"/>
      <c r="B66" s="186" t="s">
        <v>79</v>
      </c>
      <c r="C66" s="187" t="s">
        <v>80</v>
      </c>
      <c r="D66" s="188"/>
      <c r="E66" s="188"/>
      <c r="F66" s="194" t="s">
        <v>26</v>
      </c>
      <c r="G66" s="195"/>
      <c r="H66" s="195"/>
      <c r="I66" s="195">
        <f>'22.41 22.42 Pol'!G187</f>
        <v>0</v>
      </c>
      <c r="J66" s="192" t="str">
        <f>IF(I80=0,"",I66/I80*100)</f>
        <v/>
      </c>
    </row>
    <row r="67" spans="1:10" ht="36.75" customHeight="1" x14ac:dyDescent="0.2">
      <c r="A67" s="181"/>
      <c r="B67" s="186" t="s">
        <v>81</v>
      </c>
      <c r="C67" s="187" t="s">
        <v>82</v>
      </c>
      <c r="D67" s="188"/>
      <c r="E67" s="188"/>
      <c r="F67" s="194" t="s">
        <v>27</v>
      </c>
      <c r="G67" s="195"/>
      <c r="H67" s="195"/>
      <c r="I67" s="195">
        <f>'22.41 22.42 Pol'!G189</f>
        <v>0</v>
      </c>
      <c r="J67" s="192" t="str">
        <f>IF(I80=0,"",I67/I80*100)</f>
        <v/>
      </c>
    </row>
    <row r="68" spans="1:10" ht="36.75" customHeight="1" x14ac:dyDescent="0.2">
      <c r="A68" s="181"/>
      <c r="B68" s="186" t="s">
        <v>83</v>
      </c>
      <c r="C68" s="187" t="s">
        <v>84</v>
      </c>
      <c r="D68" s="188"/>
      <c r="E68" s="188"/>
      <c r="F68" s="194" t="s">
        <v>27</v>
      </c>
      <c r="G68" s="195"/>
      <c r="H68" s="195"/>
      <c r="I68" s="195">
        <f>'22.41 22.42 Pol'!G220</f>
        <v>0</v>
      </c>
      <c r="J68" s="192" t="str">
        <f>IF(I80=0,"",I68/I80*100)</f>
        <v/>
      </c>
    </row>
    <row r="69" spans="1:10" ht="36.75" customHeight="1" x14ac:dyDescent="0.2">
      <c r="A69" s="181"/>
      <c r="B69" s="186" t="s">
        <v>85</v>
      </c>
      <c r="C69" s="187" t="s">
        <v>86</v>
      </c>
      <c r="D69" s="188"/>
      <c r="E69" s="188"/>
      <c r="F69" s="194" t="s">
        <v>27</v>
      </c>
      <c r="G69" s="195"/>
      <c r="H69" s="195"/>
      <c r="I69" s="195">
        <f>'22.41 22.42 Pol'!G225</f>
        <v>0</v>
      </c>
      <c r="J69" s="192" t="str">
        <f>IF(I80=0,"",I69/I80*100)</f>
        <v/>
      </c>
    </row>
    <row r="70" spans="1:10" ht="36.75" customHeight="1" x14ac:dyDescent="0.2">
      <c r="A70" s="181"/>
      <c r="B70" s="186" t="s">
        <v>87</v>
      </c>
      <c r="C70" s="187" t="s">
        <v>88</v>
      </c>
      <c r="D70" s="188"/>
      <c r="E70" s="188"/>
      <c r="F70" s="194" t="s">
        <v>27</v>
      </c>
      <c r="G70" s="195"/>
      <c r="H70" s="195"/>
      <c r="I70" s="195">
        <f>'22.41 22.42 Pol'!G230</f>
        <v>0</v>
      </c>
      <c r="J70" s="192" t="str">
        <f>IF(I80=0,"",I70/I80*100)</f>
        <v/>
      </c>
    </row>
    <row r="71" spans="1:10" ht="36.75" customHeight="1" x14ac:dyDescent="0.2">
      <c r="A71" s="181"/>
      <c r="B71" s="186" t="s">
        <v>89</v>
      </c>
      <c r="C71" s="187" t="s">
        <v>90</v>
      </c>
      <c r="D71" s="188"/>
      <c r="E71" s="188"/>
      <c r="F71" s="194" t="s">
        <v>27</v>
      </c>
      <c r="G71" s="195"/>
      <c r="H71" s="195"/>
      <c r="I71" s="195">
        <f>'22.41 22.42 Pol'!G293</f>
        <v>0</v>
      </c>
      <c r="J71" s="192" t="str">
        <f>IF(I80=0,"",I71/I80*100)</f>
        <v/>
      </c>
    </row>
    <row r="72" spans="1:10" ht="36.75" customHeight="1" x14ac:dyDescent="0.2">
      <c r="A72" s="181"/>
      <c r="B72" s="186" t="s">
        <v>91</v>
      </c>
      <c r="C72" s="187" t="s">
        <v>92</v>
      </c>
      <c r="D72" s="188"/>
      <c r="E72" s="188"/>
      <c r="F72" s="194" t="s">
        <v>27</v>
      </c>
      <c r="G72" s="195"/>
      <c r="H72" s="195"/>
      <c r="I72" s="195">
        <f>'22.41 22.42 Pol'!G307</f>
        <v>0</v>
      </c>
      <c r="J72" s="192" t="str">
        <f>IF(I80=0,"",I72/I80*100)</f>
        <v/>
      </c>
    </row>
    <row r="73" spans="1:10" ht="36.75" customHeight="1" x14ac:dyDescent="0.2">
      <c r="A73" s="181"/>
      <c r="B73" s="186" t="s">
        <v>93</v>
      </c>
      <c r="C73" s="187" t="s">
        <v>94</v>
      </c>
      <c r="D73" s="188"/>
      <c r="E73" s="188"/>
      <c r="F73" s="194" t="s">
        <v>27</v>
      </c>
      <c r="G73" s="195"/>
      <c r="H73" s="195"/>
      <c r="I73" s="195">
        <f>'22.41 22.42 Pol'!G310</f>
        <v>0</v>
      </c>
      <c r="J73" s="192" t="str">
        <f>IF(I80=0,"",I73/I80*100)</f>
        <v/>
      </c>
    </row>
    <row r="74" spans="1:10" ht="36.75" customHeight="1" x14ac:dyDescent="0.2">
      <c r="A74" s="181"/>
      <c r="B74" s="186" t="s">
        <v>95</v>
      </c>
      <c r="C74" s="187" t="s">
        <v>96</v>
      </c>
      <c r="D74" s="188"/>
      <c r="E74" s="188"/>
      <c r="F74" s="194" t="s">
        <v>27</v>
      </c>
      <c r="G74" s="195"/>
      <c r="H74" s="195"/>
      <c r="I74" s="195">
        <f>'22.41 22.42 Pol'!G368</f>
        <v>0</v>
      </c>
      <c r="J74" s="192" t="str">
        <f>IF(I80=0,"",I74/I80*100)</f>
        <v/>
      </c>
    </row>
    <row r="75" spans="1:10" ht="36.75" customHeight="1" x14ac:dyDescent="0.2">
      <c r="A75" s="181"/>
      <c r="B75" s="186" t="s">
        <v>97</v>
      </c>
      <c r="C75" s="187" t="s">
        <v>98</v>
      </c>
      <c r="D75" s="188"/>
      <c r="E75" s="188"/>
      <c r="F75" s="194" t="s">
        <v>27</v>
      </c>
      <c r="G75" s="195"/>
      <c r="H75" s="195"/>
      <c r="I75" s="195">
        <f>'22.41 22.42 Pol'!G398</f>
        <v>0</v>
      </c>
      <c r="J75" s="192" t="str">
        <f>IF(I80=0,"",I75/I80*100)</f>
        <v/>
      </c>
    </row>
    <row r="76" spans="1:10" ht="36.75" customHeight="1" x14ac:dyDescent="0.2">
      <c r="A76" s="181"/>
      <c r="B76" s="186" t="s">
        <v>99</v>
      </c>
      <c r="C76" s="187" t="s">
        <v>100</v>
      </c>
      <c r="D76" s="188"/>
      <c r="E76" s="188"/>
      <c r="F76" s="194" t="s">
        <v>27</v>
      </c>
      <c r="G76" s="195"/>
      <c r="H76" s="195"/>
      <c r="I76" s="195">
        <f>'22.41 22.42 Pol'!G447</f>
        <v>0</v>
      </c>
      <c r="J76" s="192" t="str">
        <f>IF(I80=0,"",I76/I80*100)</f>
        <v/>
      </c>
    </row>
    <row r="77" spans="1:10" ht="36.75" customHeight="1" x14ac:dyDescent="0.2">
      <c r="A77" s="181"/>
      <c r="B77" s="186" t="s">
        <v>101</v>
      </c>
      <c r="C77" s="187" t="s">
        <v>102</v>
      </c>
      <c r="D77" s="188"/>
      <c r="E77" s="188"/>
      <c r="F77" s="194" t="s">
        <v>28</v>
      </c>
      <c r="G77" s="195"/>
      <c r="H77" s="195"/>
      <c r="I77" s="195">
        <f>'22.41 22.42 Pol'!G503</f>
        <v>0</v>
      </c>
      <c r="J77" s="192" t="str">
        <f>IF(I80=0,"",I77/I80*100)</f>
        <v/>
      </c>
    </row>
    <row r="78" spans="1:10" ht="36.75" customHeight="1" x14ac:dyDescent="0.2">
      <c r="A78" s="181"/>
      <c r="B78" s="186" t="s">
        <v>103</v>
      </c>
      <c r="C78" s="187" t="s">
        <v>104</v>
      </c>
      <c r="D78" s="188"/>
      <c r="E78" s="188"/>
      <c r="F78" s="194" t="s">
        <v>105</v>
      </c>
      <c r="G78" s="195"/>
      <c r="H78" s="195"/>
      <c r="I78" s="195">
        <f>'22.41 22.42 Pol'!G550</f>
        <v>0</v>
      </c>
      <c r="J78" s="192" t="str">
        <f>IF(I80=0,"",I78/I80*100)</f>
        <v/>
      </c>
    </row>
    <row r="79" spans="1:10" ht="36.75" customHeight="1" x14ac:dyDescent="0.2">
      <c r="A79" s="181"/>
      <c r="B79" s="186" t="s">
        <v>106</v>
      </c>
      <c r="C79" s="187" t="s">
        <v>30</v>
      </c>
      <c r="D79" s="188"/>
      <c r="E79" s="188"/>
      <c r="F79" s="194" t="s">
        <v>106</v>
      </c>
      <c r="G79" s="195"/>
      <c r="H79" s="195"/>
      <c r="I79" s="195">
        <f>'22.41 22.42 Pol'!G560</f>
        <v>0</v>
      </c>
      <c r="J79" s="192" t="str">
        <f>IF(I80=0,"",I79/I80*100)</f>
        <v/>
      </c>
    </row>
    <row r="80" spans="1:10" ht="25.5" customHeight="1" x14ac:dyDescent="0.2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SUM(I58:I79)</f>
        <v>0</v>
      </c>
      <c r="J80" s="193">
        <f>SUM(J58:J79)</f>
        <v>0</v>
      </c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  <row r="83" spans="6:10" x14ac:dyDescent="0.2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9:E79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5383-E741-4779-B524-441540F2C9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109</v>
      </c>
      <c r="AG3" t="s">
        <v>110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111</v>
      </c>
    </row>
    <row r="5" spans="1:60" x14ac:dyDescent="0.2">
      <c r="D5" s="10"/>
    </row>
    <row r="6" spans="1:60" ht="38.25" x14ac:dyDescent="0.2">
      <c r="A6" s="210" t="s">
        <v>112</v>
      </c>
      <c r="B6" s="212" t="s">
        <v>113</v>
      </c>
      <c r="C6" s="212" t="s">
        <v>114</v>
      </c>
      <c r="D6" s="211" t="s">
        <v>115</v>
      </c>
      <c r="E6" s="210" t="s">
        <v>116</v>
      </c>
      <c r="F6" s="209" t="s">
        <v>117</v>
      </c>
      <c r="G6" s="210" t="s">
        <v>31</v>
      </c>
      <c r="H6" s="213" t="s">
        <v>32</v>
      </c>
      <c r="I6" s="213" t="s">
        <v>118</v>
      </c>
      <c r="J6" s="213" t="s">
        <v>33</v>
      </c>
      <c r="K6" s="213" t="s">
        <v>119</v>
      </c>
      <c r="L6" s="213" t="s">
        <v>120</v>
      </c>
      <c r="M6" s="213" t="s">
        <v>121</v>
      </c>
      <c r="N6" s="213" t="s">
        <v>122</v>
      </c>
      <c r="O6" s="213" t="s">
        <v>123</v>
      </c>
      <c r="P6" s="213" t="s">
        <v>124</v>
      </c>
      <c r="Q6" s="213" t="s">
        <v>125</v>
      </c>
      <c r="R6" s="213" t="s">
        <v>126</v>
      </c>
      <c r="S6" s="213" t="s">
        <v>127</v>
      </c>
      <c r="T6" s="213" t="s">
        <v>128</v>
      </c>
      <c r="U6" s="213" t="s">
        <v>129</v>
      </c>
      <c r="V6" s="213" t="s">
        <v>130</v>
      </c>
      <c r="W6" s="213" t="s">
        <v>131</v>
      </c>
      <c r="X6" s="213" t="s">
        <v>132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133</v>
      </c>
      <c r="B8" s="245" t="s">
        <v>63</v>
      </c>
      <c r="C8" s="268" t="s">
        <v>64</v>
      </c>
      <c r="D8" s="246"/>
      <c r="E8" s="247"/>
      <c r="F8" s="248"/>
      <c r="G8" s="248">
        <f>SUMIF(AG9:AG42,"&lt;&gt;NOR",G9:G42)</f>
        <v>0</v>
      </c>
      <c r="H8" s="248"/>
      <c r="I8" s="248">
        <f>SUM(I9:I42)</f>
        <v>0</v>
      </c>
      <c r="J8" s="248"/>
      <c r="K8" s="248">
        <f>SUM(K9:K42)</f>
        <v>0</v>
      </c>
      <c r="L8" s="248"/>
      <c r="M8" s="248">
        <f>SUM(M9:M42)</f>
        <v>0</v>
      </c>
      <c r="N8" s="248"/>
      <c r="O8" s="248">
        <f>SUM(O9:O42)</f>
        <v>0.8600000000000001</v>
      </c>
      <c r="P8" s="248"/>
      <c r="Q8" s="248">
        <f>SUM(Q9:Q42)</f>
        <v>0</v>
      </c>
      <c r="R8" s="248"/>
      <c r="S8" s="248"/>
      <c r="T8" s="249"/>
      <c r="U8" s="243"/>
      <c r="V8" s="243">
        <f>SUM(V9:V42)</f>
        <v>8.92</v>
      </c>
      <c r="W8" s="243"/>
      <c r="X8" s="243"/>
      <c r="AG8" t="s">
        <v>134</v>
      </c>
    </row>
    <row r="9" spans="1:60" outlineLevel="1" x14ac:dyDescent="0.2">
      <c r="A9" s="250">
        <v>1</v>
      </c>
      <c r="B9" s="251" t="s">
        <v>135</v>
      </c>
      <c r="C9" s="269" t="s">
        <v>136</v>
      </c>
      <c r="D9" s="252" t="s">
        <v>137</v>
      </c>
      <c r="E9" s="253">
        <v>6.94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7.4709999999999999E-2</v>
      </c>
      <c r="O9" s="255">
        <f>ROUND(E9*N9,2)</f>
        <v>0.52</v>
      </c>
      <c r="P9" s="255">
        <v>0</v>
      </c>
      <c r="Q9" s="255">
        <f>ROUND(E9*P9,2)</f>
        <v>0</v>
      </c>
      <c r="R9" s="255"/>
      <c r="S9" s="255" t="s">
        <v>138</v>
      </c>
      <c r="T9" s="256" t="s">
        <v>138</v>
      </c>
      <c r="U9" s="233">
        <v>0.52915000000000001</v>
      </c>
      <c r="V9" s="233">
        <f>ROUND(E9*U9,2)</f>
        <v>3.67</v>
      </c>
      <c r="W9" s="233"/>
      <c r="X9" s="233" t="s">
        <v>139</v>
      </c>
      <c r="Y9" s="214"/>
      <c r="Z9" s="214"/>
      <c r="AA9" s="214"/>
      <c r="AB9" s="214"/>
      <c r="AC9" s="214"/>
      <c r="AD9" s="214"/>
      <c r="AE9" s="214"/>
      <c r="AF9" s="214"/>
      <c r="AG9" s="214" t="s">
        <v>140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141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142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0" t="s">
        <v>143</v>
      </c>
      <c r="D11" s="234"/>
      <c r="E11" s="235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31"/>
      <c r="B12" s="232"/>
      <c r="C12" s="270" t="s">
        <v>144</v>
      </c>
      <c r="D12" s="234"/>
      <c r="E12" s="235">
        <v>3.84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145</v>
      </c>
      <c r="D13" s="236"/>
      <c r="E13" s="237">
        <v>3.84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>
        <v>1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0" t="s">
        <v>146</v>
      </c>
      <c r="D14" s="234"/>
      <c r="E14" s="235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142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0" t="s">
        <v>147</v>
      </c>
      <c r="D15" s="234"/>
      <c r="E15" s="235">
        <v>1.5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0" t="s">
        <v>148</v>
      </c>
      <c r="D16" s="234"/>
      <c r="E16" s="235">
        <v>1.6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1" t="s">
        <v>145</v>
      </c>
      <c r="D17" s="236"/>
      <c r="E17" s="237">
        <v>3.1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>
        <v>1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50">
        <v>2</v>
      </c>
      <c r="B18" s="251" t="s">
        <v>149</v>
      </c>
      <c r="C18" s="269" t="s">
        <v>150</v>
      </c>
      <c r="D18" s="252" t="s">
        <v>151</v>
      </c>
      <c r="E18" s="253">
        <v>17.149999999999999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15</v>
      </c>
      <c r="M18" s="255">
        <f>G18*(1+L18/100)</f>
        <v>0</v>
      </c>
      <c r="N18" s="255">
        <v>1.0200000000000001E-3</v>
      </c>
      <c r="O18" s="255">
        <f>ROUND(E18*N18,2)</f>
        <v>0.02</v>
      </c>
      <c r="P18" s="255">
        <v>0</v>
      </c>
      <c r="Q18" s="255">
        <f>ROUND(E18*P18,2)</f>
        <v>0</v>
      </c>
      <c r="R18" s="255"/>
      <c r="S18" s="255" t="s">
        <v>138</v>
      </c>
      <c r="T18" s="256" t="s">
        <v>138</v>
      </c>
      <c r="U18" s="233">
        <v>0.223</v>
      </c>
      <c r="V18" s="233">
        <f>ROUND(E18*U18,2)</f>
        <v>3.82</v>
      </c>
      <c r="W18" s="233"/>
      <c r="X18" s="233" t="s">
        <v>139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140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2" t="s">
        <v>152</v>
      </c>
      <c r="D19" s="257"/>
      <c r="E19" s="257"/>
      <c r="F19" s="257"/>
      <c r="G19" s="257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0" t="s">
        <v>141</v>
      </c>
      <c r="D20" s="234"/>
      <c r="E20" s="235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142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0" t="s">
        <v>143</v>
      </c>
      <c r="D21" s="234"/>
      <c r="E21" s="235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31"/>
      <c r="B22" s="232"/>
      <c r="C22" s="270" t="s">
        <v>154</v>
      </c>
      <c r="D22" s="234"/>
      <c r="E22" s="235">
        <v>7.6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142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145</v>
      </c>
      <c r="D23" s="236"/>
      <c r="E23" s="237">
        <v>7.6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142</v>
      </c>
      <c r="AH23" s="214">
        <v>1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0" t="s">
        <v>146</v>
      </c>
      <c r="D24" s="234"/>
      <c r="E24" s="235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142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0" t="s">
        <v>155</v>
      </c>
      <c r="D25" s="234"/>
      <c r="E25" s="235">
        <v>4.75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142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0" t="s">
        <v>156</v>
      </c>
      <c r="D26" s="234"/>
      <c r="E26" s="235">
        <v>4.8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1" t="s">
        <v>145</v>
      </c>
      <c r="D27" s="236"/>
      <c r="E27" s="237">
        <v>9.5500000000000007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142</v>
      </c>
      <c r="AH27" s="214">
        <v>1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50">
        <v>3</v>
      </c>
      <c r="B28" s="251" t="s">
        <v>157</v>
      </c>
      <c r="C28" s="269" t="s">
        <v>158</v>
      </c>
      <c r="D28" s="252" t="s">
        <v>151</v>
      </c>
      <c r="E28" s="253">
        <v>1.2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15</v>
      </c>
      <c r="M28" s="255">
        <f>G28*(1+L28/100)</f>
        <v>0</v>
      </c>
      <c r="N28" s="255">
        <v>3.1E-4</v>
      </c>
      <c r="O28" s="255">
        <f>ROUND(E28*N28,2)</f>
        <v>0</v>
      </c>
      <c r="P28" s="255">
        <v>0</v>
      </c>
      <c r="Q28" s="255">
        <f>ROUND(E28*P28,2)</f>
        <v>0</v>
      </c>
      <c r="R28" s="255"/>
      <c r="S28" s="255" t="s">
        <v>138</v>
      </c>
      <c r="T28" s="256" t="s">
        <v>138</v>
      </c>
      <c r="U28" s="233">
        <v>0.09</v>
      </c>
      <c r="V28" s="233">
        <f>ROUND(E28*U28,2)</f>
        <v>0.11</v>
      </c>
      <c r="W28" s="233"/>
      <c r="X28" s="233" t="s">
        <v>139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140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31"/>
      <c r="B29" s="232"/>
      <c r="C29" s="272" t="s">
        <v>159</v>
      </c>
      <c r="D29" s="257"/>
      <c r="E29" s="257"/>
      <c r="F29" s="257"/>
      <c r="G29" s="257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58" t="str">
        <f>C29</f>
        <v>Rozmeření, nařezání a montáž minerální izolace, zapravení spáry montážní pěnou, dodávka tepelné izolace a montážní pěny.</v>
      </c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141</v>
      </c>
      <c r="D30" s="234"/>
      <c r="E30" s="235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142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0" t="s">
        <v>143</v>
      </c>
      <c r="D31" s="234"/>
      <c r="E31" s="235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142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31"/>
      <c r="B32" s="232"/>
      <c r="C32" s="270" t="s">
        <v>160</v>
      </c>
      <c r="D32" s="234"/>
      <c r="E32" s="235">
        <v>1.2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145</v>
      </c>
      <c r="D33" s="236"/>
      <c r="E33" s="237">
        <v>1.2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142</v>
      </c>
      <c r="AH33" s="214">
        <v>1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0">
        <v>4</v>
      </c>
      <c r="B34" s="251" t="s">
        <v>161</v>
      </c>
      <c r="C34" s="269" t="s">
        <v>162</v>
      </c>
      <c r="D34" s="252" t="s">
        <v>137</v>
      </c>
      <c r="E34" s="253">
        <v>2.56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15</v>
      </c>
      <c r="M34" s="255">
        <f>G34*(1+L34/100)</f>
        <v>0</v>
      </c>
      <c r="N34" s="255">
        <v>4.6460000000000001E-2</v>
      </c>
      <c r="O34" s="255">
        <f>ROUND(E34*N34,2)</f>
        <v>0.12</v>
      </c>
      <c r="P34" s="255">
        <v>0</v>
      </c>
      <c r="Q34" s="255">
        <f>ROUND(E34*P34,2)</f>
        <v>0</v>
      </c>
      <c r="R34" s="255"/>
      <c r="S34" s="255" t="s">
        <v>138</v>
      </c>
      <c r="T34" s="256" t="s">
        <v>138</v>
      </c>
      <c r="U34" s="233">
        <v>0.51744999999999997</v>
      </c>
      <c r="V34" s="233">
        <f>ROUND(E34*U34,2)</f>
        <v>1.32</v>
      </c>
      <c r="W34" s="233"/>
      <c r="X34" s="233" t="s">
        <v>139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140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141</v>
      </c>
      <c r="D35" s="234"/>
      <c r="E35" s="235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0" t="s">
        <v>143</v>
      </c>
      <c r="D36" s="234"/>
      <c r="E36" s="235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142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31"/>
      <c r="B37" s="232"/>
      <c r="C37" s="270" t="s">
        <v>163</v>
      </c>
      <c r="D37" s="234"/>
      <c r="E37" s="235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142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0" t="s">
        <v>164</v>
      </c>
      <c r="D38" s="234"/>
      <c r="E38" s="235">
        <v>2.56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142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145</v>
      </c>
      <c r="D39" s="236"/>
      <c r="E39" s="237">
        <v>2.56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142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50">
        <v>5</v>
      </c>
      <c r="B40" s="251" t="s">
        <v>165</v>
      </c>
      <c r="C40" s="269" t="s">
        <v>166</v>
      </c>
      <c r="D40" s="252" t="s">
        <v>167</v>
      </c>
      <c r="E40" s="253">
        <v>2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15</v>
      </c>
      <c r="M40" s="255">
        <f>G40*(1+L40/100)</f>
        <v>0</v>
      </c>
      <c r="N40" s="255">
        <v>0.1</v>
      </c>
      <c r="O40" s="255">
        <f>ROUND(E40*N40,2)</f>
        <v>0.2</v>
      </c>
      <c r="P40" s="255">
        <v>0</v>
      </c>
      <c r="Q40" s="255">
        <f>ROUND(E40*P40,2)</f>
        <v>0</v>
      </c>
      <c r="R40" s="255"/>
      <c r="S40" s="255" t="s">
        <v>168</v>
      </c>
      <c r="T40" s="256" t="s">
        <v>169</v>
      </c>
      <c r="U40" s="233">
        <v>0</v>
      </c>
      <c r="V40" s="233">
        <f>ROUND(E40*U40,2)</f>
        <v>0</v>
      </c>
      <c r="W40" s="233"/>
      <c r="X40" s="233" t="s">
        <v>139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140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2" t="s">
        <v>170</v>
      </c>
      <c r="D41" s="257"/>
      <c r="E41" s="257"/>
      <c r="F41" s="257"/>
      <c r="G41" s="257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3" t="s">
        <v>171</v>
      </c>
      <c r="D42" s="259"/>
      <c r="E42" s="259"/>
      <c r="F42" s="259"/>
      <c r="G42" s="259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153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2">
      <c r="A43" s="244" t="s">
        <v>133</v>
      </c>
      <c r="B43" s="245" t="s">
        <v>65</v>
      </c>
      <c r="C43" s="268" t="s">
        <v>66</v>
      </c>
      <c r="D43" s="246"/>
      <c r="E43" s="247"/>
      <c r="F43" s="248"/>
      <c r="G43" s="248">
        <f>SUMIF(AG44:AG50,"&lt;&gt;NOR",G44:G50)</f>
        <v>0</v>
      </c>
      <c r="H43" s="248"/>
      <c r="I43" s="248">
        <f>SUM(I44:I50)</f>
        <v>0</v>
      </c>
      <c r="J43" s="248"/>
      <c r="K43" s="248">
        <f>SUM(K44:K50)</f>
        <v>0</v>
      </c>
      <c r="L43" s="248"/>
      <c r="M43" s="248">
        <f>SUM(M44:M50)</f>
        <v>0</v>
      </c>
      <c r="N43" s="248"/>
      <c r="O43" s="248">
        <f>SUM(O44:O50)</f>
        <v>0.1</v>
      </c>
      <c r="P43" s="248"/>
      <c r="Q43" s="248">
        <f>SUM(Q44:Q50)</f>
        <v>0</v>
      </c>
      <c r="R43" s="248"/>
      <c r="S43" s="248"/>
      <c r="T43" s="249"/>
      <c r="U43" s="243"/>
      <c r="V43" s="243">
        <f>SUM(V44:V50)</f>
        <v>8.11</v>
      </c>
      <c r="W43" s="243"/>
      <c r="X43" s="243"/>
      <c r="AG43" t="s">
        <v>134</v>
      </c>
    </row>
    <row r="44" spans="1:60" ht="22.5" outlineLevel="1" x14ac:dyDescent="0.2">
      <c r="A44" s="250">
        <v>6</v>
      </c>
      <c r="B44" s="251" t="s">
        <v>172</v>
      </c>
      <c r="C44" s="269" t="s">
        <v>173</v>
      </c>
      <c r="D44" s="252" t="s">
        <v>137</v>
      </c>
      <c r="E44" s="253">
        <v>8.5410000000000004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15</v>
      </c>
      <c r="M44" s="255">
        <f>G44*(1+L44/100)</f>
        <v>0</v>
      </c>
      <c r="N44" s="255">
        <v>1.201E-2</v>
      </c>
      <c r="O44" s="255">
        <f>ROUND(E44*N44,2)</f>
        <v>0.1</v>
      </c>
      <c r="P44" s="255">
        <v>0</v>
      </c>
      <c r="Q44" s="255">
        <f>ROUND(E44*P44,2)</f>
        <v>0</v>
      </c>
      <c r="R44" s="255"/>
      <c r="S44" s="255" t="s">
        <v>138</v>
      </c>
      <c r="T44" s="256" t="s">
        <v>138</v>
      </c>
      <c r="U44" s="233">
        <v>0.95</v>
      </c>
      <c r="V44" s="233">
        <f>ROUND(E44*U44,2)</f>
        <v>8.11</v>
      </c>
      <c r="W44" s="233"/>
      <c r="X44" s="233" t="s">
        <v>139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140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2" t="s">
        <v>174</v>
      </c>
      <c r="D45" s="257"/>
      <c r="E45" s="257"/>
      <c r="F45" s="257"/>
      <c r="G45" s="257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153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0" t="s">
        <v>141</v>
      </c>
      <c r="D46" s="234"/>
      <c r="E46" s="235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142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0" t="s">
        <v>143</v>
      </c>
      <c r="D47" s="234"/>
      <c r="E47" s="235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142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0" t="s">
        <v>175</v>
      </c>
      <c r="D48" s="234"/>
      <c r="E48" s="235">
        <v>1.071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0" t="s">
        <v>176</v>
      </c>
      <c r="D49" s="234"/>
      <c r="E49" s="235">
        <v>7.47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145</v>
      </c>
      <c r="D50" s="236"/>
      <c r="E50" s="237">
        <v>8.5410000000000004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142</v>
      </c>
      <c r="AH50" s="214">
        <v>1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">
      <c r="A51" s="244" t="s">
        <v>133</v>
      </c>
      <c r="B51" s="245" t="s">
        <v>67</v>
      </c>
      <c r="C51" s="268" t="s">
        <v>68</v>
      </c>
      <c r="D51" s="246"/>
      <c r="E51" s="247"/>
      <c r="F51" s="248"/>
      <c r="G51" s="248">
        <f>SUMIF(AG52:AG91,"&lt;&gt;NOR",G52:G91)</f>
        <v>0</v>
      </c>
      <c r="H51" s="248"/>
      <c r="I51" s="248">
        <f>SUM(I52:I91)</f>
        <v>0</v>
      </c>
      <c r="J51" s="248"/>
      <c r="K51" s="248">
        <f>SUM(K52:K91)</f>
        <v>0</v>
      </c>
      <c r="L51" s="248"/>
      <c r="M51" s="248">
        <f>SUM(M52:M91)</f>
        <v>0</v>
      </c>
      <c r="N51" s="248"/>
      <c r="O51" s="248">
        <f>SUM(O52:O91)</f>
        <v>1.32</v>
      </c>
      <c r="P51" s="248"/>
      <c r="Q51" s="248">
        <f>SUM(Q52:Q91)</f>
        <v>0</v>
      </c>
      <c r="R51" s="248"/>
      <c r="S51" s="248"/>
      <c r="T51" s="249"/>
      <c r="U51" s="243"/>
      <c r="V51" s="243">
        <f>SUM(V52:V91)</f>
        <v>28.799999999999997</v>
      </c>
      <c r="W51" s="243"/>
      <c r="X51" s="243"/>
      <c r="AG51" t="s">
        <v>134</v>
      </c>
    </row>
    <row r="52" spans="1:60" outlineLevel="1" x14ac:dyDescent="0.2">
      <c r="A52" s="250">
        <v>7</v>
      </c>
      <c r="B52" s="251" t="s">
        <v>177</v>
      </c>
      <c r="C52" s="269" t="s">
        <v>178</v>
      </c>
      <c r="D52" s="252" t="s">
        <v>137</v>
      </c>
      <c r="E52" s="253">
        <v>1.5840000000000001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15</v>
      </c>
      <c r="M52" s="255">
        <f>G52*(1+L52/100)</f>
        <v>0</v>
      </c>
      <c r="N52" s="255">
        <v>4.0000000000000003E-5</v>
      </c>
      <c r="O52" s="255">
        <f>ROUND(E52*N52,2)</f>
        <v>0</v>
      </c>
      <c r="P52" s="255">
        <v>0</v>
      </c>
      <c r="Q52" s="255">
        <f>ROUND(E52*P52,2)</f>
        <v>0</v>
      </c>
      <c r="R52" s="255"/>
      <c r="S52" s="255" t="s">
        <v>138</v>
      </c>
      <c r="T52" s="256" t="s">
        <v>138</v>
      </c>
      <c r="U52" s="233">
        <v>7.8E-2</v>
      </c>
      <c r="V52" s="233">
        <f>ROUND(E52*U52,2)</f>
        <v>0.12</v>
      </c>
      <c r="W52" s="233"/>
      <c r="X52" s="233" t="s">
        <v>139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179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1" x14ac:dyDescent="0.2">
      <c r="A53" s="231"/>
      <c r="B53" s="232"/>
      <c r="C53" s="272" t="s">
        <v>180</v>
      </c>
      <c r="D53" s="257"/>
      <c r="E53" s="257"/>
      <c r="F53" s="257"/>
      <c r="G53" s="257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153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58" t="str">
        <f>C53</f>
        <v>fólií Pe 0,05-0,2 mm, které se zřizují před úpravami povrchu, a obalení osazených dveřních zárubní před znečištěním při úpravách povrchu nástřikem plastických maltovin včetně pozdějšího odkrytí</v>
      </c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141</v>
      </c>
      <c r="D54" s="234"/>
      <c r="E54" s="235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142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0" t="s">
        <v>181</v>
      </c>
      <c r="D55" s="234"/>
      <c r="E55" s="235">
        <v>0.79200000000000004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142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0" t="s">
        <v>182</v>
      </c>
      <c r="D56" s="234"/>
      <c r="E56" s="235">
        <v>0.79200000000000004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142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1" t="s">
        <v>145</v>
      </c>
      <c r="D57" s="236"/>
      <c r="E57" s="237">
        <v>1.5840000000000001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142</v>
      </c>
      <c r="AH57" s="214">
        <v>1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50">
        <v>8</v>
      </c>
      <c r="B58" s="251" t="s">
        <v>183</v>
      </c>
      <c r="C58" s="269" t="s">
        <v>184</v>
      </c>
      <c r="D58" s="252" t="s">
        <v>137</v>
      </c>
      <c r="E58" s="253">
        <v>18.2971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15</v>
      </c>
      <c r="M58" s="255">
        <f>G58*(1+L58/100)</f>
        <v>0</v>
      </c>
      <c r="N58" s="255">
        <v>5.4299999999999999E-3</v>
      </c>
      <c r="O58" s="255">
        <f>ROUND(E58*N58,2)</f>
        <v>0.1</v>
      </c>
      <c r="P58" s="255">
        <v>0</v>
      </c>
      <c r="Q58" s="255">
        <f>ROUND(E58*P58,2)</f>
        <v>0</v>
      </c>
      <c r="R58" s="255"/>
      <c r="S58" s="255" t="s">
        <v>138</v>
      </c>
      <c r="T58" s="256" t="s">
        <v>138</v>
      </c>
      <c r="U58" s="233">
        <v>0.16941999999999999</v>
      </c>
      <c r="V58" s="233">
        <f>ROUND(E58*U58,2)</f>
        <v>3.1</v>
      </c>
      <c r="W58" s="233"/>
      <c r="X58" s="233" t="s">
        <v>139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140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0" t="s">
        <v>141</v>
      </c>
      <c r="D59" s="234"/>
      <c r="E59" s="235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142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0" t="s">
        <v>143</v>
      </c>
      <c r="D60" s="234"/>
      <c r="E60" s="235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142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0" t="s">
        <v>185</v>
      </c>
      <c r="D61" s="234"/>
      <c r="E61" s="235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142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31"/>
      <c r="B62" s="232"/>
      <c r="C62" s="270" t="s">
        <v>186</v>
      </c>
      <c r="D62" s="234"/>
      <c r="E62" s="235">
        <v>4.7861000000000002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142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 x14ac:dyDescent="0.2">
      <c r="A63" s="231"/>
      <c r="B63" s="232"/>
      <c r="C63" s="270" t="s">
        <v>187</v>
      </c>
      <c r="D63" s="234"/>
      <c r="E63" s="235">
        <v>13.510999999999999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142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1" t="s">
        <v>145</v>
      </c>
      <c r="D64" s="236"/>
      <c r="E64" s="237">
        <v>18.2971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142</v>
      </c>
      <c r="AH64" s="214">
        <v>1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50">
        <v>9</v>
      </c>
      <c r="B65" s="251" t="s">
        <v>188</v>
      </c>
      <c r="C65" s="269" t="s">
        <v>189</v>
      </c>
      <c r="D65" s="252" t="s">
        <v>137</v>
      </c>
      <c r="E65" s="253">
        <v>18.2971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15</v>
      </c>
      <c r="M65" s="255">
        <f>G65*(1+L65/100)</f>
        <v>0</v>
      </c>
      <c r="N65" s="255">
        <v>4.8999999999999998E-3</v>
      </c>
      <c r="O65" s="255">
        <f>ROUND(E65*N65,2)</f>
        <v>0.09</v>
      </c>
      <c r="P65" s="255">
        <v>0</v>
      </c>
      <c r="Q65" s="255">
        <f>ROUND(E65*P65,2)</f>
        <v>0</v>
      </c>
      <c r="R65" s="255"/>
      <c r="S65" s="255" t="s">
        <v>138</v>
      </c>
      <c r="T65" s="256" t="s">
        <v>138</v>
      </c>
      <c r="U65" s="233">
        <v>0.25</v>
      </c>
      <c r="V65" s="233">
        <f>ROUND(E65*U65,2)</f>
        <v>4.57</v>
      </c>
      <c r="W65" s="233"/>
      <c r="X65" s="233" t="s">
        <v>139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140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0" t="s">
        <v>141</v>
      </c>
      <c r="D66" s="234"/>
      <c r="E66" s="235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142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0" t="s">
        <v>143</v>
      </c>
      <c r="D67" s="234"/>
      <c r="E67" s="235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142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0" t="s">
        <v>185</v>
      </c>
      <c r="D68" s="234"/>
      <c r="E68" s="235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142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31"/>
      <c r="B69" s="232"/>
      <c r="C69" s="270" t="s">
        <v>186</v>
      </c>
      <c r="D69" s="234"/>
      <c r="E69" s="235">
        <v>4.7861000000000002</v>
      </c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142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 x14ac:dyDescent="0.2">
      <c r="A70" s="231"/>
      <c r="B70" s="232"/>
      <c r="C70" s="270" t="s">
        <v>187</v>
      </c>
      <c r="D70" s="234"/>
      <c r="E70" s="235">
        <v>13.510999999999999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142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1" t="s">
        <v>145</v>
      </c>
      <c r="D71" s="236"/>
      <c r="E71" s="237">
        <v>18.2971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142</v>
      </c>
      <c r="AH71" s="214">
        <v>1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 x14ac:dyDescent="0.2">
      <c r="A72" s="250">
        <v>10</v>
      </c>
      <c r="B72" s="251" t="s">
        <v>190</v>
      </c>
      <c r="C72" s="269" t="s">
        <v>191</v>
      </c>
      <c r="D72" s="252" t="s">
        <v>192</v>
      </c>
      <c r="E72" s="253">
        <v>10</v>
      </c>
      <c r="F72" s="254"/>
      <c r="G72" s="255">
        <f>ROUND(E72*F72,2)</f>
        <v>0</v>
      </c>
      <c r="H72" s="254"/>
      <c r="I72" s="255">
        <f>ROUND(E72*H72,2)</f>
        <v>0</v>
      </c>
      <c r="J72" s="254"/>
      <c r="K72" s="255">
        <f>ROUND(E72*J72,2)</f>
        <v>0</v>
      </c>
      <c r="L72" s="255">
        <v>15</v>
      </c>
      <c r="M72" s="255">
        <f>G72*(1+L72/100)</f>
        <v>0</v>
      </c>
      <c r="N72" s="255">
        <v>2.49E-3</v>
      </c>
      <c r="O72" s="255">
        <f>ROUND(E72*N72,2)</f>
        <v>0.02</v>
      </c>
      <c r="P72" s="255">
        <v>0</v>
      </c>
      <c r="Q72" s="255">
        <f>ROUND(E72*P72,2)</f>
        <v>0</v>
      </c>
      <c r="R72" s="255"/>
      <c r="S72" s="255" t="s">
        <v>138</v>
      </c>
      <c r="T72" s="256" t="s">
        <v>138</v>
      </c>
      <c r="U72" s="233">
        <v>0.14499999999999999</v>
      </c>
      <c r="V72" s="233">
        <f>ROUND(E72*U72,2)</f>
        <v>1.45</v>
      </c>
      <c r="W72" s="233"/>
      <c r="X72" s="233" t="s">
        <v>139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140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2.5" outlineLevel="1" x14ac:dyDescent="0.2">
      <c r="A73" s="231"/>
      <c r="B73" s="232"/>
      <c r="C73" s="272" t="s">
        <v>193</v>
      </c>
      <c r="D73" s="257"/>
      <c r="E73" s="257"/>
      <c r="F73" s="257"/>
      <c r="G73" s="257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153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58" t="str">
        <f>C73</f>
        <v>V položce jsou zakalkulovány náklady na pomocné pracovní lešení o výšce podlahy do 1900 mm a pro zatížení do 1,5 kPa. Položka obsahuje penetraci podkladu a sádrovou omítku tl. 15 mm.</v>
      </c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0" t="s">
        <v>141</v>
      </c>
      <c r="D74" s="234"/>
      <c r="E74" s="235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142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0" t="s">
        <v>194</v>
      </c>
      <c r="D75" s="234"/>
      <c r="E75" s="235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142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195</v>
      </c>
      <c r="D76" s="234"/>
      <c r="E76" s="235">
        <v>5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142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0" t="s">
        <v>196</v>
      </c>
      <c r="D77" s="234"/>
      <c r="E77" s="235">
        <v>5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145</v>
      </c>
      <c r="D78" s="236"/>
      <c r="E78" s="237">
        <v>10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142</v>
      </c>
      <c r="AH78" s="214">
        <v>1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33.75" outlineLevel="1" x14ac:dyDescent="0.2">
      <c r="A79" s="250">
        <v>11</v>
      </c>
      <c r="B79" s="251" t="s">
        <v>197</v>
      </c>
      <c r="C79" s="269" t="s">
        <v>198</v>
      </c>
      <c r="D79" s="252" t="s">
        <v>137</v>
      </c>
      <c r="E79" s="253">
        <v>23.285</v>
      </c>
      <c r="F79" s="254"/>
      <c r="G79" s="255">
        <f>ROUND(E79*F79,2)</f>
        <v>0</v>
      </c>
      <c r="H79" s="254"/>
      <c r="I79" s="255">
        <f>ROUND(E79*H79,2)</f>
        <v>0</v>
      </c>
      <c r="J79" s="254"/>
      <c r="K79" s="255">
        <f>ROUND(E79*J79,2)</f>
        <v>0</v>
      </c>
      <c r="L79" s="255">
        <v>15</v>
      </c>
      <c r="M79" s="255">
        <f>G79*(1+L79/100)</f>
        <v>0</v>
      </c>
      <c r="N79" s="255">
        <v>4.7660000000000001E-2</v>
      </c>
      <c r="O79" s="255">
        <f>ROUND(E79*N79,2)</f>
        <v>1.1100000000000001</v>
      </c>
      <c r="P79" s="255">
        <v>0</v>
      </c>
      <c r="Q79" s="255">
        <f>ROUND(E79*P79,2)</f>
        <v>0</v>
      </c>
      <c r="R79" s="255"/>
      <c r="S79" s="255" t="s">
        <v>138</v>
      </c>
      <c r="T79" s="256" t="s">
        <v>138</v>
      </c>
      <c r="U79" s="233">
        <v>0.84</v>
      </c>
      <c r="V79" s="233">
        <f>ROUND(E79*U79,2)</f>
        <v>19.559999999999999</v>
      </c>
      <c r="W79" s="233"/>
      <c r="X79" s="233" t="s">
        <v>139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140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2" t="s">
        <v>199</v>
      </c>
      <c r="D80" s="257"/>
      <c r="E80" s="257"/>
      <c r="F80" s="257"/>
      <c r="G80" s="257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153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0" t="s">
        <v>141</v>
      </c>
      <c r="D81" s="234"/>
      <c r="E81" s="235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143</v>
      </c>
      <c r="D82" s="234"/>
      <c r="E82" s="235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31"/>
      <c r="B83" s="232"/>
      <c r="C83" s="270" t="s">
        <v>200</v>
      </c>
      <c r="D83" s="234"/>
      <c r="E83" s="235">
        <v>7.68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142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1" t="s">
        <v>145</v>
      </c>
      <c r="D84" s="236"/>
      <c r="E84" s="237">
        <v>7.68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142</v>
      </c>
      <c r="AH84" s="214">
        <v>1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0" t="s">
        <v>146</v>
      </c>
      <c r="D85" s="234"/>
      <c r="E85" s="235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142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0" t="s">
        <v>201</v>
      </c>
      <c r="D86" s="234"/>
      <c r="E86" s="235">
        <v>3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142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0" t="s">
        <v>202</v>
      </c>
      <c r="D87" s="234"/>
      <c r="E87" s="235">
        <v>3.2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142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145</v>
      </c>
      <c r="D88" s="236"/>
      <c r="E88" s="237">
        <v>6.2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142</v>
      </c>
      <c r="AH88" s="214">
        <v>1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0" t="s">
        <v>203</v>
      </c>
      <c r="D89" s="234"/>
      <c r="E89" s="235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142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0" t="s">
        <v>204</v>
      </c>
      <c r="D90" s="234"/>
      <c r="E90" s="235">
        <v>9.4049999999999994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142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1" t="s">
        <v>145</v>
      </c>
      <c r="D91" s="236"/>
      <c r="E91" s="237">
        <v>9.4049999999999994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142</v>
      </c>
      <c r="AH91" s="214">
        <v>1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44" t="s">
        <v>133</v>
      </c>
      <c r="B92" s="245" t="s">
        <v>69</v>
      </c>
      <c r="C92" s="268" t="s">
        <v>70</v>
      </c>
      <c r="D92" s="246"/>
      <c r="E92" s="247"/>
      <c r="F92" s="248"/>
      <c r="G92" s="248">
        <f>SUMIF(AG93:AG104,"&lt;&gt;NOR",G93:G104)</f>
        <v>0</v>
      </c>
      <c r="H92" s="248"/>
      <c r="I92" s="248">
        <f>SUM(I93:I104)</f>
        <v>0</v>
      </c>
      <c r="J92" s="248"/>
      <c r="K92" s="248">
        <f>SUM(K93:K104)</f>
        <v>0</v>
      </c>
      <c r="L92" s="248"/>
      <c r="M92" s="248">
        <f>SUM(M93:M104)</f>
        <v>0</v>
      </c>
      <c r="N92" s="248"/>
      <c r="O92" s="248">
        <f>SUM(O93:O104)</f>
        <v>0.15</v>
      </c>
      <c r="P92" s="248"/>
      <c r="Q92" s="248">
        <f>SUM(Q93:Q104)</f>
        <v>0</v>
      </c>
      <c r="R92" s="248"/>
      <c r="S92" s="248"/>
      <c r="T92" s="249"/>
      <c r="U92" s="243"/>
      <c r="V92" s="243">
        <f>SUM(V93:V104)</f>
        <v>3.18</v>
      </c>
      <c r="W92" s="243"/>
      <c r="X92" s="243"/>
      <c r="AG92" t="s">
        <v>134</v>
      </c>
    </row>
    <row r="93" spans="1:60" ht="33.75" outlineLevel="1" x14ac:dyDescent="0.2">
      <c r="A93" s="250">
        <v>12</v>
      </c>
      <c r="B93" s="251" t="s">
        <v>205</v>
      </c>
      <c r="C93" s="269" t="s">
        <v>206</v>
      </c>
      <c r="D93" s="252" t="s">
        <v>137</v>
      </c>
      <c r="E93" s="253">
        <v>8.5410000000000004</v>
      </c>
      <c r="F93" s="254"/>
      <c r="G93" s="255">
        <f>ROUND(E93*F93,2)</f>
        <v>0</v>
      </c>
      <c r="H93" s="254"/>
      <c r="I93" s="255">
        <f>ROUND(E93*H93,2)</f>
        <v>0</v>
      </c>
      <c r="J93" s="254"/>
      <c r="K93" s="255">
        <f>ROUND(E93*J93,2)</f>
        <v>0</v>
      </c>
      <c r="L93" s="255">
        <v>15</v>
      </c>
      <c r="M93" s="255">
        <f>G93*(1+L93/100)</f>
        <v>0</v>
      </c>
      <c r="N93" s="255">
        <v>1.7850000000000001E-2</v>
      </c>
      <c r="O93" s="255">
        <f>ROUND(E93*N93,2)</f>
        <v>0.15</v>
      </c>
      <c r="P93" s="255">
        <v>0</v>
      </c>
      <c r="Q93" s="255">
        <f>ROUND(E93*P93,2)</f>
        <v>0</v>
      </c>
      <c r="R93" s="255"/>
      <c r="S93" s="255" t="s">
        <v>138</v>
      </c>
      <c r="T93" s="256" t="s">
        <v>138</v>
      </c>
      <c r="U93" s="233">
        <v>0.28199999999999997</v>
      </c>
      <c r="V93" s="233">
        <f>ROUND(E93*U93,2)</f>
        <v>2.41</v>
      </c>
      <c r="W93" s="233"/>
      <c r="X93" s="233" t="s">
        <v>139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140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0" t="s">
        <v>141</v>
      </c>
      <c r="D94" s="234"/>
      <c r="E94" s="235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142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0" t="s">
        <v>143</v>
      </c>
      <c r="D95" s="234"/>
      <c r="E95" s="235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142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0" t="s">
        <v>175</v>
      </c>
      <c r="D96" s="234"/>
      <c r="E96" s="235">
        <v>1.071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142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0" t="s">
        <v>176</v>
      </c>
      <c r="D97" s="234"/>
      <c r="E97" s="235">
        <v>7.47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142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1" t="s">
        <v>145</v>
      </c>
      <c r="D98" s="236"/>
      <c r="E98" s="237">
        <v>8.5410000000000004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142</v>
      </c>
      <c r="AH98" s="214">
        <v>1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0">
        <v>13</v>
      </c>
      <c r="B99" s="251" t="s">
        <v>207</v>
      </c>
      <c r="C99" s="269" t="s">
        <v>208</v>
      </c>
      <c r="D99" s="252" t="s">
        <v>137</v>
      </c>
      <c r="E99" s="253">
        <v>8.5410000000000004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15</v>
      </c>
      <c r="M99" s="255">
        <f>G99*(1+L99/100)</f>
        <v>0</v>
      </c>
      <c r="N99" s="255">
        <v>2.5999999999999998E-4</v>
      </c>
      <c r="O99" s="255">
        <f>ROUND(E99*N99,2)</f>
        <v>0</v>
      </c>
      <c r="P99" s="255">
        <v>0</v>
      </c>
      <c r="Q99" s="255">
        <f>ROUND(E99*P99,2)</f>
        <v>0</v>
      </c>
      <c r="R99" s="255"/>
      <c r="S99" s="255" t="s">
        <v>138</v>
      </c>
      <c r="T99" s="256" t="s">
        <v>138</v>
      </c>
      <c r="U99" s="233">
        <v>0.09</v>
      </c>
      <c r="V99" s="233">
        <f>ROUND(E99*U99,2)</f>
        <v>0.77</v>
      </c>
      <c r="W99" s="233"/>
      <c r="X99" s="233" t="s">
        <v>139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140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0" t="s">
        <v>141</v>
      </c>
      <c r="D100" s="234"/>
      <c r="E100" s="235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142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0" t="s">
        <v>143</v>
      </c>
      <c r="D101" s="234"/>
      <c r="E101" s="235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142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0" t="s">
        <v>175</v>
      </c>
      <c r="D102" s="234"/>
      <c r="E102" s="235">
        <v>1.071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142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70" t="s">
        <v>176</v>
      </c>
      <c r="D103" s="234"/>
      <c r="E103" s="235">
        <v>7.47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142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1" t="s">
        <v>145</v>
      </c>
      <c r="D104" s="236"/>
      <c r="E104" s="237">
        <v>8.5410000000000004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142</v>
      </c>
      <c r="AH104" s="214">
        <v>1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x14ac:dyDescent="0.2">
      <c r="A105" s="244" t="s">
        <v>133</v>
      </c>
      <c r="B105" s="245" t="s">
        <v>71</v>
      </c>
      <c r="C105" s="268" t="s">
        <v>72</v>
      </c>
      <c r="D105" s="246"/>
      <c r="E105" s="247"/>
      <c r="F105" s="248"/>
      <c r="G105" s="248">
        <f>SUMIF(AG106:AG115,"&lt;&gt;NOR",G106:G115)</f>
        <v>0</v>
      </c>
      <c r="H105" s="248"/>
      <c r="I105" s="248">
        <f>SUM(I106:I115)</f>
        <v>0</v>
      </c>
      <c r="J105" s="248"/>
      <c r="K105" s="248">
        <f>SUM(K106:K115)</f>
        <v>0</v>
      </c>
      <c r="L105" s="248"/>
      <c r="M105" s="248">
        <f>SUM(M106:M115)</f>
        <v>0</v>
      </c>
      <c r="N105" s="248"/>
      <c r="O105" s="248">
        <f>SUM(O106:O115)</f>
        <v>0</v>
      </c>
      <c r="P105" s="248"/>
      <c r="Q105" s="248">
        <f>SUM(Q106:Q115)</f>
        <v>0</v>
      </c>
      <c r="R105" s="248"/>
      <c r="S105" s="248"/>
      <c r="T105" s="249"/>
      <c r="U105" s="243"/>
      <c r="V105" s="243">
        <f>SUM(V106:V115)</f>
        <v>9</v>
      </c>
      <c r="W105" s="243"/>
      <c r="X105" s="243"/>
      <c r="AG105" t="s">
        <v>134</v>
      </c>
    </row>
    <row r="106" spans="1:60" outlineLevel="1" x14ac:dyDescent="0.2">
      <c r="A106" s="250">
        <v>14</v>
      </c>
      <c r="B106" s="251" t="s">
        <v>209</v>
      </c>
      <c r="C106" s="269" t="s">
        <v>210</v>
      </c>
      <c r="D106" s="252" t="s">
        <v>211</v>
      </c>
      <c r="E106" s="253">
        <v>9</v>
      </c>
      <c r="F106" s="254"/>
      <c r="G106" s="255">
        <f>ROUND(E106*F106,2)</f>
        <v>0</v>
      </c>
      <c r="H106" s="254"/>
      <c r="I106" s="255">
        <f>ROUND(E106*H106,2)</f>
        <v>0</v>
      </c>
      <c r="J106" s="254"/>
      <c r="K106" s="255">
        <f>ROUND(E106*J106,2)</f>
        <v>0</v>
      </c>
      <c r="L106" s="255">
        <v>15</v>
      </c>
      <c r="M106" s="255">
        <f>G106*(1+L106/100)</f>
        <v>0</v>
      </c>
      <c r="N106" s="255">
        <v>0</v>
      </c>
      <c r="O106" s="255">
        <f>ROUND(E106*N106,2)</f>
        <v>0</v>
      </c>
      <c r="P106" s="255">
        <v>0</v>
      </c>
      <c r="Q106" s="255">
        <f>ROUND(E106*P106,2)</f>
        <v>0</v>
      </c>
      <c r="R106" s="255"/>
      <c r="S106" s="255" t="s">
        <v>138</v>
      </c>
      <c r="T106" s="256" t="s">
        <v>138</v>
      </c>
      <c r="U106" s="233">
        <v>1</v>
      </c>
      <c r="V106" s="233">
        <f>ROUND(E106*U106,2)</f>
        <v>9</v>
      </c>
      <c r="W106" s="233"/>
      <c r="X106" s="233" t="s">
        <v>139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140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2" t="s">
        <v>212</v>
      </c>
      <c r="D107" s="257"/>
      <c r="E107" s="257"/>
      <c r="F107" s="257"/>
      <c r="G107" s="257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153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3" t="s">
        <v>213</v>
      </c>
      <c r="D108" s="259"/>
      <c r="E108" s="259"/>
      <c r="F108" s="259"/>
      <c r="G108" s="259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153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141</v>
      </c>
      <c r="D109" s="234"/>
      <c r="E109" s="235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142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0" t="s">
        <v>143</v>
      </c>
      <c r="D110" s="234"/>
      <c r="E110" s="235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142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0" t="s">
        <v>195</v>
      </c>
      <c r="D111" s="234"/>
      <c r="E111" s="235">
        <v>5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142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0" t="s">
        <v>214</v>
      </c>
      <c r="D112" s="234"/>
      <c r="E112" s="235">
        <v>2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142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1" t="s">
        <v>145</v>
      </c>
      <c r="D113" s="236"/>
      <c r="E113" s="237">
        <v>7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142</v>
      </c>
      <c r="AH113" s="214">
        <v>1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0" t="s">
        <v>215</v>
      </c>
      <c r="D114" s="234"/>
      <c r="E114" s="235">
        <v>2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142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1" t="s">
        <v>145</v>
      </c>
      <c r="D115" s="236"/>
      <c r="E115" s="237">
        <v>2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142</v>
      </c>
      <c r="AH115" s="214">
        <v>1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x14ac:dyDescent="0.2">
      <c r="A116" s="244" t="s">
        <v>133</v>
      </c>
      <c r="B116" s="245" t="s">
        <v>73</v>
      </c>
      <c r="C116" s="268" t="s">
        <v>74</v>
      </c>
      <c r="D116" s="246"/>
      <c r="E116" s="247"/>
      <c r="F116" s="248"/>
      <c r="G116" s="248">
        <f>SUMIF(AG117:AG122,"&lt;&gt;NOR",G117:G122)</f>
        <v>0</v>
      </c>
      <c r="H116" s="248"/>
      <c r="I116" s="248">
        <f>SUM(I117:I122)</f>
        <v>0</v>
      </c>
      <c r="J116" s="248"/>
      <c r="K116" s="248">
        <f>SUM(K117:K122)</f>
        <v>0</v>
      </c>
      <c r="L116" s="248"/>
      <c r="M116" s="248">
        <f>SUM(M117:M122)</f>
        <v>0</v>
      </c>
      <c r="N116" s="248"/>
      <c r="O116" s="248">
        <f>SUM(O117:O122)</f>
        <v>0.01</v>
      </c>
      <c r="P116" s="248"/>
      <c r="Q116" s="248">
        <f>SUM(Q117:Q122)</f>
        <v>0</v>
      </c>
      <c r="R116" s="248"/>
      <c r="S116" s="248"/>
      <c r="T116" s="249"/>
      <c r="U116" s="243"/>
      <c r="V116" s="243">
        <f>SUM(V117:V122)</f>
        <v>1.83</v>
      </c>
      <c r="W116" s="243"/>
      <c r="X116" s="243"/>
      <c r="AG116" t="s">
        <v>134</v>
      </c>
    </row>
    <row r="117" spans="1:60" outlineLevel="1" x14ac:dyDescent="0.2">
      <c r="A117" s="250">
        <v>15</v>
      </c>
      <c r="B117" s="251" t="s">
        <v>216</v>
      </c>
      <c r="C117" s="269" t="s">
        <v>217</v>
      </c>
      <c r="D117" s="252" t="s">
        <v>137</v>
      </c>
      <c r="E117" s="253">
        <v>8.5410000000000004</v>
      </c>
      <c r="F117" s="254"/>
      <c r="G117" s="255">
        <f>ROUND(E117*F117,2)</f>
        <v>0</v>
      </c>
      <c r="H117" s="254"/>
      <c r="I117" s="255">
        <f>ROUND(E117*H117,2)</f>
        <v>0</v>
      </c>
      <c r="J117" s="254"/>
      <c r="K117" s="255">
        <f>ROUND(E117*J117,2)</f>
        <v>0</v>
      </c>
      <c r="L117" s="255">
        <v>15</v>
      </c>
      <c r="M117" s="255">
        <f>G117*(1+L117/100)</f>
        <v>0</v>
      </c>
      <c r="N117" s="255">
        <v>1.58E-3</v>
      </c>
      <c r="O117" s="255">
        <f>ROUND(E117*N117,2)</f>
        <v>0.01</v>
      </c>
      <c r="P117" s="255">
        <v>0</v>
      </c>
      <c r="Q117" s="255">
        <f>ROUND(E117*P117,2)</f>
        <v>0</v>
      </c>
      <c r="R117" s="255"/>
      <c r="S117" s="255" t="s">
        <v>138</v>
      </c>
      <c r="T117" s="256" t="s">
        <v>138</v>
      </c>
      <c r="U117" s="233">
        <v>0.214</v>
      </c>
      <c r="V117" s="233">
        <f>ROUND(E117*U117,2)</f>
        <v>1.83</v>
      </c>
      <c r="W117" s="233"/>
      <c r="X117" s="233" t="s">
        <v>139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179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0" t="s">
        <v>141</v>
      </c>
      <c r="D118" s="234"/>
      <c r="E118" s="235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142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/>
      <c r="B119" s="232"/>
      <c r="C119" s="270" t="s">
        <v>143</v>
      </c>
      <c r="D119" s="234"/>
      <c r="E119" s="235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142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0" t="s">
        <v>175</v>
      </c>
      <c r="D120" s="234"/>
      <c r="E120" s="235">
        <v>1.071</v>
      </c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142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0" t="s">
        <v>176</v>
      </c>
      <c r="D121" s="234"/>
      <c r="E121" s="235">
        <v>7.47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142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1" t="s">
        <v>145</v>
      </c>
      <c r="D122" s="236"/>
      <c r="E122" s="237">
        <v>8.5410000000000004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142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5.5" x14ac:dyDescent="0.2">
      <c r="A123" s="244" t="s">
        <v>133</v>
      </c>
      <c r="B123" s="245" t="s">
        <v>75</v>
      </c>
      <c r="C123" s="268" t="s">
        <v>76</v>
      </c>
      <c r="D123" s="246"/>
      <c r="E123" s="247"/>
      <c r="F123" s="248"/>
      <c r="G123" s="248">
        <f>SUMIF(AG124:AG135,"&lt;&gt;NOR",G124:G135)</f>
        <v>0</v>
      </c>
      <c r="H123" s="248"/>
      <c r="I123" s="248">
        <f>SUM(I124:I135)</f>
        <v>0</v>
      </c>
      <c r="J123" s="248"/>
      <c r="K123" s="248">
        <f>SUM(K124:K135)</f>
        <v>0</v>
      </c>
      <c r="L123" s="248"/>
      <c r="M123" s="248">
        <f>SUM(M124:M135)</f>
        <v>0</v>
      </c>
      <c r="N123" s="248"/>
      <c r="O123" s="248">
        <f>SUM(O124:O135)</f>
        <v>0</v>
      </c>
      <c r="P123" s="248"/>
      <c r="Q123" s="248">
        <f>SUM(Q124:Q135)</f>
        <v>0</v>
      </c>
      <c r="R123" s="248"/>
      <c r="S123" s="248"/>
      <c r="T123" s="249"/>
      <c r="U123" s="243"/>
      <c r="V123" s="243">
        <f>SUM(V124:V135)</f>
        <v>2.84</v>
      </c>
      <c r="W123" s="243"/>
      <c r="X123" s="243"/>
      <c r="AG123" t="s">
        <v>134</v>
      </c>
    </row>
    <row r="124" spans="1:60" outlineLevel="1" x14ac:dyDescent="0.2">
      <c r="A124" s="250">
        <v>16</v>
      </c>
      <c r="B124" s="251" t="s">
        <v>218</v>
      </c>
      <c r="C124" s="269" t="s">
        <v>219</v>
      </c>
      <c r="D124" s="252" t="s">
        <v>137</v>
      </c>
      <c r="E124" s="253">
        <v>1.5840000000000001</v>
      </c>
      <c r="F124" s="254"/>
      <c r="G124" s="255">
        <f>ROUND(E124*F124,2)</f>
        <v>0</v>
      </c>
      <c r="H124" s="254"/>
      <c r="I124" s="255">
        <f>ROUND(E124*H124,2)</f>
        <v>0</v>
      </c>
      <c r="J124" s="254"/>
      <c r="K124" s="255">
        <f>ROUND(E124*J124,2)</f>
        <v>0</v>
      </c>
      <c r="L124" s="255">
        <v>15</v>
      </c>
      <c r="M124" s="255">
        <f>G124*(1+L124/100)</f>
        <v>0</v>
      </c>
      <c r="N124" s="255">
        <v>1.0000000000000001E-5</v>
      </c>
      <c r="O124" s="255">
        <f>ROUND(E124*N124,2)</f>
        <v>0</v>
      </c>
      <c r="P124" s="255">
        <v>0</v>
      </c>
      <c r="Q124" s="255">
        <f>ROUND(E124*P124,2)</f>
        <v>0</v>
      </c>
      <c r="R124" s="255"/>
      <c r="S124" s="255" t="s">
        <v>138</v>
      </c>
      <c r="T124" s="256" t="s">
        <v>138</v>
      </c>
      <c r="U124" s="233">
        <v>0.13</v>
      </c>
      <c r="V124" s="233">
        <f>ROUND(E124*U124,2)</f>
        <v>0.21</v>
      </c>
      <c r="W124" s="233"/>
      <c r="X124" s="233" t="s">
        <v>139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140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0" t="s">
        <v>141</v>
      </c>
      <c r="D125" s="234"/>
      <c r="E125" s="235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142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0" t="s">
        <v>181</v>
      </c>
      <c r="D126" s="234"/>
      <c r="E126" s="235">
        <v>0.79200000000000004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142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0" t="s">
        <v>182</v>
      </c>
      <c r="D127" s="234"/>
      <c r="E127" s="235">
        <v>0.79200000000000004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142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1"/>
      <c r="B128" s="232"/>
      <c r="C128" s="271" t="s">
        <v>145</v>
      </c>
      <c r="D128" s="236"/>
      <c r="E128" s="237">
        <v>1.5840000000000001</v>
      </c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142</v>
      </c>
      <c r="AH128" s="214">
        <v>1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50">
        <v>17</v>
      </c>
      <c r="B129" s="251" t="s">
        <v>220</v>
      </c>
      <c r="C129" s="269" t="s">
        <v>221</v>
      </c>
      <c r="D129" s="252" t="s">
        <v>137</v>
      </c>
      <c r="E129" s="253">
        <v>8.5410000000000004</v>
      </c>
      <c r="F129" s="254"/>
      <c r="G129" s="255">
        <f>ROUND(E129*F129,2)</f>
        <v>0</v>
      </c>
      <c r="H129" s="254"/>
      <c r="I129" s="255">
        <f>ROUND(E129*H129,2)</f>
        <v>0</v>
      </c>
      <c r="J129" s="254"/>
      <c r="K129" s="255">
        <f>ROUND(E129*J129,2)</f>
        <v>0</v>
      </c>
      <c r="L129" s="255">
        <v>15</v>
      </c>
      <c r="M129" s="255">
        <f>G129*(1+L129/100)</f>
        <v>0</v>
      </c>
      <c r="N129" s="255">
        <v>4.0000000000000003E-5</v>
      </c>
      <c r="O129" s="255">
        <f>ROUND(E129*N129,2)</f>
        <v>0</v>
      </c>
      <c r="P129" s="255">
        <v>0</v>
      </c>
      <c r="Q129" s="255">
        <f>ROUND(E129*P129,2)</f>
        <v>0</v>
      </c>
      <c r="R129" s="255"/>
      <c r="S129" s="255" t="s">
        <v>138</v>
      </c>
      <c r="T129" s="256" t="s">
        <v>138</v>
      </c>
      <c r="U129" s="233">
        <v>0.308</v>
      </c>
      <c r="V129" s="233">
        <f>ROUND(E129*U129,2)</f>
        <v>2.63</v>
      </c>
      <c r="W129" s="233"/>
      <c r="X129" s="233" t="s">
        <v>139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179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33.75" outlineLevel="1" x14ac:dyDescent="0.2">
      <c r="A130" s="231"/>
      <c r="B130" s="232"/>
      <c r="C130" s="272" t="s">
        <v>222</v>
      </c>
      <c r="D130" s="257"/>
      <c r="E130" s="257"/>
      <c r="F130" s="257"/>
      <c r="G130" s="257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153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58" t="str">
        <f>C130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0" t="s">
        <v>141</v>
      </c>
      <c r="D131" s="234"/>
      <c r="E131" s="235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142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/>
      <c r="B132" s="232"/>
      <c r="C132" s="270" t="s">
        <v>143</v>
      </c>
      <c r="D132" s="234"/>
      <c r="E132" s="235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142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0" t="s">
        <v>175</v>
      </c>
      <c r="D133" s="234"/>
      <c r="E133" s="235">
        <v>1.071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142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0" t="s">
        <v>176</v>
      </c>
      <c r="D134" s="234"/>
      <c r="E134" s="235">
        <v>7.47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142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1" t="s">
        <v>145</v>
      </c>
      <c r="D135" s="236"/>
      <c r="E135" s="237">
        <v>8.5410000000000004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142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x14ac:dyDescent="0.2">
      <c r="A136" s="244" t="s">
        <v>133</v>
      </c>
      <c r="B136" s="245" t="s">
        <v>77</v>
      </c>
      <c r="C136" s="268" t="s">
        <v>78</v>
      </c>
      <c r="D136" s="246"/>
      <c r="E136" s="247"/>
      <c r="F136" s="248"/>
      <c r="G136" s="248">
        <f>SUMIF(AG137:AG186,"&lt;&gt;NOR",G137:G186)</f>
        <v>0</v>
      </c>
      <c r="H136" s="248"/>
      <c r="I136" s="248">
        <f>SUM(I137:I186)</f>
        <v>0</v>
      </c>
      <c r="J136" s="248"/>
      <c r="K136" s="248">
        <f>SUM(K137:K186)</f>
        <v>0</v>
      </c>
      <c r="L136" s="248"/>
      <c r="M136" s="248">
        <f>SUM(M137:M186)</f>
        <v>0</v>
      </c>
      <c r="N136" s="248"/>
      <c r="O136" s="248">
        <f>SUM(O137:O186)</f>
        <v>0.01</v>
      </c>
      <c r="P136" s="248"/>
      <c r="Q136" s="248">
        <f>SUM(Q137:Q186)</f>
        <v>4.1099999999999994</v>
      </c>
      <c r="R136" s="248"/>
      <c r="S136" s="248"/>
      <c r="T136" s="249"/>
      <c r="U136" s="243"/>
      <c r="V136" s="243">
        <f>SUM(V137:V186)</f>
        <v>14.93</v>
      </c>
      <c r="W136" s="243"/>
      <c r="X136" s="243"/>
      <c r="AG136" t="s">
        <v>134</v>
      </c>
    </row>
    <row r="137" spans="1:60" outlineLevel="1" x14ac:dyDescent="0.2">
      <c r="A137" s="250">
        <v>18</v>
      </c>
      <c r="B137" s="251" t="s">
        <v>223</v>
      </c>
      <c r="C137" s="269" t="s">
        <v>224</v>
      </c>
      <c r="D137" s="252" t="s">
        <v>137</v>
      </c>
      <c r="E137" s="253">
        <v>15.15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15</v>
      </c>
      <c r="M137" s="255">
        <f>G137*(1+L137/100)</f>
        <v>0</v>
      </c>
      <c r="N137" s="255">
        <v>0</v>
      </c>
      <c r="O137" s="255">
        <f>ROUND(E137*N137,2)</f>
        <v>0</v>
      </c>
      <c r="P137" s="255">
        <v>4.0000000000000001E-3</v>
      </c>
      <c r="Q137" s="255">
        <f>ROUND(E137*P137,2)</f>
        <v>0.06</v>
      </c>
      <c r="R137" s="255"/>
      <c r="S137" s="255" t="s">
        <v>138</v>
      </c>
      <c r="T137" s="256" t="s">
        <v>138</v>
      </c>
      <c r="U137" s="233">
        <v>0.03</v>
      </c>
      <c r="V137" s="233">
        <f>ROUND(E137*U137,2)</f>
        <v>0.45</v>
      </c>
      <c r="W137" s="233"/>
      <c r="X137" s="233" t="s">
        <v>139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140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0" t="s">
        <v>225</v>
      </c>
      <c r="D138" s="234"/>
      <c r="E138" s="235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142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0" t="s">
        <v>185</v>
      </c>
      <c r="D139" s="234"/>
      <c r="E139" s="235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142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0" t="s">
        <v>226</v>
      </c>
      <c r="D140" s="234"/>
      <c r="E140" s="235">
        <v>15.15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142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1" t="s">
        <v>145</v>
      </c>
      <c r="D141" s="236"/>
      <c r="E141" s="237">
        <v>15.15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142</v>
      </c>
      <c r="AH141" s="214">
        <v>1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50">
        <v>19</v>
      </c>
      <c r="B142" s="251" t="s">
        <v>227</v>
      </c>
      <c r="C142" s="269" t="s">
        <v>228</v>
      </c>
      <c r="D142" s="252" t="s">
        <v>137</v>
      </c>
      <c r="E142" s="253">
        <v>9.4049999999999994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15</v>
      </c>
      <c r="M142" s="255">
        <f>G142*(1+L142/100)</f>
        <v>0</v>
      </c>
      <c r="N142" s="255">
        <v>0</v>
      </c>
      <c r="O142" s="255">
        <f>ROUND(E142*N142,2)</f>
        <v>0</v>
      </c>
      <c r="P142" s="255">
        <v>6.8000000000000005E-2</v>
      </c>
      <c r="Q142" s="255">
        <f>ROUND(E142*P142,2)</f>
        <v>0.64</v>
      </c>
      <c r="R142" s="255"/>
      <c r="S142" s="255" t="s">
        <v>138</v>
      </c>
      <c r="T142" s="256" t="s">
        <v>138</v>
      </c>
      <c r="U142" s="233">
        <v>0.3</v>
      </c>
      <c r="V142" s="233">
        <f>ROUND(E142*U142,2)</f>
        <v>2.82</v>
      </c>
      <c r="W142" s="233"/>
      <c r="X142" s="233" t="s">
        <v>139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140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0" t="s">
        <v>225</v>
      </c>
      <c r="D143" s="234"/>
      <c r="E143" s="235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142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0" t="s">
        <v>204</v>
      </c>
      <c r="D144" s="234"/>
      <c r="E144" s="235">
        <v>9.4049999999999994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142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1" t="s">
        <v>145</v>
      </c>
      <c r="D145" s="236"/>
      <c r="E145" s="237">
        <v>9.4049999999999994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142</v>
      </c>
      <c r="AH145" s="214">
        <v>1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50">
        <v>20</v>
      </c>
      <c r="B146" s="251" t="s">
        <v>229</v>
      </c>
      <c r="C146" s="269" t="s">
        <v>230</v>
      </c>
      <c r="D146" s="252" t="s">
        <v>137</v>
      </c>
      <c r="E146" s="253">
        <v>5.3</v>
      </c>
      <c r="F146" s="254"/>
      <c r="G146" s="255">
        <f>ROUND(E146*F146,2)</f>
        <v>0</v>
      </c>
      <c r="H146" s="254"/>
      <c r="I146" s="255">
        <f>ROUND(E146*H146,2)</f>
        <v>0</v>
      </c>
      <c r="J146" s="254"/>
      <c r="K146" s="255">
        <f>ROUND(E146*J146,2)</f>
        <v>0</v>
      </c>
      <c r="L146" s="255">
        <v>15</v>
      </c>
      <c r="M146" s="255">
        <f>G146*(1+L146/100)</f>
        <v>0</v>
      </c>
      <c r="N146" s="255">
        <v>0</v>
      </c>
      <c r="O146" s="255">
        <f>ROUND(E146*N146,2)</f>
        <v>0</v>
      </c>
      <c r="P146" s="255">
        <v>0.02</v>
      </c>
      <c r="Q146" s="255">
        <f>ROUND(E146*P146,2)</f>
        <v>0.11</v>
      </c>
      <c r="R146" s="255"/>
      <c r="S146" s="255" t="s">
        <v>138</v>
      </c>
      <c r="T146" s="256" t="s">
        <v>138</v>
      </c>
      <c r="U146" s="233">
        <v>0.14699999999999999</v>
      </c>
      <c r="V146" s="233">
        <f>ROUND(E146*U146,2)</f>
        <v>0.78</v>
      </c>
      <c r="W146" s="233"/>
      <c r="X146" s="233" t="s">
        <v>139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140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0" t="s">
        <v>225</v>
      </c>
      <c r="D147" s="234"/>
      <c r="E147" s="235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142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0" t="s">
        <v>231</v>
      </c>
      <c r="D148" s="234"/>
      <c r="E148" s="235">
        <v>5.3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142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1" t="s">
        <v>145</v>
      </c>
      <c r="D149" s="236"/>
      <c r="E149" s="237">
        <v>5.3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142</v>
      </c>
      <c r="AH149" s="214">
        <v>1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50">
        <v>21</v>
      </c>
      <c r="B150" s="251" t="s">
        <v>232</v>
      </c>
      <c r="C150" s="269" t="s">
        <v>233</v>
      </c>
      <c r="D150" s="252" t="s">
        <v>137</v>
      </c>
      <c r="E150" s="253">
        <v>5.3</v>
      </c>
      <c r="F150" s="254"/>
      <c r="G150" s="255">
        <f>ROUND(E150*F150,2)</f>
        <v>0</v>
      </c>
      <c r="H150" s="254"/>
      <c r="I150" s="255">
        <f>ROUND(E150*H150,2)</f>
        <v>0</v>
      </c>
      <c r="J150" s="254"/>
      <c r="K150" s="255">
        <f>ROUND(E150*J150,2)</f>
        <v>0</v>
      </c>
      <c r="L150" s="255">
        <v>15</v>
      </c>
      <c r="M150" s="255">
        <f>G150*(1+L150/100)</f>
        <v>0</v>
      </c>
      <c r="N150" s="255">
        <v>0</v>
      </c>
      <c r="O150" s="255">
        <f>ROUND(E150*N150,2)</f>
        <v>0</v>
      </c>
      <c r="P150" s="255">
        <v>1.26E-2</v>
      </c>
      <c r="Q150" s="255">
        <f>ROUND(E150*P150,2)</f>
        <v>7.0000000000000007E-2</v>
      </c>
      <c r="R150" s="255"/>
      <c r="S150" s="255" t="s">
        <v>138</v>
      </c>
      <c r="T150" s="256" t="s">
        <v>138</v>
      </c>
      <c r="U150" s="233">
        <v>0.33</v>
      </c>
      <c r="V150" s="233">
        <f>ROUND(E150*U150,2)</f>
        <v>1.75</v>
      </c>
      <c r="W150" s="233"/>
      <c r="X150" s="233" t="s">
        <v>139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140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0" t="s">
        <v>225</v>
      </c>
      <c r="D151" s="234"/>
      <c r="E151" s="235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142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0" t="s">
        <v>231</v>
      </c>
      <c r="D152" s="234"/>
      <c r="E152" s="235">
        <v>5.3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142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/>
      <c r="B153" s="232"/>
      <c r="C153" s="271" t="s">
        <v>145</v>
      </c>
      <c r="D153" s="236"/>
      <c r="E153" s="237">
        <v>5.3</v>
      </c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142</v>
      </c>
      <c r="AH153" s="214">
        <v>1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50">
        <v>22</v>
      </c>
      <c r="B154" s="251" t="s">
        <v>234</v>
      </c>
      <c r="C154" s="269" t="s">
        <v>235</v>
      </c>
      <c r="D154" s="252" t="s">
        <v>137</v>
      </c>
      <c r="E154" s="253">
        <v>14.272</v>
      </c>
      <c r="F154" s="254"/>
      <c r="G154" s="255">
        <f>ROUND(E154*F154,2)</f>
        <v>0</v>
      </c>
      <c r="H154" s="254"/>
      <c r="I154" s="255">
        <f>ROUND(E154*H154,2)</f>
        <v>0</v>
      </c>
      <c r="J154" s="254"/>
      <c r="K154" s="255">
        <f>ROUND(E154*J154,2)</f>
        <v>0</v>
      </c>
      <c r="L154" s="255">
        <v>15</v>
      </c>
      <c r="M154" s="255">
        <f>G154*(1+L154/100)</f>
        <v>0</v>
      </c>
      <c r="N154" s="255">
        <v>6.7000000000000002E-4</v>
      </c>
      <c r="O154" s="255">
        <f>ROUND(E154*N154,2)</f>
        <v>0.01</v>
      </c>
      <c r="P154" s="255">
        <v>0.154</v>
      </c>
      <c r="Q154" s="255">
        <f>ROUND(E154*P154,2)</f>
        <v>2.2000000000000002</v>
      </c>
      <c r="R154" s="255"/>
      <c r="S154" s="255" t="s">
        <v>138</v>
      </c>
      <c r="T154" s="256" t="s">
        <v>138</v>
      </c>
      <c r="U154" s="233">
        <v>0.21</v>
      </c>
      <c r="V154" s="233">
        <f>ROUND(E154*U154,2)</f>
        <v>3</v>
      </c>
      <c r="W154" s="233"/>
      <c r="X154" s="233" t="s">
        <v>139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140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141</v>
      </c>
      <c r="D155" s="234"/>
      <c r="E155" s="235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142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0" t="s">
        <v>143</v>
      </c>
      <c r="D156" s="234"/>
      <c r="E156" s="235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142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2.5" outlineLevel="1" x14ac:dyDescent="0.2">
      <c r="A157" s="231"/>
      <c r="B157" s="232"/>
      <c r="C157" s="270" t="s">
        <v>236</v>
      </c>
      <c r="D157" s="234"/>
      <c r="E157" s="235">
        <v>14.272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142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1" t="s">
        <v>145</v>
      </c>
      <c r="D158" s="236"/>
      <c r="E158" s="237">
        <v>14.272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142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50">
        <v>23</v>
      </c>
      <c r="B159" s="251" t="s">
        <v>237</v>
      </c>
      <c r="C159" s="269" t="s">
        <v>238</v>
      </c>
      <c r="D159" s="252" t="s">
        <v>137</v>
      </c>
      <c r="E159" s="253">
        <v>1.6</v>
      </c>
      <c r="F159" s="254"/>
      <c r="G159" s="255">
        <f>ROUND(E159*F159,2)</f>
        <v>0</v>
      </c>
      <c r="H159" s="254"/>
      <c r="I159" s="255">
        <f>ROUND(E159*H159,2)</f>
        <v>0</v>
      </c>
      <c r="J159" s="254"/>
      <c r="K159" s="255">
        <f>ROUND(E159*J159,2)</f>
        <v>0</v>
      </c>
      <c r="L159" s="255">
        <v>15</v>
      </c>
      <c r="M159" s="255">
        <f>G159*(1+L159/100)</f>
        <v>0</v>
      </c>
      <c r="N159" s="255">
        <v>5.5000000000000003E-4</v>
      </c>
      <c r="O159" s="255">
        <f>ROUND(E159*N159,2)</f>
        <v>0</v>
      </c>
      <c r="P159" s="255">
        <v>0.11700000000000001</v>
      </c>
      <c r="Q159" s="255">
        <f>ROUND(E159*P159,2)</f>
        <v>0.19</v>
      </c>
      <c r="R159" s="255"/>
      <c r="S159" s="255" t="s">
        <v>138</v>
      </c>
      <c r="T159" s="256" t="s">
        <v>138</v>
      </c>
      <c r="U159" s="233">
        <v>0.33500000000000002</v>
      </c>
      <c r="V159" s="233">
        <f>ROUND(E159*U159,2)</f>
        <v>0.54</v>
      </c>
      <c r="W159" s="233"/>
      <c r="X159" s="233" t="s">
        <v>139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140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2" t="s">
        <v>239</v>
      </c>
      <c r="D160" s="257"/>
      <c r="E160" s="257"/>
      <c r="F160" s="257"/>
      <c r="G160" s="257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153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0" t="s">
        <v>141</v>
      </c>
      <c r="D161" s="234"/>
      <c r="E161" s="235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142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0" t="s">
        <v>240</v>
      </c>
      <c r="D162" s="234"/>
      <c r="E162" s="235">
        <v>1.6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142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1" t="s">
        <v>145</v>
      </c>
      <c r="D163" s="236"/>
      <c r="E163" s="237">
        <v>1.6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142</v>
      </c>
      <c r="AH163" s="214">
        <v>1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50">
        <v>24</v>
      </c>
      <c r="B164" s="251" t="s">
        <v>241</v>
      </c>
      <c r="C164" s="269" t="s">
        <v>242</v>
      </c>
      <c r="D164" s="252" t="s">
        <v>243</v>
      </c>
      <c r="E164" s="253">
        <v>0.13</v>
      </c>
      <c r="F164" s="254"/>
      <c r="G164" s="255">
        <f>ROUND(E164*F164,2)</f>
        <v>0</v>
      </c>
      <c r="H164" s="254"/>
      <c r="I164" s="255">
        <f>ROUND(E164*H164,2)</f>
        <v>0</v>
      </c>
      <c r="J164" s="254"/>
      <c r="K164" s="255">
        <f>ROUND(E164*J164,2)</f>
        <v>0</v>
      </c>
      <c r="L164" s="255">
        <v>15</v>
      </c>
      <c r="M164" s="255">
        <f>G164*(1+L164/100)</f>
        <v>0</v>
      </c>
      <c r="N164" s="255">
        <v>0</v>
      </c>
      <c r="O164" s="255">
        <f>ROUND(E164*N164,2)</f>
        <v>0</v>
      </c>
      <c r="P164" s="255">
        <v>2.85</v>
      </c>
      <c r="Q164" s="255">
        <f>ROUND(E164*P164,2)</f>
        <v>0.37</v>
      </c>
      <c r="R164" s="255"/>
      <c r="S164" s="255" t="s">
        <v>138</v>
      </c>
      <c r="T164" s="256" t="s">
        <v>138</v>
      </c>
      <c r="U164" s="233">
        <v>17.606999999999999</v>
      </c>
      <c r="V164" s="233">
        <f>ROUND(E164*U164,2)</f>
        <v>2.29</v>
      </c>
      <c r="W164" s="233"/>
      <c r="X164" s="233" t="s">
        <v>139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140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 x14ac:dyDescent="0.2">
      <c r="A165" s="231"/>
      <c r="B165" s="232"/>
      <c r="C165" s="272" t="s">
        <v>244</v>
      </c>
      <c r="D165" s="257"/>
      <c r="E165" s="257"/>
      <c r="F165" s="257"/>
      <c r="G165" s="257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153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58" t="str">
        <f>C165</f>
        <v>Včetně bourání geotextilií, výplně otvorů tvárnic, drenáží, trubek a dilatačních prvků apod. zabudovaných v bouraných konstrukcích.</v>
      </c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0" t="s">
        <v>141</v>
      </c>
      <c r="D166" s="234"/>
      <c r="E166" s="235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142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0" t="s">
        <v>143</v>
      </c>
      <c r="D167" s="234"/>
      <c r="E167" s="235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142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0" t="s">
        <v>245</v>
      </c>
      <c r="D168" s="234"/>
      <c r="E168" s="235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142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0" t="s">
        <v>246</v>
      </c>
      <c r="D169" s="234"/>
      <c r="E169" s="235">
        <v>0.13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142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1" t="s">
        <v>145</v>
      </c>
      <c r="D170" s="236"/>
      <c r="E170" s="237">
        <v>0.13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142</v>
      </c>
      <c r="AH170" s="214">
        <v>1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50">
        <v>25</v>
      </c>
      <c r="B171" s="251" t="s">
        <v>247</v>
      </c>
      <c r="C171" s="269" t="s">
        <v>248</v>
      </c>
      <c r="D171" s="252" t="s">
        <v>137</v>
      </c>
      <c r="E171" s="253">
        <v>6.52</v>
      </c>
      <c r="F171" s="254"/>
      <c r="G171" s="255">
        <f>ROUND(E171*F171,2)</f>
        <v>0</v>
      </c>
      <c r="H171" s="254"/>
      <c r="I171" s="255">
        <f>ROUND(E171*H171,2)</f>
        <v>0</v>
      </c>
      <c r="J171" s="254"/>
      <c r="K171" s="255">
        <f>ROUND(E171*J171,2)</f>
        <v>0</v>
      </c>
      <c r="L171" s="255">
        <v>15</v>
      </c>
      <c r="M171" s="255">
        <f>G171*(1+L171/100)</f>
        <v>0</v>
      </c>
      <c r="N171" s="255">
        <v>0</v>
      </c>
      <c r="O171" s="255">
        <f>ROUND(E171*N171,2)</f>
        <v>0</v>
      </c>
      <c r="P171" s="255">
        <v>1.695E-2</v>
      </c>
      <c r="Q171" s="255">
        <f>ROUND(E171*P171,2)</f>
        <v>0.11</v>
      </c>
      <c r="R171" s="255"/>
      <c r="S171" s="255" t="s">
        <v>138</v>
      </c>
      <c r="T171" s="256" t="s">
        <v>138</v>
      </c>
      <c r="U171" s="233">
        <v>0.16400000000000001</v>
      </c>
      <c r="V171" s="233">
        <f>ROUND(E171*U171,2)</f>
        <v>1.07</v>
      </c>
      <c r="W171" s="233"/>
      <c r="X171" s="233" t="s">
        <v>139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140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0" t="s">
        <v>141</v>
      </c>
      <c r="D172" s="234"/>
      <c r="E172" s="235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142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0" t="s">
        <v>143</v>
      </c>
      <c r="D173" s="234"/>
      <c r="E173" s="235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142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ht="22.5" outlineLevel="1" x14ac:dyDescent="0.2">
      <c r="A174" s="231"/>
      <c r="B174" s="232"/>
      <c r="C174" s="270" t="s">
        <v>249</v>
      </c>
      <c r="D174" s="234"/>
      <c r="E174" s="235">
        <v>6.52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142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1" t="s">
        <v>145</v>
      </c>
      <c r="D175" s="236"/>
      <c r="E175" s="237">
        <v>6.52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142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50">
        <v>26</v>
      </c>
      <c r="B176" s="251" t="s">
        <v>250</v>
      </c>
      <c r="C176" s="269" t="s">
        <v>251</v>
      </c>
      <c r="D176" s="252" t="s">
        <v>192</v>
      </c>
      <c r="E176" s="253">
        <v>3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15</v>
      </c>
      <c r="M176" s="255">
        <f>G176*(1+L176/100)</f>
        <v>0</v>
      </c>
      <c r="N176" s="255">
        <v>0</v>
      </c>
      <c r="O176" s="255">
        <f>ROUND(E176*N176,2)</f>
        <v>0</v>
      </c>
      <c r="P176" s="255">
        <v>0.01</v>
      </c>
      <c r="Q176" s="255">
        <f>ROUND(E176*P176,2)</f>
        <v>0.03</v>
      </c>
      <c r="R176" s="255"/>
      <c r="S176" s="255" t="s">
        <v>138</v>
      </c>
      <c r="T176" s="256" t="s">
        <v>138</v>
      </c>
      <c r="U176" s="233">
        <v>0.05</v>
      </c>
      <c r="V176" s="233">
        <f>ROUND(E176*U176,2)</f>
        <v>0.15</v>
      </c>
      <c r="W176" s="233"/>
      <c r="X176" s="233" t="s">
        <v>139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140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0" t="s">
        <v>141</v>
      </c>
      <c r="D177" s="234"/>
      <c r="E177" s="235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142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31"/>
      <c r="B178" s="232"/>
      <c r="C178" s="270" t="s">
        <v>252</v>
      </c>
      <c r="D178" s="234"/>
      <c r="E178" s="235">
        <v>3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142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1" t="s">
        <v>145</v>
      </c>
      <c r="D179" s="236"/>
      <c r="E179" s="237">
        <v>3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142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50">
        <v>27</v>
      </c>
      <c r="B180" s="251" t="s">
        <v>253</v>
      </c>
      <c r="C180" s="269" t="s">
        <v>254</v>
      </c>
      <c r="D180" s="252" t="s">
        <v>137</v>
      </c>
      <c r="E180" s="253">
        <v>3.7429999999999999</v>
      </c>
      <c r="F180" s="254"/>
      <c r="G180" s="255">
        <f>ROUND(E180*F180,2)</f>
        <v>0</v>
      </c>
      <c r="H180" s="254"/>
      <c r="I180" s="255">
        <f>ROUND(E180*H180,2)</f>
        <v>0</v>
      </c>
      <c r="J180" s="254"/>
      <c r="K180" s="255">
        <f>ROUND(E180*J180,2)</f>
        <v>0</v>
      </c>
      <c r="L180" s="255">
        <v>15</v>
      </c>
      <c r="M180" s="255">
        <f>G180*(1+L180/100)</f>
        <v>0</v>
      </c>
      <c r="N180" s="255">
        <v>1.17E-3</v>
      </c>
      <c r="O180" s="255">
        <f>ROUND(E180*N180,2)</f>
        <v>0</v>
      </c>
      <c r="P180" s="255">
        <v>8.7999999999999995E-2</v>
      </c>
      <c r="Q180" s="255">
        <f>ROUND(E180*P180,2)</f>
        <v>0.33</v>
      </c>
      <c r="R180" s="255"/>
      <c r="S180" s="255" t="s">
        <v>138</v>
      </c>
      <c r="T180" s="256" t="s">
        <v>138</v>
      </c>
      <c r="U180" s="233">
        <v>0.55600000000000005</v>
      </c>
      <c r="V180" s="233">
        <f>ROUND(E180*U180,2)</f>
        <v>2.08</v>
      </c>
      <c r="W180" s="233"/>
      <c r="X180" s="233" t="s">
        <v>139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140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0" t="s">
        <v>141</v>
      </c>
      <c r="D181" s="234"/>
      <c r="E181" s="235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142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0" t="s">
        <v>143</v>
      </c>
      <c r="D182" s="234"/>
      <c r="E182" s="235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142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0" t="s">
        <v>255</v>
      </c>
      <c r="D183" s="234"/>
      <c r="E183" s="235">
        <v>1.379</v>
      </c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142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0" t="s">
        <v>256</v>
      </c>
      <c r="D184" s="234"/>
      <c r="E184" s="235">
        <v>1.2805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142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0" t="s">
        <v>257</v>
      </c>
      <c r="D185" s="234"/>
      <c r="E185" s="235">
        <v>1.0834999999999999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142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1" t="s">
        <v>145</v>
      </c>
      <c r="D186" s="236"/>
      <c r="E186" s="237">
        <v>3.7429999999999999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142</v>
      </c>
      <c r="AH186" s="214">
        <v>1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x14ac:dyDescent="0.2">
      <c r="A187" s="244" t="s">
        <v>133</v>
      </c>
      <c r="B187" s="245" t="s">
        <v>79</v>
      </c>
      <c r="C187" s="268" t="s">
        <v>80</v>
      </c>
      <c r="D187" s="246"/>
      <c r="E187" s="247"/>
      <c r="F187" s="248"/>
      <c r="G187" s="248">
        <f>SUMIF(AG188:AG188,"&lt;&gt;NOR",G188:G188)</f>
        <v>0</v>
      </c>
      <c r="H187" s="248"/>
      <c r="I187" s="248">
        <f>SUM(I188:I188)</f>
        <v>0</v>
      </c>
      <c r="J187" s="248"/>
      <c r="K187" s="248">
        <f>SUM(K188:K188)</f>
        <v>0</v>
      </c>
      <c r="L187" s="248"/>
      <c r="M187" s="248">
        <f>SUM(M188:M188)</f>
        <v>0</v>
      </c>
      <c r="N187" s="248"/>
      <c r="O187" s="248">
        <f>SUM(O188:O188)</f>
        <v>0</v>
      </c>
      <c r="P187" s="248"/>
      <c r="Q187" s="248">
        <f>SUM(Q188:Q188)</f>
        <v>0</v>
      </c>
      <c r="R187" s="248"/>
      <c r="S187" s="248"/>
      <c r="T187" s="249"/>
      <c r="U187" s="243"/>
      <c r="V187" s="243">
        <f>SUM(V188:V188)</f>
        <v>13.56</v>
      </c>
      <c r="W187" s="243"/>
      <c r="X187" s="243"/>
      <c r="AG187" t="s">
        <v>134</v>
      </c>
    </row>
    <row r="188" spans="1:60" ht="22.5" outlineLevel="1" x14ac:dyDescent="0.2">
      <c r="A188" s="260">
        <v>28</v>
      </c>
      <c r="B188" s="261" t="s">
        <v>258</v>
      </c>
      <c r="C188" s="274" t="s">
        <v>259</v>
      </c>
      <c r="D188" s="262" t="s">
        <v>260</v>
      </c>
      <c r="E188" s="263">
        <v>2.46495</v>
      </c>
      <c r="F188" s="264"/>
      <c r="G188" s="265">
        <f>ROUND(E188*F188,2)</f>
        <v>0</v>
      </c>
      <c r="H188" s="264"/>
      <c r="I188" s="265">
        <f>ROUND(E188*H188,2)</f>
        <v>0</v>
      </c>
      <c r="J188" s="264"/>
      <c r="K188" s="265">
        <f>ROUND(E188*J188,2)</f>
        <v>0</v>
      </c>
      <c r="L188" s="265">
        <v>15</v>
      </c>
      <c r="M188" s="265">
        <f>G188*(1+L188/100)</f>
        <v>0</v>
      </c>
      <c r="N188" s="265">
        <v>0</v>
      </c>
      <c r="O188" s="265">
        <f>ROUND(E188*N188,2)</f>
        <v>0</v>
      </c>
      <c r="P188" s="265">
        <v>0</v>
      </c>
      <c r="Q188" s="265">
        <f>ROUND(E188*P188,2)</f>
        <v>0</v>
      </c>
      <c r="R188" s="265"/>
      <c r="S188" s="265" t="s">
        <v>138</v>
      </c>
      <c r="T188" s="266" t="s">
        <v>138</v>
      </c>
      <c r="U188" s="233">
        <v>5.5</v>
      </c>
      <c r="V188" s="233">
        <f>ROUND(E188*U188,2)</f>
        <v>13.56</v>
      </c>
      <c r="W188" s="233"/>
      <c r="X188" s="233" t="s">
        <v>261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262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x14ac:dyDescent="0.2">
      <c r="A189" s="244" t="s">
        <v>133</v>
      </c>
      <c r="B189" s="245" t="s">
        <v>81</v>
      </c>
      <c r="C189" s="268" t="s">
        <v>82</v>
      </c>
      <c r="D189" s="246"/>
      <c r="E189" s="247"/>
      <c r="F189" s="248"/>
      <c r="G189" s="248">
        <f>SUMIF(AG190:AG219,"&lt;&gt;NOR",G190:G219)</f>
        <v>0</v>
      </c>
      <c r="H189" s="248"/>
      <c r="I189" s="248">
        <f>SUM(I190:I219)</f>
        <v>0</v>
      </c>
      <c r="J189" s="248"/>
      <c r="K189" s="248">
        <f>SUM(K190:K219)</f>
        <v>0</v>
      </c>
      <c r="L189" s="248"/>
      <c r="M189" s="248">
        <f>SUM(M190:M219)</f>
        <v>0</v>
      </c>
      <c r="N189" s="248"/>
      <c r="O189" s="248">
        <f>SUM(O190:O219)</f>
        <v>0.03</v>
      </c>
      <c r="P189" s="248"/>
      <c r="Q189" s="248">
        <f>SUM(Q190:Q219)</f>
        <v>0.02</v>
      </c>
      <c r="R189" s="248"/>
      <c r="S189" s="248"/>
      <c r="T189" s="249"/>
      <c r="U189" s="243"/>
      <c r="V189" s="243">
        <f>SUM(V190:V219)</f>
        <v>13.829999999999998</v>
      </c>
      <c r="W189" s="243"/>
      <c r="X189" s="243"/>
      <c r="AG189" t="s">
        <v>134</v>
      </c>
    </row>
    <row r="190" spans="1:60" outlineLevel="1" x14ac:dyDescent="0.2">
      <c r="A190" s="250">
        <v>29</v>
      </c>
      <c r="B190" s="251" t="s">
        <v>263</v>
      </c>
      <c r="C190" s="269" t="s">
        <v>264</v>
      </c>
      <c r="D190" s="252" t="s">
        <v>137</v>
      </c>
      <c r="E190" s="253">
        <v>9.6</v>
      </c>
      <c r="F190" s="254"/>
      <c r="G190" s="255">
        <f>ROUND(E190*F190,2)</f>
        <v>0</v>
      </c>
      <c r="H190" s="254"/>
      <c r="I190" s="255">
        <f>ROUND(E190*H190,2)</f>
        <v>0</v>
      </c>
      <c r="J190" s="254"/>
      <c r="K190" s="255">
        <f>ROUND(E190*J190,2)</f>
        <v>0</v>
      </c>
      <c r="L190" s="255">
        <v>15</v>
      </c>
      <c r="M190" s="255">
        <f>G190*(1+L190/100)</f>
        <v>0</v>
      </c>
      <c r="N190" s="255">
        <v>1.2E-4</v>
      </c>
      <c r="O190" s="255">
        <f>ROUND(E190*N190,2)</f>
        <v>0</v>
      </c>
      <c r="P190" s="255">
        <v>2E-3</v>
      </c>
      <c r="Q190" s="255">
        <f>ROUND(E190*P190,2)</f>
        <v>0.02</v>
      </c>
      <c r="R190" s="255"/>
      <c r="S190" s="255" t="s">
        <v>138</v>
      </c>
      <c r="T190" s="256" t="s">
        <v>138</v>
      </c>
      <c r="U190" s="233">
        <v>0.56599999999999995</v>
      </c>
      <c r="V190" s="233">
        <f>ROUND(E190*U190,2)</f>
        <v>5.43</v>
      </c>
      <c r="W190" s="233"/>
      <c r="X190" s="233" t="s">
        <v>139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140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0" t="s">
        <v>141</v>
      </c>
      <c r="D191" s="234"/>
      <c r="E191" s="235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142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0" t="s">
        <v>265</v>
      </c>
      <c r="D192" s="234"/>
      <c r="E192" s="235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142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0" t="s">
        <v>266</v>
      </c>
      <c r="D193" s="234"/>
      <c r="E193" s="235">
        <v>5.0999999999999996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142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0" t="s">
        <v>267</v>
      </c>
      <c r="D194" s="234"/>
      <c r="E194" s="235">
        <v>4.5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142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1" t="s">
        <v>145</v>
      </c>
      <c r="D195" s="236"/>
      <c r="E195" s="237">
        <v>9.6</v>
      </c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142</v>
      </c>
      <c r="AH195" s="214">
        <v>1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50">
        <v>30</v>
      </c>
      <c r="B196" s="251" t="s">
        <v>268</v>
      </c>
      <c r="C196" s="269" t="s">
        <v>269</v>
      </c>
      <c r="D196" s="252" t="s">
        <v>137</v>
      </c>
      <c r="E196" s="253">
        <v>16.27</v>
      </c>
      <c r="F196" s="254"/>
      <c r="G196" s="255">
        <f>ROUND(E196*F196,2)</f>
        <v>0</v>
      </c>
      <c r="H196" s="254"/>
      <c r="I196" s="255">
        <f>ROUND(E196*H196,2)</f>
        <v>0</v>
      </c>
      <c r="J196" s="254"/>
      <c r="K196" s="255">
        <f>ROUND(E196*J196,2)</f>
        <v>0</v>
      </c>
      <c r="L196" s="255">
        <v>15</v>
      </c>
      <c r="M196" s="255">
        <f>G196*(1+L196/100)</f>
        <v>0</v>
      </c>
      <c r="N196" s="255">
        <v>2.1000000000000001E-4</v>
      </c>
      <c r="O196" s="255">
        <f>ROUND(E196*N196,2)</f>
        <v>0</v>
      </c>
      <c r="P196" s="255">
        <v>0</v>
      </c>
      <c r="Q196" s="255">
        <f>ROUND(E196*P196,2)</f>
        <v>0</v>
      </c>
      <c r="R196" s="255"/>
      <c r="S196" s="255" t="s">
        <v>138</v>
      </c>
      <c r="T196" s="256" t="s">
        <v>138</v>
      </c>
      <c r="U196" s="233">
        <v>9.5000000000000001E-2</v>
      </c>
      <c r="V196" s="233">
        <f>ROUND(E196*U196,2)</f>
        <v>1.55</v>
      </c>
      <c r="W196" s="233"/>
      <c r="X196" s="233" t="s">
        <v>139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140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0" t="s">
        <v>141</v>
      </c>
      <c r="D197" s="234"/>
      <c r="E197" s="235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142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0" t="s">
        <v>143</v>
      </c>
      <c r="D198" s="234"/>
      <c r="E198" s="235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142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0" t="s">
        <v>176</v>
      </c>
      <c r="D199" s="234"/>
      <c r="E199" s="235">
        <v>7.47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142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0" t="s">
        <v>270</v>
      </c>
      <c r="D200" s="234"/>
      <c r="E200" s="235">
        <v>8.8000000000000007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142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1" t="s">
        <v>145</v>
      </c>
      <c r="D201" s="236"/>
      <c r="E201" s="237">
        <v>16.27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142</v>
      </c>
      <c r="AH201" s="214">
        <v>1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50">
        <v>31</v>
      </c>
      <c r="B202" s="251" t="s">
        <v>271</v>
      </c>
      <c r="C202" s="269" t="s">
        <v>272</v>
      </c>
      <c r="D202" s="252" t="s">
        <v>137</v>
      </c>
      <c r="E202" s="253">
        <v>16.27</v>
      </c>
      <c r="F202" s="254"/>
      <c r="G202" s="255">
        <f>ROUND(E202*F202,2)</f>
        <v>0</v>
      </c>
      <c r="H202" s="254"/>
      <c r="I202" s="255">
        <f>ROUND(E202*H202,2)</f>
        <v>0</v>
      </c>
      <c r="J202" s="254"/>
      <c r="K202" s="255">
        <f>ROUND(E202*J202,2)</f>
        <v>0</v>
      </c>
      <c r="L202" s="255">
        <v>15</v>
      </c>
      <c r="M202" s="255">
        <f>G202*(1+L202/100)</f>
        <v>0</v>
      </c>
      <c r="N202" s="255">
        <v>1.2600000000000001E-3</v>
      </c>
      <c r="O202" s="255">
        <f>ROUND(E202*N202,2)</f>
        <v>0.02</v>
      </c>
      <c r="P202" s="255">
        <v>0</v>
      </c>
      <c r="Q202" s="255">
        <f>ROUND(E202*P202,2)</f>
        <v>0</v>
      </c>
      <c r="R202" s="255"/>
      <c r="S202" s="255" t="s">
        <v>138</v>
      </c>
      <c r="T202" s="256" t="s">
        <v>138</v>
      </c>
      <c r="U202" s="233">
        <v>0.24</v>
      </c>
      <c r="V202" s="233">
        <f>ROUND(E202*U202,2)</f>
        <v>3.9</v>
      </c>
      <c r="W202" s="233"/>
      <c r="X202" s="233" t="s">
        <v>139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140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0" t="s">
        <v>141</v>
      </c>
      <c r="D203" s="234"/>
      <c r="E203" s="235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142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0" t="s">
        <v>143</v>
      </c>
      <c r="D204" s="234"/>
      <c r="E204" s="235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142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0" t="s">
        <v>176</v>
      </c>
      <c r="D205" s="234"/>
      <c r="E205" s="235">
        <v>7.47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142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0" t="s">
        <v>270</v>
      </c>
      <c r="D206" s="234"/>
      <c r="E206" s="235">
        <v>8.8000000000000007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142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1" t="s">
        <v>145</v>
      </c>
      <c r="D207" s="236"/>
      <c r="E207" s="237">
        <v>16.27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142</v>
      </c>
      <c r="AH207" s="214">
        <v>1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50">
        <v>32</v>
      </c>
      <c r="B208" s="251" t="s">
        <v>273</v>
      </c>
      <c r="C208" s="269" t="s">
        <v>274</v>
      </c>
      <c r="D208" s="252" t="s">
        <v>151</v>
      </c>
      <c r="E208" s="253">
        <v>16.2</v>
      </c>
      <c r="F208" s="254"/>
      <c r="G208" s="255">
        <f>ROUND(E208*F208,2)</f>
        <v>0</v>
      </c>
      <c r="H208" s="254"/>
      <c r="I208" s="255">
        <f>ROUND(E208*H208,2)</f>
        <v>0</v>
      </c>
      <c r="J208" s="254"/>
      <c r="K208" s="255">
        <f>ROUND(E208*J208,2)</f>
        <v>0</v>
      </c>
      <c r="L208" s="255">
        <v>15</v>
      </c>
      <c r="M208" s="255">
        <f>G208*(1+L208/100)</f>
        <v>0</v>
      </c>
      <c r="N208" s="255">
        <v>3.2000000000000003E-4</v>
      </c>
      <c r="O208" s="255">
        <f>ROUND(E208*N208,2)</f>
        <v>0.01</v>
      </c>
      <c r="P208" s="255">
        <v>0</v>
      </c>
      <c r="Q208" s="255">
        <f>ROUND(E208*P208,2)</f>
        <v>0</v>
      </c>
      <c r="R208" s="255"/>
      <c r="S208" s="255" t="s">
        <v>138</v>
      </c>
      <c r="T208" s="256" t="s">
        <v>138</v>
      </c>
      <c r="U208" s="233">
        <v>0.11</v>
      </c>
      <c r="V208" s="233">
        <f>ROUND(E208*U208,2)</f>
        <v>1.78</v>
      </c>
      <c r="W208" s="233"/>
      <c r="X208" s="233" t="s">
        <v>139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140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0" t="s">
        <v>141</v>
      </c>
      <c r="D209" s="234"/>
      <c r="E209" s="235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142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0" t="s">
        <v>143</v>
      </c>
      <c r="D210" s="234"/>
      <c r="E210" s="235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142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0" t="s">
        <v>275</v>
      </c>
      <c r="D211" s="234"/>
      <c r="E211" s="235">
        <v>11.8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142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0" t="s">
        <v>276</v>
      </c>
      <c r="D212" s="234"/>
      <c r="E212" s="235">
        <v>4.4000000000000004</v>
      </c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142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145</v>
      </c>
      <c r="D213" s="236"/>
      <c r="E213" s="237">
        <v>16.2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142</v>
      </c>
      <c r="AH213" s="214">
        <v>1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50">
        <v>33</v>
      </c>
      <c r="B214" s="251" t="s">
        <v>277</v>
      </c>
      <c r="C214" s="269" t="s">
        <v>278</v>
      </c>
      <c r="D214" s="252" t="s">
        <v>151</v>
      </c>
      <c r="E214" s="253">
        <v>8</v>
      </c>
      <c r="F214" s="254"/>
      <c r="G214" s="255">
        <f>ROUND(E214*F214,2)</f>
        <v>0</v>
      </c>
      <c r="H214" s="254"/>
      <c r="I214" s="255">
        <f>ROUND(E214*H214,2)</f>
        <v>0</v>
      </c>
      <c r="J214" s="254"/>
      <c r="K214" s="255">
        <f>ROUND(E214*J214,2)</f>
        <v>0</v>
      </c>
      <c r="L214" s="255">
        <v>15</v>
      </c>
      <c r="M214" s="255">
        <f>G214*(1+L214/100)</f>
        <v>0</v>
      </c>
      <c r="N214" s="255">
        <v>3.2000000000000003E-4</v>
      </c>
      <c r="O214" s="255">
        <f>ROUND(E214*N214,2)</f>
        <v>0</v>
      </c>
      <c r="P214" s="255">
        <v>0</v>
      </c>
      <c r="Q214" s="255">
        <f>ROUND(E214*P214,2)</f>
        <v>0</v>
      </c>
      <c r="R214" s="255"/>
      <c r="S214" s="255" t="s">
        <v>138</v>
      </c>
      <c r="T214" s="256" t="s">
        <v>138</v>
      </c>
      <c r="U214" s="233">
        <v>0.14000000000000001</v>
      </c>
      <c r="V214" s="233">
        <f>ROUND(E214*U214,2)</f>
        <v>1.1200000000000001</v>
      </c>
      <c r="W214" s="233"/>
      <c r="X214" s="233" t="s">
        <v>139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140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0" t="s">
        <v>141</v>
      </c>
      <c r="D215" s="234"/>
      <c r="E215" s="235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142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0" t="s">
        <v>143</v>
      </c>
      <c r="D216" s="234"/>
      <c r="E216" s="235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142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0" t="s">
        <v>279</v>
      </c>
      <c r="D217" s="234"/>
      <c r="E217" s="235">
        <v>8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142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1" t="s">
        <v>145</v>
      </c>
      <c r="D218" s="236"/>
      <c r="E218" s="237">
        <v>8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142</v>
      </c>
      <c r="AH218" s="214">
        <v>1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60">
        <v>34</v>
      </c>
      <c r="B219" s="261" t="s">
        <v>280</v>
      </c>
      <c r="C219" s="274" t="s">
        <v>281</v>
      </c>
      <c r="D219" s="262" t="s">
        <v>260</v>
      </c>
      <c r="E219" s="263">
        <v>3.2809999999999999E-2</v>
      </c>
      <c r="F219" s="264"/>
      <c r="G219" s="265">
        <f>ROUND(E219*F219,2)</f>
        <v>0</v>
      </c>
      <c r="H219" s="264"/>
      <c r="I219" s="265">
        <f>ROUND(E219*H219,2)</f>
        <v>0</v>
      </c>
      <c r="J219" s="264"/>
      <c r="K219" s="265">
        <f>ROUND(E219*J219,2)</f>
        <v>0</v>
      </c>
      <c r="L219" s="265">
        <v>15</v>
      </c>
      <c r="M219" s="265">
        <f>G219*(1+L219/100)</f>
        <v>0</v>
      </c>
      <c r="N219" s="265">
        <v>0</v>
      </c>
      <c r="O219" s="265">
        <f>ROUND(E219*N219,2)</f>
        <v>0</v>
      </c>
      <c r="P219" s="265">
        <v>0</v>
      </c>
      <c r="Q219" s="265">
        <f>ROUND(E219*P219,2)</f>
        <v>0</v>
      </c>
      <c r="R219" s="265"/>
      <c r="S219" s="265" t="s">
        <v>138</v>
      </c>
      <c r="T219" s="266" t="s">
        <v>138</v>
      </c>
      <c r="U219" s="233">
        <v>1.637</v>
      </c>
      <c r="V219" s="233">
        <f>ROUND(E219*U219,2)</f>
        <v>0.05</v>
      </c>
      <c r="W219" s="233"/>
      <c r="X219" s="233" t="s">
        <v>261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262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x14ac:dyDescent="0.2">
      <c r="A220" s="244" t="s">
        <v>133</v>
      </c>
      <c r="B220" s="245" t="s">
        <v>83</v>
      </c>
      <c r="C220" s="268" t="s">
        <v>84</v>
      </c>
      <c r="D220" s="246"/>
      <c r="E220" s="247"/>
      <c r="F220" s="248"/>
      <c r="G220" s="248">
        <f>SUMIF(AG221:AG224,"&lt;&gt;NOR",G221:G224)</f>
        <v>0</v>
      </c>
      <c r="H220" s="248"/>
      <c r="I220" s="248">
        <f>SUM(I221:I224)</f>
        <v>0</v>
      </c>
      <c r="J220" s="248"/>
      <c r="K220" s="248">
        <f>SUM(K221:K224)</f>
        <v>0</v>
      </c>
      <c r="L220" s="248"/>
      <c r="M220" s="248">
        <f>SUM(M221:M224)</f>
        <v>0</v>
      </c>
      <c r="N220" s="248"/>
      <c r="O220" s="248">
        <f>SUM(O221:O224)</f>
        <v>0.02</v>
      </c>
      <c r="P220" s="248"/>
      <c r="Q220" s="248">
        <f>SUM(Q221:Q224)</f>
        <v>0</v>
      </c>
      <c r="R220" s="248"/>
      <c r="S220" s="248"/>
      <c r="T220" s="249"/>
      <c r="U220" s="243"/>
      <c r="V220" s="243">
        <f>SUM(V221:V224)</f>
        <v>1.42</v>
      </c>
      <c r="W220" s="243"/>
      <c r="X220" s="243"/>
      <c r="AG220" t="s">
        <v>134</v>
      </c>
    </row>
    <row r="221" spans="1:60" ht="22.5" outlineLevel="1" x14ac:dyDescent="0.2">
      <c r="A221" s="250">
        <v>35</v>
      </c>
      <c r="B221" s="251" t="s">
        <v>282</v>
      </c>
      <c r="C221" s="269" t="s">
        <v>283</v>
      </c>
      <c r="D221" s="252" t="s">
        <v>167</v>
      </c>
      <c r="E221" s="253">
        <v>1</v>
      </c>
      <c r="F221" s="254"/>
      <c r="G221" s="255">
        <f>ROUND(E221*F221,2)</f>
        <v>0</v>
      </c>
      <c r="H221" s="254"/>
      <c r="I221" s="255">
        <f>ROUND(E221*H221,2)</f>
        <v>0</v>
      </c>
      <c r="J221" s="254"/>
      <c r="K221" s="255">
        <f>ROUND(E221*J221,2)</f>
        <v>0</v>
      </c>
      <c r="L221" s="255">
        <v>15</v>
      </c>
      <c r="M221" s="255">
        <f>G221*(1+L221/100)</f>
        <v>0</v>
      </c>
      <c r="N221" s="255">
        <v>6.7499999999999999E-3</v>
      </c>
      <c r="O221" s="255">
        <f>ROUND(E221*N221,2)</f>
        <v>0.01</v>
      </c>
      <c r="P221" s="255">
        <v>0</v>
      </c>
      <c r="Q221" s="255">
        <f>ROUND(E221*P221,2)</f>
        <v>0</v>
      </c>
      <c r="R221" s="255"/>
      <c r="S221" s="255" t="s">
        <v>168</v>
      </c>
      <c r="T221" s="256" t="s">
        <v>169</v>
      </c>
      <c r="U221" s="233">
        <v>0.70899999999999996</v>
      </c>
      <c r="V221" s="233">
        <f>ROUND(E221*U221,2)</f>
        <v>0.71</v>
      </c>
      <c r="W221" s="233"/>
      <c r="X221" s="233" t="s">
        <v>139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140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2.5" outlineLevel="1" x14ac:dyDescent="0.2">
      <c r="A222" s="231"/>
      <c r="B222" s="232"/>
      <c r="C222" s="272" t="s">
        <v>284</v>
      </c>
      <c r="D222" s="257"/>
      <c r="E222" s="257"/>
      <c r="F222" s="257"/>
      <c r="G222" s="257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153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58" t="str">
        <f>C222</f>
        <v>Kompletní dodávka a montáž včetně uvedení do provozu, prostupů, zaškolení, seřízení, zkoušek dle příslušných ČSN a dalších pomocných prací a zednických přípomocí</v>
      </c>
      <c r="BB222" s="214"/>
      <c r="BC222" s="214"/>
      <c r="BD222" s="214"/>
      <c r="BE222" s="214"/>
      <c r="BF222" s="214"/>
      <c r="BG222" s="214"/>
      <c r="BH222" s="214"/>
    </row>
    <row r="223" spans="1:60" ht="33.75" outlineLevel="1" x14ac:dyDescent="0.2">
      <c r="A223" s="250">
        <v>36</v>
      </c>
      <c r="B223" s="251" t="s">
        <v>285</v>
      </c>
      <c r="C223" s="269" t="s">
        <v>286</v>
      </c>
      <c r="D223" s="252" t="s">
        <v>167</v>
      </c>
      <c r="E223" s="253">
        <v>1</v>
      </c>
      <c r="F223" s="254"/>
      <c r="G223" s="255">
        <f>ROUND(E223*F223,2)</f>
        <v>0</v>
      </c>
      <c r="H223" s="254"/>
      <c r="I223" s="255">
        <f>ROUND(E223*H223,2)</f>
        <v>0</v>
      </c>
      <c r="J223" s="254"/>
      <c r="K223" s="255">
        <f>ROUND(E223*J223,2)</f>
        <v>0</v>
      </c>
      <c r="L223" s="255">
        <v>15</v>
      </c>
      <c r="M223" s="255">
        <f>G223*(1+L223/100)</f>
        <v>0</v>
      </c>
      <c r="N223" s="255">
        <v>6.7499999999999999E-3</v>
      </c>
      <c r="O223" s="255">
        <f>ROUND(E223*N223,2)</f>
        <v>0.01</v>
      </c>
      <c r="P223" s="255">
        <v>0</v>
      </c>
      <c r="Q223" s="255">
        <f>ROUND(E223*P223,2)</f>
        <v>0</v>
      </c>
      <c r="R223" s="255"/>
      <c r="S223" s="255" t="s">
        <v>168</v>
      </c>
      <c r="T223" s="256" t="s">
        <v>169</v>
      </c>
      <c r="U223" s="233">
        <v>0.70899999999999996</v>
      </c>
      <c r="V223" s="233">
        <f>ROUND(E223*U223,2)</f>
        <v>0.71</v>
      </c>
      <c r="W223" s="233"/>
      <c r="X223" s="233" t="s">
        <v>139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140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22.5" outlineLevel="1" x14ac:dyDescent="0.2">
      <c r="A224" s="231"/>
      <c r="B224" s="232"/>
      <c r="C224" s="272" t="s">
        <v>284</v>
      </c>
      <c r="D224" s="257"/>
      <c r="E224" s="257"/>
      <c r="F224" s="257"/>
      <c r="G224" s="257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153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58" t="str">
        <f>C224</f>
        <v>Kompletní dodávka a montáž včetně uvedení do provozu, prostupů, zaškolení, seřízení, zkoušek dle příslušných ČSN a dalších pomocných prací a zednických přípomocí</v>
      </c>
      <c r="BB224" s="214"/>
      <c r="BC224" s="214"/>
      <c r="BD224" s="214"/>
      <c r="BE224" s="214"/>
      <c r="BF224" s="214"/>
      <c r="BG224" s="214"/>
      <c r="BH224" s="214"/>
    </row>
    <row r="225" spans="1:60" x14ac:dyDescent="0.2">
      <c r="A225" s="244" t="s">
        <v>133</v>
      </c>
      <c r="B225" s="245" t="s">
        <v>85</v>
      </c>
      <c r="C225" s="268" t="s">
        <v>86</v>
      </c>
      <c r="D225" s="246"/>
      <c r="E225" s="247"/>
      <c r="F225" s="248"/>
      <c r="G225" s="248">
        <f>SUMIF(AG226:AG229,"&lt;&gt;NOR",G226:G229)</f>
        <v>0</v>
      </c>
      <c r="H225" s="248"/>
      <c r="I225" s="248">
        <f>SUM(I226:I229)</f>
        <v>0</v>
      </c>
      <c r="J225" s="248"/>
      <c r="K225" s="248">
        <f>SUM(K226:K229)</f>
        <v>0</v>
      </c>
      <c r="L225" s="248"/>
      <c r="M225" s="248">
        <f>SUM(M226:M229)</f>
        <v>0</v>
      </c>
      <c r="N225" s="248"/>
      <c r="O225" s="248">
        <f>SUM(O226:O229)</f>
        <v>0</v>
      </c>
      <c r="P225" s="248"/>
      <c r="Q225" s="248">
        <f>SUM(Q226:Q229)</f>
        <v>0</v>
      </c>
      <c r="R225" s="248"/>
      <c r="S225" s="248"/>
      <c r="T225" s="249"/>
      <c r="U225" s="243"/>
      <c r="V225" s="243">
        <f>SUM(V226:V229)</f>
        <v>1.18</v>
      </c>
      <c r="W225" s="243"/>
      <c r="X225" s="243"/>
      <c r="AG225" t="s">
        <v>134</v>
      </c>
    </row>
    <row r="226" spans="1:60" ht="22.5" outlineLevel="1" x14ac:dyDescent="0.2">
      <c r="A226" s="250">
        <v>37</v>
      </c>
      <c r="B226" s="251" t="s">
        <v>287</v>
      </c>
      <c r="C226" s="269" t="s">
        <v>283</v>
      </c>
      <c r="D226" s="252" t="s">
        <v>167</v>
      </c>
      <c r="E226" s="253">
        <v>1</v>
      </c>
      <c r="F226" s="254"/>
      <c r="G226" s="255">
        <f>ROUND(E226*F226,2)</f>
        <v>0</v>
      </c>
      <c r="H226" s="254"/>
      <c r="I226" s="255">
        <f>ROUND(E226*H226,2)</f>
        <v>0</v>
      </c>
      <c r="J226" s="254"/>
      <c r="K226" s="255">
        <f>ROUND(E226*J226,2)</f>
        <v>0</v>
      </c>
      <c r="L226" s="255">
        <v>15</v>
      </c>
      <c r="M226" s="255">
        <f>G226*(1+L226/100)</f>
        <v>0</v>
      </c>
      <c r="N226" s="255">
        <v>8.0000000000000004E-4</v>
      </c>
      <c r="O226" s="255">
        <f>ROUND(E226*N226,2)</f>
        <v>0</v>
      </c>
      <c r="P226" s="255">
        <v>0</v>
      </c>
      <c r="Q226" s="255">
        <f>ROUND(E226*P226,2)</f>
        <v>0</v>
      </c>
      <c r="R226" s="255"/>
      <c r="S226" s="255" t="s">
        <v>168</v>
      </c>
      <c r="T226" s="256" t="s">
        <v>169</v>
      </c>
      <c r="U226" s="233">
        <v>0.59399999999999997</v>
      </c>
      <c r="V226" s="233">
        <f>ROUND(E226*U226,2)</f>
        <v>0.59</v>
      </c>
      <c r="W226" s="233"/>
      <c r="X226" s="233" t="s">
        <v>139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140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31"/>
      <c r="B227" s="232"/>
      <c r="C227" s="272" t="s">
        <v>284</v>
      </c>
      <c r="D227" s="257"/>
      <c r="E227" s="257"/>
      <c r="F227" s="257"/>
      <c r="G227" s="257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153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58" t="str">
        <f>C227</f>
        <v>Kompletní dodávka a montáž včetně uvedení do provozu, prostupů, zaškolení, seřízení, zkoušek dle příslušných ČSN a dalších pomocných prací a zednických přípomocí</v>
      </c>
      <c r="BB227" s="214"/>
      <c r="BC227" s="214"/>
      <c r="BD227" s="214"/>
      <c r="BE227" s="214"/>
      <c r="BF227" s="214"/>
      <c r="BG227" s="214"/>
      <c r="BH227" s="214"/>
    </row>
    <row r="228" spans="1:60" ht="33.75" outlineLevel="1" x14ac:dyDescent="0.2">
      <c r="A228" s="250">
        <v>38</v>
      </c>
      <c r="B228" s="251" t="s">
        <v>288</v>
      </c>
      <c r="C228" s="269" t="s">
        <v>286</v>
      </c>
      <c r="D228" s="252" t="s">
        <v>167</v>
      </c>
      <c r="E228" s="253">
        <v>1</v>
      </c>
      <c r="F228" s="254"/>
      <c r="G228" s="255">
        <f>ROUND(E228*F228,2)</f>
        <v>0</v>
      </c>
      <c r="H228" s="254"/>
      <c r="I228" s="255">
        <f>ROUND(E228*H228,2)</f>
        <v>0</v>
      </c>
      <c r="J228" s="254"/>
      <c r="K228" s="255">
        <f>ROUND(E228*J228,2)</f>
        <v>0</v>
      </c>
      <c r="L228" s="255">
        <v>15</v>
      </c>
      <c r="M228" s="255">
        <f>G228*(1+L228/100)</f>
        <v>0</v>
      </c>
      <c r="N228" s="255">
        <v>8.0000000000000004E-4</v>
      </c>
      <c r="O228" s="255">
        <f>ROUND(E228*N228,2)</f>
        <v>0</v>
      </c>
      <c r="P228" s="255">
        <v>0</v>
      </c>
      <c r="Q228" s="255">
        <f>ROUND(E228*P228,2)</f>
        <v>0</v>
      </c>
      <c r="R228" s="255"/>
      <c r="S228" s="255" t="s">
        <v>168</v>
      </c>
      <c r="T228" s="256" t="s">
        <v>169</v>
      </c>
      <c r="U228" s="233">
        <v>0.59399999999999997</v>
      </c>
      <c r="V228" s="233">
        <f>ROUND(E228*U228,2)</f>
        <v>0.59</v>
      </c>
      <c r="W228" s="233"/>
      <c r="X228" s="233" t="s">
        <v>139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140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22.5" outlineLevel="1" x14ac:dyDescent="0.2">
      <c r="A229" s="231"/>
      <c r="B229" s="232"/>
      <c r="C229" s="272" t="s">
        <v>284</v>
      </c>
      <c r="D229" s="257"/>
      <c r="E229" s="257"/>
      <c r="F229" s="257"/>
      <c r="G229" s="257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153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58" t="str">
        <f>C229</f>
        <v>Kompletní dodávka a montáž včetně uvedení do provozu, prostupů, zaškolení, seřízení, zkoušek dle příslušných ČSN a dalších pomocných prací a zednických přípomocí</v>
      </c>
      <c r="BB229" s="214"/>
      <c r="BC229" s="214"/>
      <c r="BD229" s="214"/>
      <c r="BE229" s="214"/>
      <c r="BF229" s="214"/>
      <c r="BG229" s="214"/>
      <c r="BH229" s="214"/>
    </row>
    <row r="230" spans="1:60" x14ac:dyDescent="0.2">
      <c r="A230" s="244" t="s">
        <v>133</v>
      </c>
      <c r="B230" s="245" t="s">
        <v>87</v>
      </c>
      <c r="C230" s="268" t="s">
        <v>88</v>
      </c>
      <c r="D230" s="246"/>
      <c r="E230" s="247"/>
      <c r="F230" s="248"/>
      <c r="G230" s="248">
        <f>SUMIF(AG231:AG292,"&lt;&gt;NOR",G231:G292)</f>
        <v>0</v>
      </c>
      <c r="H230" s="248"/>
      <c r="I230" s="248">
        <f>SUM(I231:I292)</f>
        <v>0</v>
      </c>
      <c r="J230" s="248"/>
      <c r="K230" s="248">
        <f>SUM(K231:K292)</f>
        <v>0</v>
      </c>
      <c r="L230" s="248"/>
      <c r="M230" s="248">
        <f>SUM(M231:M292)</f>
        <v>0</v>
      </c>
      <c r="N230" s="248"/>
      <c r="O230" s="248">
        <f>SUM(O231:O292)</f>
        <v>0.09</v>
      </c>
      <c r="P230" s="248"/>
      <c r="Q230" s="248">
        <f>SUM(Q231:Q292)</f>
        <v>0.18</v>
      </c>
      <c r="R230" s="248"/>
      <c r="S230" s="248"/>
      <c r="T230" s="249"/>
      <c r="U230" s="243"/>
      <c r="V230" s="243">
        <f>SUM(V231:V292)</f>
        <v>8.7800000000000011</v>
      </c>
      <c r="W230" s="243"/>
      <c r="X230" s="243"/>
      <c r="AG230" t="s">
        <v>134</v>
      </c>
    </row>
    <row r="231" spans="1:60" outlineLevel="1" x14ac:dyDescent="0.2">
      <c r="A231" s="250">
        <v>39</v>
      </c>
      <c r="B231" s="251" t="s">
        <v>289</v>
      </c>
      <c r="C231" s="269" t="s">
        <v>290</v>
      </c>
      <c r="D231" s="252" t="s">
        <v>167</v>
      </c>
      <c r="E231" s="253">
        <v>1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15</v>
      </c>
      <c r="M231" s="255">
        <f>G231*(1+L231/100)</f>
        <v>0</v>
      </c>
      <c r="N231" s="255">
        <v>0</v>
      </c>
      <c r="O231" s="255">
        <f>ROUND(E231*N231,2)</f>
        <v>0</v>
      </c>
      <c r="P231" s="255">
        <v>8.5999999999999998E-4</v>
      </c>
      <c r="Q231" s="255">
        <f>ROUND(E231*P231,2)</f>
        <v>0</v>
      </c>
      <c r="R231" s="255"/>
      <c r="S231" s="255" t="s">
        <v>138</v>
      </c>
      <c r="T231" s="256" t="s">
        <v>138</v>
      </c>
      <c r="U231" s="233">
        <v>0.222</v>
      </c>
      <c r="V231" s="233">
        <f>ROUND(E231*U231,2)</f>
        <v>0.22</v>
      </c>
      <c r="W231" s="233"/>
      <c r="X231" s="233" t="s">
        <v>139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140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0" t="s">
        <v>141</v>
      </c>
      <c r="D232" s="234"/>
      <c r="E232" s="235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142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0" t="s">
        <v>291</v>
      </c>
      <c r="D233" s="234"/>
      <c r="E233" s="235">
        <v>1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142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1" t="s">
        <v>145</v>
      </c>
      <c r="D234" s="236"/>
      <c r="E234" s="237">
        <v>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142</v>
      </c>
      <c r="AH234" s="214">
        <v>1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50">
        <v>40</v>
      </c>
      <c r="B235" s="251" t="s">
        <v>292</v>
      </c>
      <c r="C235" s="269" t="s">
        <v>293</v>
      </c>
      <c r="D235" s="252" t="s">
        <v>192</v>
      </c>
      <c r="E235" s="253">
        <v>1</v>
      </c>
      <c r="F235" s="254"/>
      <c r="G235" s="255">
        <f>ROUND(E235*F235,2)</f>
        <v>0</v>
      </c>
      <c r="H235" s="254"/>
      <c r="I235" s="255">
        <f>ROUND(E235*H235,2)</f>
        <v>0</v>
      </c>
      <c r="J235" s="254"/>
      <c r="K235" s="255">
        <f>ROUND(E235*J235,2)</f>
        <v>0</v>
      </c>
      <c r="L235" s="255">
        <v>15</v>
      </c>
      <c r="M235" s="255">
        <f>G235*(1+L235/100)</f>
        <v>0</v>
      </c>
      <c r="N235" s="255">
        <v>4.0000000000000003E-5</v>
      </c>
      <c r="O235" s="255">
        <f>ROUND(E235*N235,2)</f>
        <v>0</v>
      </c>
      <c r="P235" s="255">
        <v>0</v>
      </c>
      <c r="Q235" s="255">
        <f>ROUND(E235*P235,2)</f>
        <v>0</v>
      </c>
      <c r="R235" s="255"/>
      <c r="S235" s="255" t="s">
        <v>138</v>
      </c>
      <c r="T235" s="256" t="s">
        <v>138</v>
      </c>
      <c r="U235" s="233">
        <v>0.44500000000000001</v>
      </c>
      <c r="V235" s="233">
        <f>ROUND(E235*U235,2)</f>
        <v>0.45</v>
      </c>
      <c r="W235" s="233"/>
      <c r="X235" s="233" t="s">
        <v>139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140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0" t="s">
        <v>141</v>
      </c>
      <c r="D236" s="234"/>
      <c r="E236" s="235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142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0" t="s">
        <v>291</v>
      </c>
      <c r="D237" s="234"/>
      <c r="E237" s="235">
        <v>1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142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145</v>
      </c>
      <c r="D238" s="236"/>
      <c r="E238" s="237">
        <v>1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142</v>
      </c>
      <c r="AH238" s="214">
        <v>1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ht="33.75" outlineLevel="1" x14ac:dyDescent="0.2">
      <c r="A239" s="250">
        <v>41</v>
      </c>
      <c r="B239" s="251" t="s">
        <v>294</v>
      </c>
      <c r="C239" s="269" t="s">
        <v>295</v>
      </c>
      <c r="D239" s="252" t="s">
        <v>192</v>
      </c>
      <c r="E239" s="253">
        <v>1</v>
      </c>
      <c r="F239" s="254"/>
      <c r="G239" s="255">
        <f>ROUND(E239*F239,2)</f>
        <v>0</v>
      </c>
      <c r="H239" s="254"/>
      <c r="I239" s="255">
        <f>ROUND(E239*H239,2)</f>
        <v>0</v>
      </c>
      <c r="J239" s="254"/>
      <c r="K239" s="255">
        <f>ROUND(E239*J239,2)</f>
        <v>0</v>
      </c>
      <c r="L239" s="255">
        <v>15</v>
      </c>
      <c r="M239" s="255">
        <f>G239*(1+L239/100)</f>
        <v>0</v>
      </c>
      <c r="N239" s="255">
        <v>1.2999999999999999E-3</v>
      </c>
      <c r="O239" s="255">
        <f>ROUND(E239*N239,2)</f>
        <v>0</v>
      </c>
      <c r="P239" s="255">
        <v>0</v>
      </c>
      <c r="Q239" s="255">
        <f>ROUND(E239*P239,2)</f>
        <v>0</v>
      </c>
      <c r="R239" s="255" t="s">
        <v>296</v>
      </c>
      <c r="S239" s="255" t="s">
        <v>138</v>
      </c>
      <c r="T239" s="256" t="s">
        <v>138</v>
      </c>
      <c r="U239" s="233">
        <v>0</v>
      </c>
      <c r="V239" s="233">
        <f>ROUND(E239*U239,2)</f>
        <v>0</v>
      </c>
      <c r="W239" s="233"/>
      <c r="X239" s="233" t="s">
        <v>297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298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0" t="s">
        <v>141</v>
      </c>
      <c r="D240" s="234"/>
      <c r="E240" s="235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142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0" t="s">
        <v>291</v>
      </c>
      <c r="D241" s="234"/>
      <c r="E241" s="235">
        <v>1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142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1" t="s">
        <v>145</v>
      </c>
      <c r="D242" s="236"/>
      <c r="E242" s="237">
        <v>1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142</v>
      </c>
      <c r="AH242" s="214">
        <v>1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50">
        <v>42</v>
      </c>
      <c r="B243" s="251" t="s">
        <v>299</v>
      </c>
      <c r="C243" s="269" t="s">
        <v>300</v>
      </c>
      <c r="D243" s="252" t="s">
        <v>167</v>
      </c>
      <c r="E243" s="253">
        <v>1</v>
      </c>
      <c r="F243" s="254"/>
      <c r="G243" s="255">
        <f>ROUND(E243*F243,2)</f>
        <v>0</v>
      </c>
      <c r="H243" s="254"/>
      <c r="I243" s="255">
        <f>ROUND(E243*H243,2)</f>
        <v>0</v>
      </c>
      <c r="J243" s="254"/>
      <c r="K243" s="255">
        <f>ROUND(E243*J243,2)</f>
        <v>0</v>
      </c>
      <c r="L243" s="255">
        <v>15</v>
      </c>
      <c r="M243" s="255">
        <f>G243*(1+L243/100)</f>
        <v>0</v>
      </c>
      <c r="N243" s="255">
        <v>0</v>
      </c>
      <c r="O243" s="255">
        <f>ROUND(E243*N243,2)</f>
        <v>0</v>
      </c>
      <c r="P243" s="255">
        <v>1.9460000000000002E-2</v>
      </c>
      <c r="Q243" s="255">
        <f>ROUND(E243*P243,2)</f>
        <v>0.02</v>
      </c>
      <c r="R243" s="255"/>
      <c r="S243" s="255" t="s">
        <v>138</v>
      </c>
      <c r="T243" s="256" t="s">
        <v>138</v>
      </c>
      <c r="U243" s="233">
        <v>0.38200000000000001</v>
      </c>
      <c r="V243" s="233">
        <f>ROUND(E243*U243,2)</f>
        <v>0.38</v>
      </c>
      <c r="W243" s="233"/>
      <c r="X243" s="233" t="s">
        <v>139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140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0" t="s">
        <v>141</v>
      </c>
      <c r="D244" s="234"/>
      <c r="E244" s="235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142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0" t="s">
        <v>291</v>
      </c>
      <c r="D245" s="234"/>
      <c r="E245" s="235">
        <v>1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142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1" t="s">
        <v>145</v>
      </c>
      <c r="D246" s="236"/>
      <c r="E246" s="237">
        <v>1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142</v>
      </c>
      <c r="AH246" s="214">
        <v>1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50">
        <v>43</v>
      </c>
      <c r="B247" s="251" t="s">
        <v>301</v>
      </c>
      <c r="C247" s="269" t="s">
        <v>302</v>
      </c>
      <c r="D247" s="252" t="s">
        <v>167</v>
      </c>
      <c r="E247" s="253">
        <v>1</v>
      </c>
      <c r="F247" s="254"/>
      <c r="G247" s="255">
        <f>ROUND(E247*F247,2)</f>
        <v>0</v>
      </c>
      <c r="H247" s="254"/>
      <c r="I247" s="255">
        <f>ROUND(E247*H247,2)</f>
        <v>0</v>
      </c>
      <c r="J247" s="254"/>
      <c r="K247" s="255">
        <f>ROUND(E247*J247,2)</f>
        <v>0</v>
      </c>
      <c r="L247" s="255">
        <v>15</v>
      </c>
      <c r="M247" s="255">
        <f>G247*(1+L247/100)</f>
        <v>0</v>
      </c>
      <c r="N247" s="255">
        <v>1.41E-3</v>
      </c>
      <c r="O247" s="255">
        <f>ROUND(E247*N247,2)</f>
        <v>0</v>
      </c>
      <c r="P247" s="255">
        <v>0</v>
      </c>
      <c r="Q247" s="255">
        <f>ROUND(E247*P247,2)</f>
        <v>0</v>
      </c>
      <c r="R247" s="255"/>
      <c r="S247" s="255" t="s">
        <v>138</v>
      </c>
      <c r="T247" s="256" t="s">
        <v>138</v>
      </c>
      <c r="U247" s="233">
        <v>1.575</v>
      </c>
      <c r="V247" s="233">
        <f>ROUND(E247*U247,2)</f>
        <v>1.58</v>
      </c>
      <c r="W247" s="233"/>
      <c r="X247" s="233" t="s">
        <v>139</v>
      </c>
      <c r="Y247" s="214"/>
      <c r="Z247" s="214"/>
      <c r="AA247" s="214"/>
      <c r="AB247" s="214"/>
      <c r="AC247" s="214"/>
      <c r="AD247" s="214"/>
      <c r="AE247" s="214"/>
      <c r="AF247" s="214"/>
      <c r="AG247" s="214" t="s">
        <v>140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2" t="s">
        <v>303</v>
      </c>
      <c r="D248" s="257"/>
      <c r="E248" s="257"/>
      <c r="F248" s="257"/>
      <c r="G248" s="257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153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0" t="s">
        <v>141</v>
      </c>
      <c r="D249" s="234"/>
      <c r="E249" s="235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142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291</v>
      </c>
      <c r="D250" s="234"/>
      <c r="E250" s="235">
        <v>1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142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1" t="s">
        <v>145</v>
      </c>
      <c r="D251" s="236"/>
      <c r="E251" s="237">
        <v>1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142</v>
      </c>
      <c r="AH251" s="214">
        <v>1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50">
        <v>44</v>
      </c>
      <c r="B252" s="251" t="s">
        <v>304</v>
      </c>
      <c r="C252" s="269" t="s">
        <v>305</v>
      </c>
      <c r="D252" s="252" t="s">
        <v>192</v>
      </c>
      <c r="E252" s="253">
        <v>1</v>
      </c>
      <c r="F252" s="254"/>
      <c r="G252" s="255">
        <f>ROUND(E252*F252,2)</f>
        <v>0</v>
      </c>
      <c r="H252" s="254"/>
      <c r="I252" s="255">
        <f>ROUND(E252*H252,2)</f>
        <v>0</v>
      </c>
      <c r="J252" s="254"/>
      <c r="K252" s="255">
        <f>ROUND(E252*J252,2)</f>
        <v>0</v>
      </c>
      <c r="L252" s="255">
        <v>15</v>
      </c>
      <c r="M252" s="255">
        <f>G252*(1+L252/100)</f>
        <v>0</v>
      </c>
      <c r="N252" s="255">
        <v>0.02</v>
      </c>
      <c r="O252" s="255">
        <f>ROUND(E252*N252,2)</f>
        <v>0.02</v>
      </c>
      <c r="P252" s="255">
        <v>0</v>
      </c>
      <c r="Q252" s="255">
        <f>ROUND(E252*P252,2)</f>
        <v>0</v>
      </c>
      <c r="R252" s="255" t="s">
        <v>296</v>
      </c>
      <c r="S252" s="255" t="s">
        <v>138</v>
      </c>
      <c r="T252" s="256" t="s">
        <v>138</v>
      </c>
      <c r="U252" s="233">
        <v>0</v>
      </c>
      <c r="V252" s="233">
        <f>ROUND(E252*U252,2)</f>
        <v>0</v>
      </c>
      <c r="W252" s="233"/>
      <c r="X252" s="233" t="s">
        <v>297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298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0" t="s">
        <v>141</v>
      </c>
      <c r="D253" s="234"/>
      <c r="E253" s="235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142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0" t="s">
        <v>291</v>
      </c>
      <c r="D254" s="234"/>
      <c r="E254" s="235">
        <v>1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142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1" t="s">
        <v>145</v>
      </c>
      <c r="D255" s="236"/>
      <c r="E255" s="237">
        <v>1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142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50">
        <v>45</v>
      </c>
      <c r="B256" s="251" t="s">
        <v>306</v>
      </c>
      <c r="C256" s="269" t="s">
        <v>307</v>
      </c>
      <c r="D256" s="252" t="s">
        <v>167</v>
      </c>
      <c r="E256" s="253">
        <v>1</v>
      </c>
      <c r="F256" s="254"/>
      <c r="G256" s="255">
        <f>ROUND(E256*F256,2)</f>
        <v>0</v>
      </c>
      <c r="H256" s="254"/>
      <c r="I256" s="255">
        <f>ROUND(E256*H256,2)</f>
        <v>0</v>
      </c>
      <c r="J256" s="254"/>
      <c r="K256" s="255">
        <f>ROUND(E256*J256,2)</f>
        <v>0</v>
      </c>
      <c r="L256" s="255">
        <v>15</v>
      </c>
      <c r="M256" s="255">
        <f>G256*(1+L256/100)</f>
        <v>0</v>
      </c>
      <c r="N256" s="255">
        <v>0</v>
      </c>
      <c r="O256" s="255">
        <f>ROUND(E256*N256,2)</f>
        <v>0</v>
      </c>
      <c r="P256" s="255">
        <v>0.125</v>
      </c>
      <c r="Q256" s="255">
        <f>ROUND(E256*P256,2)</f>
        <v>0.13</v>
      </c>
      <c r="R256" s="255"/>
      <c r="S256" s="255" t="s">
        <v>138</v>
      </c>
      <c r="T256" s="256" t="s">
        <v>138</v>
      </c>
      <c r="U256" s="233">
        <v>1.1499999999999999</v>
      </c>
      <c r="V256" s="233">
        <f>ROUND(E256*U256,2)</f>
        <v>1.1499999999999999</v>
      </c>
      <c r="W256" s="233"/>
      <c r="X256" s="233" t="s">
        <v>139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140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0" t="s">
        <v>141</v>
      </c>
      <c r="D257" s="234"/>
      <c r="E257" s="235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142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0" t="s">
        <v>291</v>
      </c>
      <c r="D258" s="234"/>
      <c r="E258" s="235">
        <v>1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142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145</v>
      </c>
      <c r="D259" s="236"/>
      <c r="E259" s="237">
        <v>1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142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ht="22.5" outlineLevel="1" x14ac:dyDescent="0.2">
      <c r="A260" s="250">
        <v>46</v>
      </c>
      <c r="B260" s="251" t="s">
        <v>308</v>
      </c>
      <c r="C260" s="269" t="s">
        <v>309</v>
      </c>
      <c r="D260" s="252" t="s">
        <v>167</v>
      </c>
      <c r="E260" s="253">
        <v>1</v>
      </c>
      <c r="F260" s="254"/>
      <c r="G260" s="255">
        <f>ROUND(E260*F260,2)</f>
        <v>0</v>
      </c>
      <c r="H260" s="254"/>
      <c r="I260" s="255">
        <f>ROUND(E260*H260,2)</f>
        <v>0</v>
      </c>
      <c r="J260" s="254"/>
      <c r="K260" s="255">
        <f>ROUND(E260*J260,2)</f>
        <v>0</v>
      </c>
      <c r="L260" s="255">
        <v>15</v>
      </c>
      <c r="M260" s="255">
        <f>G260*(1+L260/100)</f>
        <v>0</v>
      </c>
      <c r="N260" s="255">
        <v>4.4519999999999997E-2</v>
      </c>
      <c r="O260" s="255">
        <f>ROUND(E260*N260,2)</f>
        <v>0.04</v>
      </c>
      <c r="P260" s="255">
        <v>0</v>
      </c>
      <c r="Q260" s="255">
        <f>ROUND(E260*P260,2)</f>
        <v>0</v>
      </c>
      <c r="R260" s="255"/>
      <c r="S260" s="255" t="s">
        <v>138</v>
      </c>
      <c r="T260" s="256" t="s">
        <v>138</v>
      </c>
      <c r="U260" s="233">
        <v>2.4620000000000002</v>
      </c>
      <c r="V260" s="233">
        <f>ROUND(E260*U260,2)</f>
        <v>2.46</v>
      </c>
      <c r="W260" s="233"/>
      <c r="X260" s="233" t="s">
        <v>139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140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0" t="s">
        <v>141</v>
      </c>
      <c r="D261" s="234"/>
      <c r="E261" s="235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142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0" t="s">
        <v>291</v>
      </c>
      <c r="D262" s="234"/>
      <c r="E262" s="235">
        <v>1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142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1" t="s">
        <v>145</v>
      </c>
      <c r="D263" s="236"/>
      <c r="E263" s="237">
        <v>1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142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50">
        <v>47</v>
      </c>
      <c r="B264" s="251" t="s">
        <v>310</v>
      </c>
      <c r="C264" s="269" t="s">
        <v>311</v>
      </c>
      <c r="D264" s="252" t="s">
        <v>192</v>
      </c>
      <c r="E264" s="253">
        <v>1</v>
      </c>
      <c r="F264" s="254"/>
      <c r="G264" s="255">
        <f>ROUND(E264*F264,2)</f>
        <v>0</v>
      </c>
      <c r="H264" s="254"/>
      <c r="I264" s="255">
        <f>ROUND(E264*H264,2)</f>
        <v>0</v>
      </c>
      <c r="J264" s="254"/>
      <c r="K264" s="255">
        <f>ROUND(E264*J264,2)</f>
        <v>0</v>
      </c>
      <c r="L264" s="255">
        <v>15</v>
      </c>
      <c r="M264" s="255">
        <f>G264*(1+L264/100)</f>
        <v>0</v>
      </c>
      <c r="N264" s="255">
        <v>0</v>
      </c>
      <c r="O264" s="255">
        <f>ROUND(E264*N264,2)</f>
        <v>0</v>
      </c>
      <c r="P264" s="255">
        <v>2.2499999999999998E-3</v>
      </c>
      <c r="Q264" s="255">
        <f>ROUND(E264*P264,2)</f>
        <v>0</v>
      </c>
      <c r="R264" s="255"/>
      <c r="S264" s="255" t="s">
        <v>138</v>
      </c>
      <c r="T264" s="256" t="s">
        <v>138</v>
      </c>
      <c r="U264" s="233">
        <v>0.40699999999999997</v>
      </c>
      <c r="V264" s="233">
        <f>ROUND(E264*U264,2)</f>
        <v>0.41</v>
      </c>
      <c r="W264" s="233"/>
      <c r="X264" s="233" t="s">
        <v>139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140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0" t="s">
        <v>141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142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0" t="s">
        <v>291</v>
      </c>
      <c r="D266" s="234"/>
      <c r="E266" s="235">
        <v>1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142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145</v>
      </c>
      <c r="D267" s="236"/>
      <c r="E267" s="237">
        <v>1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142</v>
      </c>
      <c r="AH267" s="214">
        <v>1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50">
        <v>48</v>
      </c>
      <c r="B268" s="251" t="s">
        <v>312</v>
      </c>
      <c r="C268" s="269" t="s">
        <v>313</v>
      </c>
      <c r="D268" s="252" t="s">
        <v>192</v>
      </c>
      <c r="E268" s="253">
        <v>1</v>
      </c>
      <c r="F268" s="254"/>
      <c r="G268" s="255">
        <f>ROUND(E268*F268,2)</f>
        <v>0</v>
      </c>
      <c r="H268" s="254"/>
      <c r="I268" s="255">
        <f>ROUND(E268*H268,2)</f>
        <v>0</v>
      </c>
      <c r="J268" s="254"/>
      <c r="K268" s="255">
        <f>ROUND(E268*J268,2)</f>
        <v>0</v>
      </c>
      <c r="L268" s="255">
        <v>15</v>
      </c>
      <c r="M268" s="255">
        <f>G268*(1+L268/100)</f>
        <v>0</v>
      </c>
      <c r="N268" s="255">
        <v>2.0000000000000002E-5</v>
      </c>
      <c r="O268" s="255">
        <f>ROUND(E268*N268,2)</f>
        <v>0</v>
      </c>
      <c r="P268" s="255">
        <v>0</v>
      </c>
      <c r="Q268" s="255">
        <f>ROUND(E268*P268,2)</f>
        <v>0</v>
      </c>
      <c r="R268" s="255"/>
      <c r="S268" s="255" t="s">
        <v>138</v>
      </c>
      <c r="T268" s="256" t="s">
        <v>138</v>
      </c>
      <c r="U268" s="233">
        <v>0.16800000000000001</v>
      </c>
      <c r="V268" s="233">
        <f>ROUND(E268*U268,2)</f>
        <v>0.17</v>
      </c>
      <c r="W268" s="233"/>
      <c r="X268" s="233" t="s">
        <v>139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140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141</v>
      </c>
      <c r="D269" s="234"/>
      <c r="E269" s="235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142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0" t="s">
        <v>291</v>
      </c>
      <c r="D270" s="234"/>
      <c r="E270" s="235">
        <v>1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142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145</v>
      </c>
      <c r="D271" s="236"/>
      <c r="E271" s="237">
        <v>1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142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50">
        <v>49</v>
      </c>
      <c r="B272" s="251" t="s">
        <v>314</v>
      </c>
      <c r="C272" s="269" t="s">
        <v>315</v>
      </c>
      <c r="D272" s="252" t="s">
        <v>192</v>
      </c>
      <c r="E272" s="253">
        <v>1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15</v>
      </c>
      <c r="M272" s="255">
        <f>G272*(1+L272/100)</f>
        <v>0</v>
      </c>
      <c r="N272" s="255">
        <v>8.0000000000000004E-4</v>
      </c>
      <c r="O272" s="255">
        <f>ROUND(E272*N272,2)</f>
        <v>0</v>
      </c>
      <c r="P272" s="255">
        <v>0</v>
      </c>
      <c r="Q272" s="255">
        <f>ROUND(E272*P272,2)</f>
        <v>0</v>
      </c>
      <c r="R272" s="255" t="s">
        <v>296</v>
      </c>
      <c r="S272" s="255" t="s">
        <v>138</v>
      </c>
      <c r="T272" s="256" t="s">
        <v>138</v>
      </c>
      <c r="U272" s="233">
        <v>0</v>
      </c>
      <c r="V272" s="233">
        <f>ROUND(E272*U272,2)</f>
        <v>0</v>
      </c>
      <c r="W272" s="233"/>
      <c r="X272" s="233" t="s">
        <v>297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298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0" t="s">
        <v>141</v>
      </c>
      <c r="D273" s="234"/>
      <c r="E273" s="235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142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291</v>
      </c>
      <c r="D274" s="234"/>
      <c r="E274" s="235">
        <v>1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142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145</v>
      </c>
      <c r="D275" s="236"/>
      <c r="E275" s="237">
        <v>1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142</v>
      </c>
      <c r="AH275" s="214">
        <v>1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50">
        <v>50</v>
      </c>
      <c r="B276" s="251" t="s">
        <v>316</v>
      </c>
      <c r="C276" s="269" t="s">
        <v>317</v>
      </c>
      <c r="D276" s="252" t="s">
        <v>167</v>
      </c>
      <c r="E276" s="253">
        <v>1</v>
      </c>
      <c r="F276" s="254"/>
      <c r="G276" s="255">
        <f>ROUND(E276*F276,2)</f>
        <v>0</v>
      </c>
      <c r="H276" s="254"/>
      <c r="I276" s="255">
        <f>ROUND(E276*H276,2)</f>
        <v>0</v>
      </c>
      <c r="J276" s="254"/>
      <c r="K276" s="255">
        <f>ROUND(E276*J276,2)</f>
        <v>0</v>
      </c>
      <c r="L276" s="255">
        <v>15</v>
      </c>
      <c r="M276" s="255">
        <f>G276*(1+L276/100)</f>
        <v>0</v>
      </c>
      <c r="N276" s="255">
        <v>0</v>
      </c>
      <c r="O276" s="255">
        <f>ROUND(E276*N276,2)</f>
        <v>0</v>
      </c>
      <c r="P276" s="255">
        <v>3.4200000000000001E-2</v>
      </c>
      <c r="Q276" s="255">
        <f>ROUND(E276*P276,2)</f>
        <v>0.03</v>
      </c>
      <c r="R276" s="255"/>
      <c r="S276" s="255" t="s">
        <v>138</v>
      </c>
      <c r="T276" s="256" t="s">
        <v>138</v>
      </c>
      <c r="U276" s="233">
        <v>0.46500000000000002</v>
      </c>
      <c r="V276" s="233">
        <f>ROUND(E276*U276,2)</f>
        <v>0.47</v>
      </c>
      <c r="W276" s="233"/>
      <c r="X276" s="233" t="s">
        <v>139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140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0" t="s">
        <v>141</v>
      </c>
      <c r="D277" s="234"/>
      <c r="E277" s="235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142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0" t="s">
        <v>291</v>
      </c>
      <c r="D278" s="234"/>
      <c r="E278" s="235">
        <v>1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142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1" t="s">
        <v>145</v>
      </c>
      <c r="D279" s="236"/>
      <c r="E279" s="237">
        <v>1</v>
      </c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142</v>
      </c>
      <c r="AH279" s="214">
        <v>1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50">
        <v>51</v>
      </c>
      <c r="B280" s="251" t="s">
        <v>318</v>
      </c>
      <c r="C280" s="269" t="s">
        <v>319</v>
      </c>
      <c r="D280" s="252" t="s">
        <v>167</v>
      </c>
      <c r="E280" s="253">
        <v>1</v>
      </c>
      <c r="F280" s="254"/>
      <c r="G280" s="255">
        <f>ROUND(E280*F280,2)</f>
        <v>0</v>
      </c>
      <c r="H280" s="254"/>
      <c r="I280" s="255">
        <f>ROUND(E280*H280,2)</f>
        <v>0</v>
      </c>
      <c r="J280" s="254"/>
      <c r="K280" s="255">
        <f>ROUND(E280*J280,2)</f>
        <v>0</v>
      </c>
      <c r="L280" s="255">
        <v>15</v>
      </c>
      <c r="M280" s="255">
        <f>G280*(1+L280/100)</f>
        <v>0</v>
      </c>
      <c r="N280" s="255">
        <v>1.8600000000000001E-3</v>
      </c>
      <c r="O280" s="255">
        <f>ROUND(E280*N280,2)</f>
        <v>0</v>
      </c>
      <c r="P280" s="255">
        <v>0</v>
      </c>
      <c r="Q280" s="255">
        <f>ROUND(E280*P280,2)</f>
        <v>0</v>
      </c>
      <c r="R280" s="255"/>
      <c r="S280" s="255" t="s">
        <v>138</v>
      </c>
      <c r="T280" s="256" t="s">
        <v>138</v>
      </c>
      <c r="U280" s="233">
        <v>1.3340000000000001</v>
      </c>
      <c r="V280" s="233">
        <f>ROUND(E280*U280,2)</f>
        <v>1.33</v>
      </c>
      <c r="W280" s="233"/>
      <c r="X280" s="233" t="s">
        <v>139</v>
      </c>
      <c r="Y280" s="214"/>
      <c r="Z280" s="214"/>
      <c r="AA280" s="214"/>
      <c r="AB280" s="214"/>
      <c r="AC280" s="214"/>
      <c r="AD280" s="214"/>
      <c r="AE280" s="214"/>
      <c r="AF280" s="214"/>
      <c r="AG280" s="214" t="s">
        <v>140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0" t="s">
        <v>141</v>
      </c>
      <c r="D281" s="234"/>
      <c r="E281" s="235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142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0" t="s">
        <v>291</v>
      </c>
      <c r="D282" s="234"/>
      <c r="E282" s="235">
        <v>1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142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1" t="s">
        <v>145</v>
      </c>
      <c r="D283" s="236"/>
      <c r="E283" s="237">
        <v>1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142</v>
      </c>
      <c r="AH283" s="214">
        <v>1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50">
        <v>52</v>
      </c>
      <c r="B284" s="251" t="s">
        <v>320</v>
      </c>
      <c r="C284" s="269" t="s">
        <v>321</v>
      </c>
      <c r="D284" s="252" t="s">
        <v>192</v>
      </c>
      <c r="E284" s="253">
        <v>1</v>
      </c>
      <c r="F284" s="254"/>
      <c r="G284" s="255">
        <f>ROUND(E284*F284,2)</f>
        <v>0</v>
      </c>
      <c r="H284" s="254"/>
      <c r="I284" s="255">
        <f>ROUND(E284*H284,2)</f>
        <v>0</v>
      </c>
      <c r="J284" s="254"/>
      <c r="K284" s="255">
        <f>ROUND(E284*J284,2)</f>
        <v>0</v>
      </c>
      <c r="L284" s="255">
        <v>15</v>
      </c>
      <c r="M284" s="255">
        <f>G284*(1+L284/100)</f>
        <v>0</v>
      </c>
      <c r="N284" s="255">
        <v>2.5499999999999998E-2</v>
      </c>
      <c r="O284" s="255">
        <f>ROUND(E284*N284,2)</f>
        <v>0.03</v>
      </c>
      <c r="P284" s="255">
        <v>0</v>
      </c>
      <c r="Q284" s="255">
        <f>ROUND(E284*P284,2)</f>
        <v>0</v>
      </c>
      <c r="R284" s="255" t="s">
        <v>296</v>
      </c>
      <c r="S284" s="255" t="s">
        <v>322</v>
      </c>
      <c r="T284" s="256" t="s">
        <v>322</v>
      </c>
      <c r="U284" s="233">
        <v>0</v>
      </c>
      <c r="V284" s="233">
        <f>ROUND(E284*U284,2)</f>
        <v>0</v>
      </c>
      <c r="W284" s="233"/>
      <c r="X284" s="233" t="s">
        <v>297</v>
      </c>
      <c r="Y284" s="214"/>
      <c r="Z284" s="214"/>
      <c r="AA284" s="214"/>
      <c r="AB284" s="214"/>
      <c r="AC284" s="214"/>
      <c r="AD284" s="214"/>
      <c r="AE284" s="214"/>
      <c r="AF284" s="214"/>
      <c r="AG284" s="214" t="s">
        <v>298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0" t="s">
        <v>141</v>
      </c>
      <c r="D285" s="234"/>
      <c r="E285" s="235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142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0" t="s">
        <v>291</v>
      </c>
      <c r="D286" s="234"/>
      <c r="E286" s="235">
        <v>1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142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1" t="s">
        <v>145</v>
      </c>
      <c r="D287" s="236"/>
      <c r="E287" s="237">
        <v>1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142</v>
      </c>
      <c r="AH287" s="214">
        <v>1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22.5" outlineLevel="1" x14ac:dyDescent="0.2">
      <c r="A288" s="250">
        <v>53</v>
      </c>
      <c r="B288" s="251" t="s">
        <v>323</v>
      </c>
      <c r="C288" s="269" t="s">
        <v>324</v>
      </c>
      <c r="D288" s="252" t="s">
        <v>192</v>
      </c>
      <c r="E288" s="253">
        <v>1</v>
      </c>
      <c r="F288" s="254"/>
      <c r="G288" s="255">
        <f>ROUND(E288*F288,2)</f>
        <v>0</v>
      </c>
      <c r="H288" s="254"/>
      <c r="I288" s="255">
        <f>ROUND(E288*H288,2)</f>
        <v>0</v>
      </c>
      <c r="J288" s="254"/>
      <c r="K288" s="255">
        <f>ROUND(E288*J288,2)</f>
        <v>0</v>
      </c>
      <c r="L288" s="255">
        <v>15</v>
      </c>
      <c r="M288" s="255">
        <f>G288*(1+L288/100)</f>
        <v>0</v>
      </c>
      <c r="N288" s="255">
        <v>2.5000000000000001E-3</v>
      </c>
      <c r="O288" s="255">
        <f>ROUND(E288*N288,2)</f>
        <v>0</v>
      </c>
      <c r="P288" s="255">
        <v>0</v>
      </c>
      <c r="Q288" s="255">
        <f>ROUND(E288*P288,2)</f>
        <v>0</v>
      </c>
      <c r="R288" s="255" t="s">
        <v>296</v>
      </c>
      <c r="S288" s="255" t="s">
        <v>138</v>
      </c>
      <c r="T288" s="256" t="s">
        <v>138</v>
      </c>
      <c r="U288" s="233">
        <v>0</v>
      </c>
      <c r="V288" s="233">
        <f>ROUND(E288*U288,2)</f>
        <v>0</v>
      </c>
      <c r="W288" s="233"/>
      <c r="X288" s="233" t="s">
        <v>297</v>
      </c>
      <c r="Y288" s="214"/>
      <c r="Z288" s="214"/>
      <c r="AA288" s="214"/>
      <c r="AB288" s="214"/>
      <c r="AC288" s="214"/>
      <c r="AD288" s="214"/>
      <c r="AE288" s="214"/>
      <c r="AF288" s="214"/>
      <c r="AG288" s="214" t="s">
        <v>298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0" t="s">
        <v>141</v>
      </c>
      <c r="D289" s="234"/>
      <c r="E289" s="235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142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0" t="s">
        <v>291</v>
      </c>
      <c r="D290" s="234"/>
      <c r="E290" s="235">
        <v>1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142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145</v>
      </c>
      <c r="D291" s="236"/>
      <c r="E291" s="237">
        <v>1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142</v>
      </c>
      <c r="AH291" s="214">
        <v>1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ht="22.5" outlineLevel="1" x14ac:dyDescent="0.2">
      <c r="A292" s="260">
        <v>54</v>
      </c>
      <c r="B292" s="261" t="s">
        <v>325</v>
      </c>
      <c r="C292" s="274" t="s">
        <v>326</v>
      </c>
      <c r="D292" s="262" t="s">
        <v>260</v>
      </c>
      <c r="E292" s="263">
        <v>9.7949999999999995E-2</v>
      </c>
      <c r="F292" s="264"/>
      <c r="G292" s="265">
        <f>ROUND(E292*F292,2)</f>
        <v>0</v>
      </c>
      <c r="H292" s="264"/>
      <c r="I292" s="265">
        <f>ROUND(E292*H292,2)</f>
        <v>0</v>
      </c>
      <c r="J292" s="264"/>
      <c r="K292" s="265">
        <f>ROUND(E292*J292,2)</f>
        <v>0</v>
      </c>
      <c r="L292" s="265">
        <v>15</v>
      </c>
      <c r="M292" s="265">
        <f>G292*(1+L292/100)</f>
        <v>0</v>
      </c>
      <c r="N292" s="265">
        <v>0</v>
      </c>
      <c r="O292" s="265">
        <f>ROUND(E292*N292,2)</f>
        <v>0</v>
      </c>
      <c r="P292" s="265">
        <v>0</v>
      </c>
      <c r="Q292" s="265">
        <f>ROUND(E292*P292,2)</f>
        <v>0</v>
      </c>
      <c r="R292" s="265"/>
      <c r="S292" s="265" t="s">
        <v>138</v>
      </c>
      <c r="T292" s="266" t="s">
        <v>138</v>
      </c>
      <c r="U292" s="233">
        <v>1.629</v>
      </c>
      <c r="V292" s="233">
        <f>ROUND(E292*U292,2)</f>
        <v>0.16</v>
      </c>
      <c r="W292" s="233"/>
      <c r="X292" s="233" t="s">
        <v>261</v>
      </c>
      <c r="Y292" s="214"/>
      <c r="Z292" s="214"/>
      <c r="AA292" s="214"/>
      <c r="AB292" s="214"/>
      <c r="AC292" s="214"/>
      <c r="AD292" s="214"/>
      <c r="AE292" s="214"/>
      <c r="AF292" s="214"/>
      <c r="AG292" s="214" t="s">
        <v>262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x14ac:dyDescent="0.2">
      <c r="A293" s="244" t="s">
        <v>133</v>
      </c>
      <c r="B293" s="245" t="s">
        <v>89</v>
      </c>
      <c r="C293" s="268" t="s">
        <v>90</v>
      </c>
      <c r="D293" s="246"/>
      <c r="E293" s="247"/>
      <c r="F293" s="248"/>
      <c r="G293" s="248">
        <f>SUMIF(AG294:AG306,"&lt;&gt;NOR",G294:G306)</f>
        <v>0</v>
      </c>
      <c r="H293" s="248"/>
      <c r="I293" s="248">
        <f>SUM(I294:I306)</f>
        <v>0</v>
      </c>
      <c r="J293" s="248"/>
      <c r="K293" s="248">
        <f>SUM(K294:K306)</f>
        <v>0</v>
      </c>
      <c r="L293" s="248"/>
      <c r="M293" s="248">
        <f>SUM(M294:M306)</f>
        <v>0</v>
      </c>
      <c r="N293" s="248"/>
      <c r="O293" s="248">
        <f>SUM(O294:O306)</f>
        <v>0</v>
      </c>
      <c r="P293" s="248"/>
      <c r="Q293" s="248">
        <f>SUM(Q294:Q306)</f>
        <v>7.0000000000000007E-2</v>
      </c>
      <c r="R293" s="248"/>
      <c r="S293" s="248"/>
      <c r="T293" s="249"/>
      <c r="U293" s="243"/>
      <c r="V293" s="243">
        <f>SUM(V294:V306)</f>
        <v>9.5599999999999987</v>
      </c>
      <c r="W293" s="243"/>
      <c r="X293" s="243"/>
      <c r="AG293" t="s">
        <v>134</v>
      </c>
    </row>
    <row r="294" spans="1:60" outlineLevel="1" x14ac:dyDescent="0.2">
      <c r="A294" s="250">
        <v>55</v>
      </c>
      <c r="B294" s="251" t="s">
        <v>327</v>
      </c>
      <c r="C294" s="269" t="s">
        <v>328</v>
      </c>
      <c r="D294" s="252" t="s">
        <v>192</v>
      </c>
      <c r="E294" s="253">
        <v>1</v>
      </c>
      <c r="F294" s="254"/>
      <c r="G294" s="255">
        <f>ROUND(E294*F294,2)</f>
        <v>0</v>
      </c>
      <c r="H294" s="254"/>
      <c r="I294" s="255">
        <f>ROUND(E294*H294,2)</f>
        <v>0</v>
      </c>
      <c r="J294" s="254"/>
      <c r="K294" s="255">
        <f>ROUND(E294*J294,2)</f>
        <v>0</v>
      </c>
      <c r="L294" s="255">
        <v>15</v>
      </c>
      <c r="M294" s="255">
        <f>G294*(1+L294/100)</f>
        <v>0</v>
      </c>
      <c r="N294" s="255">
        <v>6.0000000000000002E-5</v>
      </c>
      <c r="O294" s="255">
        <f>ROUND(E294*N294,2)</f>
        <v>0</v>
      </c>
      <c r="P294" s="255">
        <v>6.5049999999999997E-2</v>
      </c>
      <c r="Q294" s="255">
        <f>ROUND(E294*P294,2)</f>
        <v>7.0000000000000007E-2</v>
      </c>
      <c r="R294" s="255"/>
      <c r="S294" s="255" t="s">
        <v>168</v>
      </c>
      <c r="T294" s="256" t="s">
        <v>169</v>
      </c>
      <c r="U294" s="233">
        <v>0.438</v>
      </c>
      <c r="V294" s="233">
        <f>ROUND(E294*U294,2)</f>
        <v>0.44</v>
      </c>
      <c r="W294" s="233"/>
      <c r="X294" s="233" t="s">
        <v>139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140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0" t="s">
        <v>141</v>
      </c>
      <c r="D295" s="234"/>
      <c r="E295" s="235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142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0" t="s">
        <v>291</v>
      </c>
      <c r="D296" s="234"/>
      <c r="E296" s="235">
        <v>1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142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1" t="s">
        <v>145</v>
      </c>
      <c r="D297" s="236"/>
      <c r="E297" s="237">
        <v>1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142</v>
      </c>
      <c r="AH297" s="214">
        <v>1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50">
        <v>56</v>
      </c>
      <c r="B298" s="251" t="s">
        <v>329</v>
      </c>
      <c r="C298" s="269" t="s">
        <v>330</v>
      </c>
      <c r="D298" s="252" t="s">
        <v>167</v>
      </c>
      <c r="E298" s="253">
        <v>1</v>
      </c>
      <c r="F298" s="254"/>
      <c r="G298" s="255">
        <f>ROUND(E298*F298,2)</f>
        <v>0</v>
      </c>
      <c r="H298" s="254"/>
      <c r="I298" s="255">
        <f>ROUND(E298*H298,2)</f>
        <v>0</v>
      </c>
      <c r="J298" s="254"/>
      <c r="K298" s="255">
        <f>ROUND(E298*J298,2)</f>
        <v>0</v>
      </c>
      <c r="L298" s="255">
        <v>15</v>
      </c>
      <c r="M298" s="255">
        <f>G298*(1+L298/100)</f>
        <v>0</v>
      </c>
      <c r="N298" s="255">
        <v>7.3999999999999999E-4</v>
      </c>
      <c r="O298" s="255">
        <f>ROUND(E298*N298,2)</f>
        <v>0</v>
      </c>
      <c r="P298" s="255">
        <v>0</v>
      </c>
      <c r="Q298" s="255">
        <f>ROUND(E298*P298,2)</f>
        <v>0</v>
      </c>
      <c r="R298" s="255"/>
      <c r="S298" s="255" t="s">
        <v>138</v>
      </c>
      <c r="T298" s="256" t="s">
        <v>138</v>
      </c>
      <c r="U298" s="233">
        <v>9.1110000000000007</v>
      </c>
      <c r="V298" s="233">
        <f>ROUND(E298*U298,2)</f>
        <v>9.11</v>
      </c>
      <c r="W298" s="233"/>
      <c r="X298" s="233" t="s">
        <v>139</v>
      </c>
      <c r="Y298" s="214"/>
      <c r="Z298" s="214"/>
      <c r="AA298" s="214"/>
      <c r="AB298" s="214"/>
      <c r="AC298" s="214"/>
      <c r="AD298" s="214"/>
      <c r="AE298" s="214"/>
      <c r="AF298" s="214"/>
      <c r="AG298" s="214" t="s">
        <v>140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0" t="s">
        <v>141</v>
      </c>
      <c r="D299" s="234"/>
      <c r="E299" s="235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142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0" t="s">
        <v>291</v>
      </c>
      <c r="D300" s="234"/>
      <c r="E300" s="235">
        <v>1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142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1" t="s">
        <v>145</v>
      </c>
      <c r="D301" s="236"/>
      <c r="E301" s="237">
        <v>1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142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ht="22.5" outlineLevel="1" x14ac:dyDescent="0.2">
      <c r="A302" s="250">
        <v>57</v>
      </c>
      <c r="B302" s="251" t="s">
        <v>331</v>
      </c>
      <c r="C302" s="269" t="s">
        <v>332</v>
      </c>
      <c r="D302" s="252" t="s">
        <v>167</v>
      </c>
      <c r="E302" s="253">
        <v>1</v>
      </c>
      <c r="F302" s="254"/>
      <c r="G302" s="255">
        <f>ROUND(E302*F302,2)</f>
        <v>0</v>
      </c>
      <c r="H302" s="254"/>
      <c r="I302" s="255">
        <f>ROUND(E302*H302,2)</f>
        <v>0</v>
      </c>
      <c r="J302" s="254"/>
      <c r="K302" s="255">
        <f>ROUND(E302*J302,2)</f>
        <v>0</v>
      </c>
      <c r="L302" s="255">
        <v>15</v>
      </c>
      <c r="M302" s="255">
        <f>G302*(1+L302/100)</f>
        <v>0</v>
      </c>
      <c r="N302" s="255">
        <v>0</v>
      </c>
      <c r="O302" s="255">
        <f>ROUND(E302*N302,2)</f>
        <v>0</v>
      </c>
      <c r="P302" s="255">
        <v>0</v>
      </c>
      <c r="Q302" s="255">
        <f>ROUND(E302*P302,2)</f>
        <v>0</v>
      </c>
      <c r="R302" s="255"/>
      <c r="S302" s="255" t="s">
        <v>168</v>
      </c>
      <c r="T302" s="256" t="s">
        <v>169</v>
      </c>
      <c r="U302" s="233">
        <v>0</v>
      </c>
      <c r="V302" s="233">
        <f>ROUND(E302*U302,2)</f>
        <v>0</v>
      </c>
      <c r="W302" s="233"/>
      <c r="X302" s="233" t="s">
        <v>297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298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0" t="s">
        <v>141</v>
      </c>
      <c r="D303" s="234"/>
      <c r="E303" s="235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142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0" t="s">
        <v>291</v>
      </c>
      <c r="D304" s="234"/>
      <c r="E304" s="235">
        <v>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142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145</v>
      </c>
      <c r="D305" s="236"/>
      <c r="E305" s="237">
        <v>1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142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60">
        <v>58</v>
      </c>
      <c r="B306" s="261" t="s">
        <v>333</v>
      </c>
      <c r="C306" s="274" t="s">
        <v>334</v>
      </c>
      <c r="D306" s="262" t="s">
        <v>260</v>
      </c>
      <c r="E306" s="263">
        <v>8.0000000000000004E-4</v>
      </c>
      <c r="F306" s="264"/>
      <c r="G306" s="265">
        <f>ROUND(E306*F306,2)</f>
        <v>0</v>
      </c>
      <c r="H306" s="264"/>
      <c r="I306" s="265">
        <f>ROUND(E306*H306,2)</f>
        <v>0</v>
      </c>
      <c r="J306" s="264"/>
      <c r="K306" s="265">
        <f>ROUND(E306*J306,2)</f>
        <v>0</v>
      </c>
      <c r="L306" s="265">
        <v>15</v>
      </c>
      <c r="M306" s="265">
        <f>G306*(1+L306/100)</f>
        <v>0</v>
      </c>
      <c r="N306" s="265">
        <v>0</v>
      </c>
      <c r="O306" s="265">
        <f>ROUND(E306*N306,2)</f>
        <v>0</v>
      </c>
      <c r="P306" s="265">
        <v>0</v>
      </c>
      <c r="Q306" s="265">
        <f>ROUND(E306*P306,2)</f>
        <v>0</v>
      </c>
      <c r="R306" s="265"/>
      <c r="S306" s="265" t="s">
        <v>138</v>
      </c>
      <c r="T306" s="266" t="s">
        <v>138</v>
      </c>
      <c r="U306" s="233">
        <v>12.207000000000001</v>
      </c>
      <c r="V306" s="233">
        <f>ROUND(E306*U306,2)</f>
        <v>0.01</v>
      </c>
      <c r="W306" s="233"/>
      <c r="X306" s="233" t="s">
        <v>261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262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x14ac:dyDescent="0.2">
      <c r="A307" s="244" t="s">
        <v>133</v>
      </c>
      <c r="B307" s="245" t="s">
        <v>91</v>
      </c>
      <c r="C307" s="268" t="s">
        <v>92</v>
      </c>
      <c r="D307" s="246"/>
      <c r="E307" s="247"/>
      <c r="F307" s="248"/>
      <c r="G307" s="248">
        <f>SUMIF(AG308:AG309,"&lt;&gt;NOR",G308:G309)</f>
        <v>0</v>
      </c>
      <c r="H307" s="248"/>
      <c r="I307" s="248">
        <f>SUM(I308:I309)</f>
        <v>0</v>
      </c>
      <c r="J307" s="248"/>
      <c r="K307" s="248">
        <f>SUM(K308:K309)</f>
        <v>0</v>
      </c>
      <c r="L307" s="248"/>
      <c r="M307" s="248">
        <f>SUM(M308:M309)</f>
        <v>0</v>
      </c>
      <c r="N307" s="248"/>
      <c r="O307" s="248">
        <f>SUM(O308:O309)</f>
        <v>0</v>
      </c>
      <c r="P307" s="248"/>
      <c r="Q307" s="248">
        <f>SUM(Q308:Q309)</f>
        <v>0</v>
      </c>
      <c r="R307" s="248"/>
      <c r="S307" s="248"/>
      <c r="T307" s="249"/>
      <c r="U307" s="243"/>
      <c r="V307" s="243">
        <f>SUM(V308:V309)</f>
        <v>0</v>
      </c>
      <c r="W307" s="243"/>
      <c r="X307" s="243"/>
      <c r="AG307" t="s">
        <v>134</v>
      </c>
    </row>
    <row r="308" spans="1:60" ht="22.5" outlineLevel="1" x14ac:dyDescent="0.2">
      <c r="A308" s="250">
        <v>59</v>
      </c>
      <c r="B308" s="251" t="s">
        <v>335</v>
      </c>
      <c r="C308" s="269" t="s">
        <v>336</v>
      </c>
      <c r="D308" s="252" t="s">
        <v>167</v>
      </c>
      <c r="E308" s="253">
        <v>1</v>
      </c>
      <c r="F308" s="254"/>
      <c r="G308" s="255">
        <f>ROUND(E308*F308,2)</f>
        <v>0</v>
      </c>
      <c r="H308" s="254"/>
      <c r="I308" s="255">
        <f>ROUND(E308*H308,2)</f>
        <v>0</v>
      </c>
      <c r="J308" s="254"/>
      <c r="K308" s="255">
        <f>ROUND(E308*J308,2)</f>
        <v>0</v>
      </c>
      <c r="L308" s="255">
        <v>15</v>
      </c>
      <c r="M308" s="255">
        <f>G308*(1+L308/100)</f>
        <v>0</v>
      </c>
      <c r="N308" s="255">
        <v>0</v>
      </c>
      <c r="O308" s="255">
        <f>ROUND(E308*N308,2)</f>
        <v>0</v>
      </c>
      <c r="P308" s="255">
        <v>0</v>
      </c>
      <c r="Q308" s="255">
        <f>ROUND(E308*P308,2)</f>
        <v>0</v>
      </c>
      <c r="R308" s="255"/>
      <c r="S308" s="255" t="s">
        <v>168</v>
      </c>
      <c r="T308" s="256" t="s">
        <v>169</v>
      </c>
      <c r="U308" s="233">
        <v>0</v>
      </c>
      <c r="V308" s="233">
        <f>ROUND(E308*U308,2)</f>
        <v>0</v>
      </c>
      <c r="W308" s="233"/>
      <c r="X308" s="233" t="s">
        <v>139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140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ht="22.5" outlineLevel="1" x14ac:dyDescent="0.2">
      <c r="A309" s="231"/>
      <c r="B309" s="232"/>
      <c r="C309" s="272" t="s">
        <v>284</v>
      </c>
      <c r="D309" s="257"/>
      <c r="E309" s="257"/>
      <c r="F309" s="257"/>
      <c r="G309" s="257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153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58" t="str">
        <f>C309</f>
        <v>Kompletní dodávka a montáž včetně uvedení do provozu, prostupů, zaškolení, seřízení, zkoušek dle příslušných ČSN a dalších pomocných prací a zednických přípomocí</v>
      </c>
      <c r="BB309" s="214"/>
      <c r="BC309" s="214"/>
      <c r="BD309" s="214"/>
      <c r="BE309" s="214"/>
      <c r="BF309" s="214"/>
      <c r="BG309" s="214"/>
      <c r="BH309" s="214"/>
    </row>
    <row r="310" spans="1:60" x14ac:dyDescent="0.2">
      <c r="A310" s="244" t="s">
        <v>133</v>
      </c>
      <c r="B310" s="245" t="s">
        <v>93</v>
      </c>
      <c r="C310" s="268" t="s">
        <v>94</v>
      </c>
      <c r="D310" s="246"/>
      <c r="E310" s="247"/>
      <c r="F310" s="248"/>
      <c r="G310" s="248">
        <f>SUMIF(AG311:AG367,"&lt;&gt;NOR",G311:G367)</f>
        <v>0</v>
      </c>
      <c r="H310" s="248"/>
      <c r="I310" s="248">
        <f>SUM(I311:I367)</f>
        <v>0</v>
      </c>
      <c r="J310" s="248"/>
      <c r="K310" s="248">
        <f>SUM(K311:K367)</f>
        <v>0</v>
      </c>
      <c r="L310" s="248"/>
      <c r="M310" s="248">
        <f>SUM(M311:M367)</f>
        <v>0</v>
      </c>
      <c r="N310" s="248"/>
      <c r="O310" s="248">
        <f>SUM(O311:O367)</f>
        <v>0.1</v>
      </c>
      <c r="P310" s="248"/>
      <c r="Q310" s="248">
        <f>SUM(Q311:Q367)</f>
        <v>0.01</v>
      </c>
      <c r="R310" s="248"/>
      <c r="S310" s="248"/>
      <c r="T310" s="249"/>
      <c r="U310" s="243"/>
      <c r="V310" s="243">
        <f>SUM(V311:V367)</f>
        <v>13.55</v>
      </c>
      <c r="W310" s="243"/>
      <c r="X310" s="243"/>
      <c r="AG310" t="s">
        <v>134</v>
      </c>
    </row>
    <row r="311" spans="1:60" outlineLevel="1" x14ac:dyDescent="0.2">
      <c r="A311" s="250">
        <v>60</v>
      </c>
      <c r="B311" s="251" t="s">
        <v>337</v>
      </c>
      <c r="C311" s="269" t="s">
        <v>338</v>
      </c>
      <c r="D311" s="252" t="s">
        <v>192</v>
      </c>
      <c r="E311" s="253">
        <v>3</v>
      </c>
      <c r="F311" s="254"/>
      <c r="G311" s="255">
        <f>ROUND(E311*F311,2)</f>
        <v>0</v>
      </c>
      <c r="H311" s="254"/>
      <c r="I311" s="255">
        <f>ROUND(E311*H311,2)</f>
        <v>0</v>
      </c>
      <c r="J311" s="254"/>
      <c r="K311" s="255">
        <f>ROUND(E311*J311,2)</f>
        <v>0</v>
      </c>
      <c r="L311" s="255">
        <v>15</v>
      </c>
      <c r="M311" s="255">
        <f>G311*(1+L311/100)</f>
        <v>0</v>
      </c>
      <c r="N311" s="255">
        <v>0</v>
      </c>
      <c r="O311" s="255">
        <f>ROUND(E311*N311,2)</f>
        <v>0</v>
      </c>
      <c r="P311" s="255">
        <v>1.8E-3</v>
      </c>
      <c r="Q311" s="255">
        <f>ROUND(E311*P311,2)</f>
        <v>0.01</v>
      </c>
      <c r="R311" s="255"/>
      <c r="S311" s="255" t="s">
        <v>138</v>
      </c>
      <c r="T311" s="256" t="s">
        <v>138</v>
      </c>
      <c r="U311" s="233">
        <v>0.11</v>
      </c>
      <c r="V311" s="233">
        <f>ROUND(E311*U311,2)</f>
        <v>0.33</v>
      </c>
      <c r="W311" s="233"/>
      <c r="X311" s="233" t="s">
        <v>139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140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0" t="s">
        <v>141</v>
      </c>
      <c r="D312" s="234"/>
      <c r="E312" s="235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142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0" t="s">
        <v>339</v>
      </c>
      <c r="D313" s="234"/>
      <c r="E313" s="235">
        <v>1</v>
      </c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142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0" t="s">
        <v>214</v>
      </c>
      <c r="D314" s="234"/>
      <c r="E314" s="235">
        <v>2</v>
      </c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142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145</v>
      </c>
      <c r="D315" s="236"/>
      <c r="E315" s="237">
        <v>3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142</v>
      </c>
      <c r="AH315" s="214">
        <v>1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50">
        <v>61</v>
      </c>
      <c r="B316" s="251" t="s">
        <v>340</v>
      </c>
      <c r="C316" s="269" t="s">
        <v>341</v>
      </c>
      <c r="D316" s="252" t="s">
        <v>192</v>
      </c>
      <c r="E316" s="253">
        <v>2</v>
      </c>
      <c r="F316" s="254"/>
      <c r="G316" s="255">
        <f>ROUND(E316*F316,2)</f>
        <v>0</v>
      </c>
      <c r="H316" s="254"/>
      <c r="I316" s="255">
        <f>ROUND(E316*H316,2)</f>
        <v>0</v>
      </c>
      <c r="J316" s="254"/>
      <c r="K316" s="255">
        <f>ROUND(E316*J316,2)</f>
        <v>0</v>
      </c>
      <c r="L316" s="255">
        <v>15</v>
      </c>
      <c r="M316" s="255">
        <f>G316*(1+L316/100)</f>
        <v>0</v>
      </c>
      <c r="N316" s="255">
        <v>0</v>
      </c>
      <c r="O316" s="255">
        <f>ROUND(E316*N316,2)</f>
        <v>0</v>
      </c>
      <c r="P316" s="255">
        <v>0</v>
      </c>
      <c r="Q316" s="255">
        <f>ROUND(E316*P316,2)</f>
        <v>0</v>
      </c>
      <c r="R316" s="255"/>
      <c r="S316" s="255" t="s">
        <v>138</v>
      </c>
      <c r="T316" s="256" t="s">
        <v>138</v>
      </c>
      <c r="U316" s="233">
        <v>1.45</v>
      </c>
      <c r="V316" s="233">
        <f>ROUND(E316*U316,2)</f>
        <v>2.9</v>
      </c>
      <c r="W316" s="233"/>
      <c r="X316" s="233" t="s">
        <v>139</v>
      </c>
      <c r="Y316" s="214"/>
      <c r="Z316" s="214"/>
      <c r="AA316" s="214"/>
      <c r="AB316" s="214"/>
      <c r="AC316" s="214"/>
      <c r="AD316" s="214"/>
      <c r="AE316" s="214"/>
      <c r="AF316" s="214"/>
      <c r="AG316" s="214" t="s">
        <v>140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0" t="s">
        <v>141</v>
      </c>
      <c r="D317" s="234"/>
      <c r="E317" s="235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142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0" t="s">
        <v>339</v>
      </c>
      <c r="D318" s="234"/>
      <c r="E318" s="235">
        <v>1</v>
      </c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142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0" t="s">
        <v>342</v>
      </c>
      <c r="D319" s="234"/>
      <c r="E319" s="235">
        <v>1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142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1" t="s">
        <v>145</v>
      </c>
      <c r="D320" s="236"/>
      <c r="E320" s="237">
        <v>2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142</v>
      </c>
      <c r="AH320" s="214">
        <v>1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50">
        <v>62</v>
      </c>
      <c r="B321" s="251" t="s">
        <v>343</v>
      </c>
      <c r="C321" s="269" t="s">
        <v>344</v>
      </c>
      <c r="D321" s="252" t="s">
        <v>192</v>
      </c>
      <c r="E321" s="253">
        <v>1</v>
      </c>
      <c r="F321" s="254"/>
      <c r="G321" s="255">
        <f>ROUND(E321*F321,2)</f>
        <v>0</v>
      </c>
      <c r="H321" s="254"/>
      <c r="I321" s="255">
        <f>ROUND(E321*H321,2)</f>
        <v>0</v>
      </c>
      <c r="J321" s="254"/>
      <c r="K321" s="255">
        <f>ROUND(E321*J321,2)</f>
        <v>0</v>
      </c>
      <c r="L321" s="255">
        <v>15</v>
      </c>
      <c r="M321" s="255">
        <f>G321*(1+L321/100)</f>
        <v>0</v>
      </c>
      <c r="N321" s="255">
        <v>1.7999999999999999E-2</v>
      </c>
      <c r="O321" s="255">
        <f>ROUND(E321*N321,2)</f>
        <v>0.02</v>
      </c>
      <c r="P321" s="255">
        <v>0</v>
      </c>
      <c r="Q321" s="255">
        <f>ROUND(E321*P321,2)</f>
        <v>0</v>
      </c>
      <c r="R321" s="255" t="s">
        <v>296</v>
      </c>
      <c r="S321" s="255" t="s">
        <v>138</v>
      </c>
      <c r="T321" s="256" t="s">
        <v>138</v>
      </c>
      <c r="U321" s="233">
        <v>0</v>
      </c>
      <c r="V321" s="233">
        <f>ROUND(E321*U321,2)</f>
        <v>0</v>
      </c>
      <c r="W321" s="233"/>
      <c r="X321" s="233" t="s">
        <v>297</v>
      </c>
      <c r="Y321" s="214"/>
      <c r="Z321" s="214"/>
      <c r="AA321" s="214"/>
      <c r="AB321" s="214"/>
      <c r="AC321" s="214"/>
      <c r="AD321" s="214"/>
      <c r="AE321" s="214"/>
      <c r="AF321" s="214"/>
      <c r="AG321" s="214" t="s">
        <v>298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0" t="s">
        <v>141</v>
      </c>
      <c r="D322" s="234"/>
      <c r="E322" s="235"/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142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0" t="s">
        <v>342</v>
      </c>
      <c r="D323" s="234"/>
      <c r="E323" s="235">
        <v>1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142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145</v>
      </c>
      <c r="D324" s="236"/>
      <c r="E324" s="237">
        <v>1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142</v>
      </c>
      <c r="AH324" s="214">
        <v>1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50">
        <v>63</v>
      </c>
      <c r="B325" s="251" t="s">
        <v>345</v>
      </c>
      <c r="C325" s="269" t="s">
        <v>346</v>
      </c>
      <c r="D325" s="252" t="s">
        <v>192</v>
      </c>
      <c r="E325" s="253">
        <v>1</v>
      </c>
      <c r="F325" s="254"/>
      <c r="G325" s="255">
        <f>ROUND(E325*F325,2)</f>
        <v>0</v>
      </c>
      <c r="H325" s="254"/>
      <c r="I325" s="255">
        <f>ROUND(E325*H325,2)</f>
        <v>0</v>
      </c>
      <c r="J325" s="254"/>
      <c r="K325" s="255">
        <f>ROUND(E325*J325,2)</f>
        <v>0</v>
      </c>
      <c r="L325" s="255">
        <v>15</v>
      </c>
      <c r="M325" s="255">
        <f>G325*(1+L325/100)</f>
        <v>0</v>
      </c>
      <c r="N325" s="255">
        <v>1.6E-2</v>
      </c>
      <c r="O325" s="255">
        <f>ROUND(E325*N325,2)</f>
        <v>0.02</v>
      </c>
      <c r="P325" s="255">
        <v>0</v>
      </c>
      <c r="Q325" s="255">
        <f>ROUND(E325*P325,2)</f>
        <v>0</v>
      </c>
      <c r="R325" s="255" t="s">
        <v>296</v>
      </c>
      <c r="S325" s="255" t="s">
        <v>138</v>
      </c>
      <c r="T325" s="256" t="s">
        <v>138</v>
      </c>
      <c r="U325" s="233">
        <v>0</v>
      </c>
      <c r="V325" s="233">
        <f>ROUND(E325*U325,2)</f>
        <v>0</v>
      </c>
      <c r="W325" s="233"/>
      <c r="X325" s="233" t="s">
        <v>297</v>
      </c>
      <c r="Y325" s="214"/>
      <c r="Z325" s="214"/>
      <c r="AA325" s="214"/>
      <c r="AB325" s="214"/>
      <c r="AC325" s="214"/>
      <c r="AD325" s="214"/>
      <c r="AE325" s="214"/>
      <c r="AF325" s="214"/>
      <c r="AG325" s="214" t="s">
        <v>298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0" t="s">
        <v>141</v>
      </c>
      <c r="D326" s="234"/>
      <c r="E326" s="235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142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0" t="s">
        <v>342</v>
      </c>
      <c r="D327" s="234"/>
      <c r="E327" s="235">
        <v>1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142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1" t="s">
        <v>145</v>
      </c>
      <c r="D328" s="236"/>
      <c r="E328" s="237">
        <v>1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142</v>
      </c>
      <c r="AH328" s="214">
        <v>1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50">
        <v>64</v>
      </c>
      <c r="B329" s="251" t="s">
        <v>347</v>
      </c>
      <c r="C329" s="269" t="s">
        <v>348</v>
      </c>
      <c r="D329" s="252" t="s">
        <v>192</v>
      </c>
      <c r="E329" s="253">
        <v>2</v>
      </c>
      <c r="F329" s="254"/>
      <c r="G329" s="255">
        <f>ROUND(E329*F329,2)</f>
        <v>0</v>
      </c>
      <c r="H329" s="254"/>
      <c r="I329" s="255">
        <f>ROUND(E329*H329,2)</f>
        <v>0</v>
      </c>
      <c r="J329" s="254"/>
      <c r="K329" s="255">
        <f>ROUND(E329*J329,2)</f>
        <v>0</v>
      </c>
      <c r="L329" s="255">
        <v>15</v>
      </c>
      <c r="M329" s="255">
        <f>G329*(1+L329/100)</f>
        <v>0</v>
      </c>
      <c r="N329" s="255">
        <v>2.0000000000000002E-5</v>
      </c>
      <c r="O329" s="255">
        <f>ROUND(E329*N329,2)</f>
        <v>0</v>
      </c>
      <c r="P329" s="255">
        <v>0</v>
      </c>
      <c r="Q329" s="255">
        <f>ROUND(E329*P329,2)</f>
        <v>0</v>
      </c>
      <c r="R329" s="255"/>
      <c r="S329" s="255" t="s">
        <v>138</v>
      </c>
      <c r="T329" s="256" t="s">
        <v>138</v>
      </c>
      <c r="U329" s="233">
        <v>4.0199999999999996</v>
      </c>
      <c r="V329" s="233">
        <f>ROUND(E329*U329,2)</f>
        <v>8.0399999999999991</v>
      </c>
      <c r="W329" s="233"/>
      <c r="X329" s="233" t="s">
        <v>139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140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0" t="s">
        <v>141</v>
      </c>
      <c r="D330" s="234"/>
      <c r="E330" s="235"/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142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0" t="s">
        <v>339</v>
      </c>
      <c r="D331" s="234"/>
      <c r="E331" s="235">
        <v>1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142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0" t="s">
        <v>342</v>
      </c>
      <c r="D332" s="234"/>
      <c r="E332" s="235">
        <v>1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142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1" t="s">
        <v>145</v>
      </c>
      <c r="D333" s="236"/>
      <c r="E333" s="237">
        <v>2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142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50">
        <v>65</v>
      </c>
      <c r="B334" s="251" t="s">
        <v>349</v>
      </c>
      <c r="C334" s="269" t="s">
        <v>350</v>
      </c>
      <c r="D334" s="252" t="s">
        <v>192</v>
      </c>
      <c r="E334" s="253">
        <v>1</v>
      </c>
      <c r="F334" s="254"/>
      <c r="G334" s="255">
        <f>ROUND(E334*F334,2)</f>
        <v>0</v>
      </c>
      <c r="H334" s="254"/>
      <c r="I334" s="255">
        <f>ROUND(E334*H334,2)</f>
        <v>0</v>
      </c>
      <c r="J334" s="254"/>
      <c r="K334" s="255">
        <f>ROUND(E334*J334,2)</f>
        <v>0</v>
      </c>
      <c r="L334" s="255">
        <v>15</v>
      </c>
      <c r="M334" s="255">
        <f>G334*(1+L334/100)</f>
        <v>0</v>
      </c>
      <c r="N334" s="255">
        <v>2.5000000000000001E-2</v>
      </c>
      <c r="O334" s="255">
        <f>ROUND(E334*N334,2)</f>
        <v>0.03</v>
      </c>
      <c r="P334" s="255">
        <v>0</v>
      </c>
      <c r="Q334" s="255">
        <f>ROUND(E334*P334,2)</f>
        <v>0</v>
      </c>
      <c r="R334" s="255" t="s">
        <v>296</v>
      </c>
      <c r="S334" s="255" t="s">
        <v>138</v>
      </c>
      <c r="T334" s="256" t="s">
        <v>138</v>
      </c>
      <c r="U334" s="233">
        <v>0</v>
      </c>
      <c r="V334" s="233">
        <f>ROUND(E334*U334,2)</f>
        <v>0</v>
      </c>
      <c r="W334" s="233"/>
      <c r="X334" s="233" t="s">
        <v>297</v>
      </c>
      <c r="Y334" s="214"/>
      <c r="Z334" s="214"/>
      <c r="AA334" s="214"/>
      <c r="AB334" s="214"/>
      <c r="AC334" s="214"/>
      <c r="AD334" s="214"/>
      <c r="AE334" s="214"/>
      <c r="AF334" s="214"/>
      <c r="AG334" s="214" t="s">
        <v>298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0" t="s">
        <v>141</v>
      </c>
      <c r="D335" s="234"/>
      <c r="E335" s="235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142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0" t="s">
        <v>342</v>
      </c>
      <c r="D336" s="234"/>
      <c r="E336" s="235">
        <v>1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142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145</v>
      </c>
      <c r="D337" s="236"/>
      <c r="E337" s="237">
        <v>1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142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50">
        <v>66</v>
      </c>
      <c r="B338" s="251" t="s">
        <v>351</v>
      </c>
      <c r="C338" s="269" t="s">
        <v>352</v>
      </c>
      <c r="D338" s="252" t="s">
        <v>192</v>
      </c>
      <c r="E338" s="253">
        <v>1</v>
      </c>
      <c r="F338" s="254"/>
      <c r="G338" s="255">
        <f>ROUND(E338*F338,2)</f>
        <v>0</v>
      </c>
      <c r="H338" s="254"/>
      <c r="I338" s="255">
        <f>ROUND(E338*H338,2)</f>
        <v>0</v>
      </c>
      <c r="J338" s="254"/>
      <c r="K338" s="255">
        <f>ROUND(E338*J338,2)</f>
        <v>0</v>
      </c>
      <c r="L338" s="255">
        <v>15</v>
      </c>
      <c r="M338" s="255">
        <f>G338*(1+L338/100)</f>
        <v>0</v>
      </c>
      <c r="N338" s="255">
        <v>2.5000000000000001E-2</v>
      </c>
      <c r="O338" s="255">
        <f>ROUND(E338*N338,2)</f>
        <v>0.03</v>
      </c>
      <c r="P338" s="255">
        <v>0</v>
      </c>
      <c r="Q338" s="255">
        <f>ROUND(E338*P338,2)</f>
        <v>0</v>
      </c>
      <c r="R338" s="255" t="s">
        <v>296</v>
      </c>
      <c r="S338" s="255" t="s">
        <v>138</v>
      </c>
      <c r="T338" s="256" t="s">
        <v>138</v>
      </c>
      <c r="U338" s="233">
        <v>0</v>
      </c>
      <c r="V338" s="233">
        <f>ROUND(E338*U338,2)</f>
        <v>0</v>
      </c>
      <c r="W338" s="233"/>
      <c r="X338" s="233" t="s">
        <v>297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298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0" t="s">
        <v>141</v>
      </c>
      <c r="D339" s="234"/>
      <c r="E339" s="235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142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0" t="s">
        <v>339</v>
      </c>
      <c r="D340" s="234"/>
      <c r="E340" s="235">
        <v>1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142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145</v>
      </c>
      <c r="D341" s="236"/>
      <c r="E341" s="237">
        <v>1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142</v>
      </c>
      <c r="AH341" s="214">
        <v>1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50">
        <v>67</v>
      </c>
      <c r="B342" s="251" t="s">
        <v>353</v>
      </c>
      <c r="C342" s="269" t="s">
        <v>354</v>
      </c>
      <c r="D342" s="252" t="s">
        <v>192</v>
      </c>
      <c r="E342" s="253">
        <v>2</v>
      </c>
      <c r="F342" s="254"/>
      <c r="G342" s="255">
        <f>ROUND(E342*F342,2)</f>
        <v>0</v>
      </c>
      <c r="H342" s="254"/>
      <c r="I342" s="255">
        <f>ROUND(E342*H342,2)</f>
        <v>0</v>
      </c>
      <c r="J342" s="254"/>
      <c r="K342" s="255">
        <f>ROUND(E342*J342,2)</f>
        <v>0</v>
      </c>
      <c r="L342" s="255">
        <v>15</v>
      </c>
      <c r="M342" s="255">
        <f>G342*(1+L342/100)</f>
        <v>0</v>
      </c>
      <c r="N342" s="255">
        <v>0</v>
      </c>
      <c r="O342" s="255">
        <f>ROUND(E342*N342,2)</f>
        <v>0</v>
      </c>
      <c r="P342" s="255">
        <v>0</v>
      </c>
      <c r="Q342" s="255">
        <f>ROUND(E342*P342,2)</f>
        <v>0</v>
      </c>
      <c r="R342" s="255"/>
      <c r="S342" s="255" t="s">
        <v>138</v>
      </c>
      <c r="T342" s="256" t="s">
        <v>138</v>
      </c>
      <c r="U342" s="233">
        <v>0.77500000000000002</v>
      </c>
      <c r="V342" s="233">
        <f>ROUND(E342*U342,2)</f>
        <v>1.55</v>
      </c>
      <c r="W342" s="233"/>
      <c r="X342" s="233" t="s">
        <v>139</v>
      </c>
      <c r="Y342" s="214"/>
      <c r="Z342" s="214"/>
      <c r="AA342" s="214"/>
      <c r="AB342" s="214"/>
      <c r="AC342" s="214"/>
      <c r="AD342" s="214"/>
      <c r="AE342" s="214"/>
      <c r="AF342" s="214"/>
      <c r="AG342" s="214" t="s">
        <v>140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0" t="s">
        <v>141</v>
      </c>
      <c r="D343" s="234"/>
      <c r="E343" s="235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142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0" t="s">
        <v>339</v>
      </c>
      <c r="D344" s="234"/>
      <c r="E344" s="235">
        <v>1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142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0" t="s">
        <v>342</v>
      </c>
      <c r="D345" s="234"/>
      <c r="E345" s="235">
        <v>1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142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1" t="s">
        <v>145</v>
      </c>
      <c r="D346" s="236"/>
      <c r="E346" s="237">
        <v>2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142</v>
      </c>
      <c r="AH346" s="214">
        <v>1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50">
        <v>68</v>
      </c>
      <c r="B347" s="251" t="s">
        <v>355</v>
      </c>
      <c r="C347" s="269" t="s">
        <v>356</v>
      </c>
      <c r="D347" s="252" t="s">
        <v>192</v>
      </c>
      <c r="E347" s="253">
        <v>2</v>
      </c>
      <c r="F347" s="254"/>
      <c r="G347" s="255">
        <f>ROUND(E347*F347,2)</f>
        <v>0</v>
      </c>
      <c r="H347" s="254"/>
      <c r="I347" s="255">
        <f>ROUND(E347*H347,2)</f>
        <v>0</v>
      </c>
      <c r="J347" s="254"/>
      <c r="K347" s="255">
        <f>ROUND(E347*J347,2)</f>
        <v>0</v>
      </c>
      <c r="L347" s="255">
        <v>15</v>
      </c>
      <c r="M347" s="255">
        <f>G347*(1+L347/100)</f>
        <v>0</v>
      </c>
      <c r="N347" s="255">
        <v>7.5000000000000002E-4</v>
      </c>
      <c r="O347" s="255">
        <f>ROUND(E347*N347,2)</f>
        <v>0</v>
      </c>
      <c r="P347" s="255">
        <v>0</v>
      </c>
      <c r="Q347" s="255">
        <f>ROUND(E347*P347,2)</f>
        <v>0</v>
      </c>
      <c r="R347" s="255" t="s">
        <v>296</v>
      </c>
      <c r="S347" s="255" t="s">
        <v>138</v>
      </c>
      <c r="T347" s="256" t="s">
        <v>138</v>
      </c>
      <c r="U347" s="233">
        <v>0</v>
      </c>
      <c r="V347" s="233">
        <f>ROUND(E347*U347,2)</f>
        <v>0</v>
      </c>
      <c r="W347" s="233"/>
      <c r="X347" s="233" t="s">
        <v>297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298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2" t="s">
        <v>357</v>
      </c>
      <c r="D348" s="257"/>
      <c r="E348" s="257"/>
      <c r="F348" s="257"/>
      <c r="G348" s="257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153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3" t="s">
        <v>358</v>
      </c>
      <c r="D349" s="259"/>
      <c r="E349" s="259"/>
      <c r="F349" s="259"/>
      <c r="G349" s="259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153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0" t="s">
        <v>141</v>
      </c>
      <c r="D350" s="234"/>
      <c r="E350" s="235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142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0" t="s">
        <v>339</v>
      </c>
      <c r="D351" s="234"/>
      <c r="E351" s="235">
        <v>1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142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0" t="s">
        <v>342</v>
      </c>
      <c r="D352" s="234"/>
      <c r="E352" s="235">
        <v>1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142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1" t="s">
        <v>145</v>
      </c>
      <c r="D353" s="236"/>
      <c r="E353" s="237">
        <v>2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142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50">
        <v>69</v>
      </c>
      <c r="B354" s="251" t="s">
        <v>359</v>
      </c>
      <c r="C354" s="269" t="s">
        <v>360</v>
      </c>
      <c r="D354" s="252" t="s">
        <v>192</v>
      </c>
      <c r="E354" s="253">
        <v>2</v>
      </c>
      <c r="F354" s="254"/>
      <c r="G354" s="255">
        <f>ROUND(E354*F354,2)</f>
        <v>0</v>
      </c>
      <c r="H354" s="254"/>
      <c r="I354" s="255">
        <f>ROUND(E354*H354,2)</f>
        <v>0</v>
      </c>
      <c r="J354" s="254"/>
      <c r="K354" s="255">
        <f>ROUND(E354*J354,2)</f>
        <v>0</v>
      </c>
      <c r="L354" s="255">
        <v>15</v>
      </c>
      <c r="M354" s="255">
        <f>G354*(1+L354/100)</f>
        <v>0</v>
      </c>
      <c r="N354" s="255">
        <v>1.0000000000000001E-5</v>
      </c>
      <c r="O354" s="255">
        <f>ROUND(E354*N354,2)</f>
        <v>0</v>
      </c>
      <c r="P354" s="255">
        <v>0</v>
      </c>
      <c r="Q354" s="255">
        <f>ROUND(E354*P354,2)</f>
        <v>0</v>
      </c>
      <c r="R354" s="255"/>
      <c r="S354" s="255" t="s">
        <v>138</v>
      </c>
      <c r="T354" s="256" t="s">
        <v>138</v>
      </c>
      <c r="U354" s="233">
        <v>0.26</v>
      </c>
      <c r="V354" s="233">
        <f>ROUND(E354*U354,2)</f>
        <v>0.52</v>
      </c>
      <c r="W354" s="233"/>
      <c r="X354" s="233" t="s">
        <v>139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140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0" t="s">
        <v>141</v>
      </c>
      <c r="D355" s="234"/>
      <c r="E355" s="235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142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0" t="s">
        <v>339</v>
      </c>
      <c r="D356" s="234"/>
      <c r="E356" s="235">
        <v>1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142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0" t="s">
        <v>342</v>
      </c>
      <c r="D357" s="234"/>
      <c r="E357" s="235">
        <v>1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142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145</v>
      </c>
      <c r="D358" s="236"/>
      <c r="E358" s="237">
        <v>2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142</v>
      </c>
      <c r="AH358" s="214">
        <v>1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50">
        <v>70</v>
      </c>
      <c r="B359" s="251" t="s">
        <v>361</v>
      </c>
      <c r="C359" s="269" t="s">
        <v>362</v>
      </c>
      <c r="D359" s="252" t="s">
        <v>192</v>
      </c>
      <c r="E359" s="253">
        <v>1</v>
      </c>
      <c r="F359" s="254"/>
      <c r="G359" s="255">
        <f>ROUND(E359*F359,2)</f>
        <v>0</v>
      </c>
      <c r="H359" s="254"/>
      <c r="I359" s="255">
        <f>ROUND(E359*H359,2)</f>
        <v>0</v>
      </c>
      <c r="J359" s="254"/>
      <c r="K359" s="255">
        <f>ROUND(E359*J359,2)</f>
        <v>0</v>
      </c>
      <c r="L359" s="255">
        <v>15</v>
      </c>
      <c r="M359" s="255">
        <f>G359*(1+L359/100)</f>
        <v>0</v>
      </c>
      <c r="N359" s="255">
        <v>1.07E-3</v>
      </c>
      <c r="O359" s="255">
        <f>ROUND(E359*N359,2)</f>
        <v>0</v>
      </c>
      <c r="P359" s="255">
        <v>0</v>
      </c>
      <c r="Q359" s="255">
        <f>ROUND(E359*P359,2)</f>
        <v>0</v>
      </c>
      <c r="R359" s="255" t="s">
        <v>296</v>
      </c>
      <c r="S359" s="255" t="s">
        <v>138</v>
      </c>
      <c r="T359" s="256" t="s">
        <v>138</v>
      </c>
      <c r="U359" s="233">
        <v>0</v>
      </c>
      <c r="V359" s="233">
        <f>ROUND(E359*U359,2)</f>
        <v>0</v>
      </c>
      <c r="W359" s="233"/>
      <c r="X359" s="233" t="s">
        <v>297</v>
      </c>
      <c r="Y359" s="214"/>
      <c r="Z359" s="214"/>
      <c r="AA359" s="214"/>
      <c r="AB359" s="214"/>
      <c r="AC359" s="214"/>
      <c r="AD359" s="214"/>
      <c r="AE359" s="214"/>
      <c r="AF359" s="214"/>
      <c r="AG359" s="214" t="s">
        <v>298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0" t="s">
        <v>141</v>
      </c>
      <c r="D360" s="234"/>
      <c r="E360" s="235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142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0" t="s">
        <v>342</v>
      </c>
      <c r="D361" s="234"/>
      <c r="E361" s="235">
        <v>1</v>
      </c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142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1" t="s">
        <v>145</v>
      </c>
      <c r="D362" s="236"/>
      <c r="E362" s="237">
        <v>1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142</v>
      </c>
      <c r="AH362" s="214">
        <v>1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50">
        <v>71</v>
      </c>
      <c r="B363" s="251" t="s">
        <v>363</v>
      </c>
      <c r="C363" s="269" t="s">
        <v>364</v>
      </c>
      <c r="D363" s="252" t="s">
        <v>192</v>
      </c>
      <c r="E363" s="253">
        <v>1</v>
      </c>
      <c r="F363" s="254"/>
      <c r="G363" s="255">
        <f>ROUND(E363*F363,2)</f>
        <v>0</v>
      </c>
      <c r="H363" s="254"/>
      <c r="I363" s="255">
        <f>ROUND(E363*H363,2)</f>
        <v>0</v>
      </c>
      <c r="J363" s="254"/>
      <c r="K363" s="255">
        <f>ROUND(E363*J363,2)</f>
        <v>0</v>
      </c>
      <c r="L363" s="255">
        <v>15</v>
      </c>
      <c r="M363" s="255">
        <f>G363*(1+L363/100)</f>
        <v>0</v>
      </c>
      <c r="N363" s="255">
        <v>9.3999999999999997E-4</v>
      </c>
      <c r="O363" s="255">
        <f>ROUND(E363*N363,2)</f>
        <v>0</v>
      </c>
      <c r="P363" s="255">
        <v>0</v>
      </c>
      <c r="Q363" s="255">
        <f>ROUND(E363*P363,2)</f>
        <v>0</v>
      </c>
      <c r="R363" s="255" t="s">
        <v>296</v>
      </c>
      <c r="S363" s="255" t="s">
        <v>138</v>
      </c>
      <c r="T363" s="256" t="s">
        <v>138</v>
      </c>
      <c r="U363" s="233">
        <v>0</v>
      </c>
      <c r="V363" s="233">
        <f>ROUND(E363*U363,2)</f>
        <v>0</v>
      </c>
      <c r="W363" s="233"/>
      <c r="X363" s="233" t="s">
        <v>297</v>
      </c>
      <c r="Y363" s="214"/>
      <c r="Z363" s="214"/>
      <c r="AA363" s="214"/>
      <c r="AB363" s="214"/>
      <c r="AC363" s="214"/>
      <c r="AD363" s="214"/>
      <c r="AE363" s="214"/>
      <c r="AF363" s="214"/>
      <c r="AG363" s="214" t="s">
        <v>298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0" t="s">
        <v>141</v>
      </c>
      <c r="D364" s="234"/>
      <c r="E364" s="235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142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0" t="s">
        <v>339</v>
      </c>
      <c r="D365" s="234"/>
      <c r="E365" s="235">
        <v>1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142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1" t="s">
        <v>145</v>
      </c>
      <c r="D366" s="236"/>
      <c r="E366" s="237">
        <v>1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142</v>
      </c>
      <c r="AH366" s="214">
        <v>1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60">
        <v>72</v>
      </c>
      <c r="B367" s="261" t="s">
        <v>365</v>
      </c>
      <c r="C367" s="274" t="s">
        <v>366</v>
      </c>
      <c r="D367" s="262" t="s">
        <v>260</v>
      </c>
      <c r="E367" s="263">
        <v>8.7569999999999995E-2</v>
      </c>
      <c r="F367" s="264"/>
      <c r="G367" s="265">
        <f>ROUND(E367*F367,2)</f>
        <v>0</v>
      </c>
      <c r="H367" s="264"/>
      <c r="I367" s="265">
        <f>ROUND(E367*H367,2)</f>
        <v>0</v>
      </c>
      <c r="J367" s="264"/>
      <c r="K367" s="265">
        <f>ROUND(E367*J367,2)</f>
        <v>0</v>
      </c>
      <c r="L367" s="265">
        <v>15</v>
      </c>
      <c r="M367" s="265">
        <f>G367*(1+L367/100)</f>
        <v>0</v>
      </c>
      <c r="N367" s="265">
        <v>0</v>
      </c>
      <c r="O367" s="265">
        <f>ROUND(E367*N367,2)</f>
        <v>0</v>
      </c>
      <c r="P367" s="265">
        <v>0</v>
      </c>
      <c r="Q367" s="265">
        <f>ROUND(E367*P367,2)</f>
        <v>0</v>
      </c>
      <c r="R367" s="265"/>
      <c r="S367" s="265" t="s">
        <v>138</v>
      </c>
      <c r="T367" s="266" t="s">
        <v>138</v>
      </c>
      <c r="U367" s="233">
        <v>2.4470000000000001</v>
      </c>
      <c r="V367" s="233">
        <f>ROUND(E367*U367,2)</f>
        <v>0.21</v>
      </c>
      <c r="W367" s="233"/>
      <c r="X367" s="233" t="s">
        <v>261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262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x14ac:dyDescent="0.2">
      <c r="A368" s="244" t="s">
        <v>133</v>
      </c>
      <c r="B368" s="245" t="s">
        <v>95</v>
      </c>
      <c r="C368" s="268" t="s">
        <v>96</v>
      </c>
      <c r="D368" s="246"/>
      <c r="E368" s="247"/>
      <c r="F368" s="248"/>
      <c r="G368" s="248">
        <f>SUMIF(AG369:AG397,"&lt;&gt;NOR",G369:G397)</f>
        <v>0</v>
      </c>
      <c r="H368" s="248"/>
      <c r="I368" s="248">
        <f>SUM(I369:I397)</f>
        <v>0</v>
      </c>
      <c r="J368" s="248"/>
      <c r="K368" s="248">
        <f>SUM(K369:K397)</f>
        <v>0</v>
      </c>
      <c r="L368" s="248"/>
      <c r="M368" s="248">
        <f>SUM(M369:M397)</f>
        <v>0</v>
      </c>
      <c r="N368" s="248"/>
      <c r="O368" s="248">
        <f>SUM(O369:O397)</f>
        <v>0.22</v>
      </c>
      <c r="P368" s="248"/>
      <c r="Q368" s="248">
        <f>SUM(Q369:Q397)</f>
        <v>0</v>
      </c>
      <c r="R368" s="248"/>
      <c r="S368" s="248"/>
      <c r="T368" s="249"/>
      <c r="U368" s="243"/>
      <c r="V368" s="243">
        <f>SUM(V369:V397)</f>
        <v>10.329999999999998</v>
      </c>
      <c r="W368" s="243"/>
      <c r="X368" s="243"/>
      <c r="AG368" t="s">
        <v>134</v>
      </c>
    </row>
    <row r="369" spans="1:60" ht="22.5" outlineLevel="1" x14ac:dyDescent="0.2">
      <c r="A369" s="250">
        <v>73</v>
      </c>
      <c r="B369" s="251" t="s">
        <v>367</v>
      </c>
      <c r="C369" s="269" t="s">
        <v>368</v>
      </c>
      <c r="D369" s="252" t="s">
        <v>137</v>
      </c>
      <c r="E369" s="253">
        <v>8.5410000000000004</v>
      </c>
      <c r="F369" s="254"/>
      <c r="G369" s="255">
        <f>ROUND(E369*F369,2)</f>
        <v>0</v>
      </c>
      <c r="H369" s="254"/>
      <c r="I369" s="255">
        <f>ROUND(E369*H369,2)</f>
        <v>0</v>
      </c>
      <c r="J369" s="254"/>
      <c r="K369" s="255">
        <f>ROUND(E369*J369,2)</f>
        <v>0</v>
      </c>
      <c r="L369" s="255">
        <v>15</v>
      </c>
      <c r="M369" s="255">
        <f>G369*(1+L369/100)</f>
        <v>0</v>
      </c>
      <c r="N369" s="255">
        <v>0</v>
      </c>
      <c r="O369" s="255">
        <f>ROUND(E369*N369,2)</f>
        <v>0</v>
      </c>
      <c r="P369" s="255">
        <v>0</v>
      </c>
      <c r="Q369" s="255">
        <f>ROUND(E369*P369,2)</f>
        <v>0</v>
      </c>
      <c r="R369" s="255"/>
      <c r="S369" s="255" t="s">
        <v>138</v>
      </c>
      <c r="T369" s="256" t="s">
        <v>138</v>
      </c>
      <c r="U369" s="233">
        <v>1.6E-2</v>
      </c>
      <c r="V369" s="233">
        <f>ROUND(E369*U369,2)</f>
        <v>0.14000000000000001</v>
      </c>
      <c r="W369" s="233"/>
      <c r="X369" s="233" t="s">
        <v>139</v>
      </c>
      <c r="Y369" s="214"/>
      <c r="Z369" s="214"/>
      <c r="AA369" s="214"/>
      <c r="AB369" s="214"/>
      <c r="AC369" s="214"/>
      <c r="AD369" s="214"/>
      <c r="AE369" s="214"/>
      <c r="AF369" s="214"/>
      <c r="AG369" s="214" t="s">
        <v>140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0" t="s">
        <v>141</v>
      </c>
      <c r="D370" s="234"/>
      <c r="E370" s="235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142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0" t="s">
        <v>175</v>
      </c>
      <c r="D371" s="234"/>
      <c r="E371" s="235">
        <v>1.071</v>
      </c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142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31"/>
      <c r="B372" s="232"/>
      <c r="C372" s="270" t="s">
        <v>176</v>
      </c>
      <c r="D372" s="234"/>
      <c r="E372" s="235">
        <v>7.47</v>
      </c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142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1" t="s">
        <v>145</v>
      </c>
      <c r="D373" s="236"/>
      <c r="E373" s="237">
        <v>8.5410000000000004</v>
      </c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142</v>
      </c>
      <c r="AH373" s="214">
        <v>1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50">
        <v>74</v>
      </c>
      <c r="B374" s="251" t="s">
        <v>369</v>
      </c>
      <c r="C374" s="269" t="s">
        <v>370</v>
      </c>
      <c r="D374" s="252" t="s">
        <v>137</v>
      </c>
      <c r="E374" s="253">
        <v>8.5410000000000004</v>
      </c>
      <c r="F374" s="254"/>
      <c r="G374" s="255">
        <f>ROUND(E374*F374,2)</f>
        <v>0</v>
      </c>
      <c r="H374" s="254"/>
      <c r="I374" s="255">
        <f>ROUND(E374*H374,2)</f>
        <v>0</v>
      </c>
      <c r="J374" s="254"/>
      <c r="K374" s="255">
        <f>ROUND(E374*J374,2)</f>
        <v>0</v>
      </c>
      <c r="L374" s="255">
        <v>15</v>
      </c>
      <c r="M374" s="255">
        <f>G374*(1+L374/100)</f>
        <v>0</v>
      </c>
      <c r="N374" s="255">
        <v>2.1000000000000001E-4</v>
      </c>
      <c r="O374" s="255">
        <f>ROUND(E374*N374,2)</f>
        <v>0</v>
      </c>
      <c r="P374" s="255">
        <v>0</v>
      </c>
      <c r="Q374" s="255">
        <f>ROUND(E374*P374,2)</f>
        <v>0</v>
      </c>
      <c r="R374" s="255"/>
      <c r="S374" s="255" t="s">
        <v>138</v>
      </c>
      <c r="T374" s="256" t="s">
        <v>138</v>
      </c>
      <c r="U374" s="233">
        <v>0.05</v>
      </c>
      <c r="V374" s="233">
        <f>ROUND(E374*U374,2)</f>
        <v>0.43</v>
      </c>
      <c r="W374" s="233"/>
      <c r="X374" s="233" t="s">
        <v>139</v>
      </c>
      <c r="Y374" s="214"/>
      <c r="Z374" s="214"/>
      <c r="AA374" s="214"/>
      <c r="AB374" s="214"/>
      <c r="AC374" s="214"/>
      <c r="AD374" s="214"/>
      <c r="AE374" s="214"/>
      <c r="AF374" s="214"/>
      <c r="AG374" s="214" t="s">
        <v>140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2" t="s">
        <v>371</v>
      </c>
      <c r="D375" s="257"/>
      <c r="E375" s="257"/>
      <c r="F375" s="257"/>
      <c r="G375" s="257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153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0" t="s">
        <v>141</v>
      </c>
      <c r="D376" s="234"/>
      <c r="E376" s="235"/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142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0" t="s">
        <v>175</v>
      </c>
      <c r="D377" s="234"/>
      <c r="E377" s="235">
        <v>1.071</v>
      </c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142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31"/>
      <c r="B378" s="232"/>
      <c r="C378" s="270" t="s">
        <v>176</v>
      </c>
      <c r="D378" s="234"/>
      <c r="E378" s="235">
        <v>7.47</v>
      </c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142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1" t="s">
        <v>145</v>
      </c>
      <c r="D379" s="236"/>
      <c r="E379" s="237">
        <v>8.5410000000000004</v>
      </c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142</v>
      </c>
      <c r="AH379" s="214">
        <v>1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ht="22.5" outlineLevel="1" x14ac:dyDescent="0.2">
      <c r="A380" s="250">
        <v>75</v>
      </c>
      <c r="B380" s="251" t="s">
        <v>372</v>
      </c>
      <c r="C380" s="269" t="s">
        <v>373</v>
      </c>
      <c r="D380" s="252" t="s">
        <v>137</v>
      </c>
      <c r="E380" s="253">
        <v>8.5410000000000004</v>
      </c>
      <c r="F380" s="254"/>
      <c r="G380" s="255">
        <f>ROUND(E380*F380,2)</f>
        <v>0</v>
      </c>
      <c r="H380" s="254"/>
      <c r="I380" s="255">
        <f>ROUND(E380*H380,2)</f>
        <v>0</v>
      </c>
      <c r="J380" s="254"/>
      <c r="K380" s="255">
        <f>ROUND(E380*J380,2)</f>
        <v>0</v>
      </c>
      <c r="L380" s="255">
        <v>15</v>
      </c>
      <c r="M380" s="255">
        <f>G380*(1+L380/100)</f>
        <v>0</v>
      </c>
      <c r="N380" s="255">
        <v>5.0400000000000002E-3</v>
      </c>
      <c r="O380" s="255">
        <f>ROUND(E380*N380,2)</f>
        <v>0.04</v>
      </c>
      <c r="P380" s="255">
        <v>0</v>
      </c>
      <c r="Q380" s="255">
        <f>ROUND(E380*P380,2)</f>
        <v>0</v>
      </c>
      <c r="R380" s="255"/>
      <c r="S380" s="255" t="s">
        <v>138</v>
      </c>
      <c r="T380" s="256" t="s">
        <v>138</v>
      </c>
      <c r="U380" s="233">
        <v>0.97799999999999998</v>
      </c>
      <c r="V380" s="233">
        <f>ROUND(E380*U380,2)</f>
        <v>8.35</v>
      </c>
      <c r="W380" s="233"/>
      <c r="X380" s="233" t="s">
        <v>139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140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0" t="s">
        <v>141</v>
      </c>
      <c r="D381" s="234"/>
      <c r="E381" s="235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142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0" t="s">
        <v>175</v>
      </c>
      <c r="D382" s="234"/>
      <c r="E382" s="235">
        <v>1.071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142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0" t="s">
        <v>176</v>
      </c>
      <c r="D383" s="234"/>
      <c r="E383" s="235">
        <v>7.47</v>
      </c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142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145</v>
      </c>
      <c r="D384" s="236"/>
      <c r="E384" s="237">
        <v>8.5410000000000004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142</v>
      </c>
      <c r="AH384" s="214">
        <v>1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50">
        <v>76</v>
      </c>
      <c r="B385" s="251" t="s">
        <v>374</v>
      </c>
      <c r="C385" s="269" t="s">
        <v>375</v>
      </c>
      <c r="D385" s="252" t="s">
        <v>137</v>
      </c>
      <c r="E385" s="253">
        <v>9.3950999999999993</v>
      </c>
      <c r="F385" s="254"/>
      <c r="G385" s="255">
        <f>ROUND(E385*F385,2)</f>
        <v>0</v>
      </c>
      <c r="H385" s="254"/>
      <c r="I385" s="255">
        <f>ROUND(E385*H385,2)</f>
        <v>0</v>
      </c>
      <c r="J385" s="254"/>
      <c r="K385" s="255">
        <f>ROUND(E385*J385,2)</f>
        <v>0</v>
      </c>
      <c r="L385" s="255">
        <v>15</v>
      </c>
      <c r="M385" s="255">
        <f>G385*(1+L385/100)</f>
        <v>0</v>
      </c>
      <c r="N385" s="255">
        <v>1.9199999999999998E-2</v>
      </c>
      <c r="O385" s="255">
        <f>ROUND(E385*N385,2)</f>
        <v>0.18</v>
      </c>
      <c r="P385" s="255">
        <v>0</v>
      </c>
      <c r="Q385" s="255">
        <f>ROUND(E385*P385,2)</f>
        <v>0</v>
      </c>
      <c r="R385" s="255" t="s">
        <v>296</v>
      </c>
      <c r="S385" s="255" t="s">
        <v>138</v>
      </c>
      <c r="T385" s="256" t="s">
        <v>138</v>
      </c>
      <c r="U385" s="233">
        <v>0</v>
      </c>
      <c r="V385" s="233">
        <f>ROUND(E385*U385,2)</f>
        <v>0</v>
      </c>
      <c r="W385" s="233"/>
      <c r="X385" s="233" t="s">
        <v>297</v>
      </c>
      <c r="Y385" s="214"/>
      <c r="Z385" s="214"/>
      <c r="AA385" s="214"/>
      <c r="AB385" s="214"/>
      <c r="AC385" s="214"/>
      <c r="AD385" s="214"/>
      <c r="AE385" s="214"/>
      <c r="AF385" s="214"/>
      <c r="AG385" s="214" t="s">
        <v>298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0" t="s">
        <v>141</v>
      </c>
      <c r="D386" s="234"/>
      <c r="E386" s="235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142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0" t="s">
        <v>175</v>
      </c>
      <c r="D387" s="234"/>
      <c r="E387" s="235">
        <v>1.071</v>
      </c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142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0" t="s">
        <v>176</v>
      </c>
      <c r="D388" s="234"/>
      <c r="E388" s="235">
        <v>7.47</v>
      </c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142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1" t="s">
        <v>145</v>
      </c>
      <c r="D389" s="236"/>
      <c r="E389" s="237">
        <v>8.5410000000000004</v>
      </c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142</v>
      </c>
      <c r="AH389" s="214">
        <v>1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5" t="s">
        <v>376</v>
      </c>
      <c r="D390" s="241"/>
      <c r="E390" s="242">
        <v>0.85409999999999997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142</v>
      </c>
      <c r="AH390" s="214">
        <v>4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50">
        <v>77</v>
      </c>
      <c r="B391" s="251" t="s">
        <v>377</v>
      </c>
      <c r="C391" s="269" t="s">
        <v>378</v>
      </c>
      <c r="D391" s="252" t="s">
        <v>151</v>
      </c>
      <c r="E391" s="253">
        <v>15.98</v>
      </c>
      <c r="F391" s="254"/>
      <c r="G391" s="255">
        <f>ROUND(E391*F391,2)</f>
        <v>0</v>
      </c>
      <c r="H391" s="254"/>
      <c r="I391" s="255">
        <f>ROUND(E391*H391,2)</f>
        <v>0</v>
      </c>
      <c r="J391" s="254"/>
      <c r="K391" s="255">
        <f>ROUND(E391*J391,2)</f>
        <v>0</v>
      </c>
      <c r="L391" s="255">
        <v>15</v>
      </c>
      <c r="M391" s="255">
        <f>G391*(1+L391/100)</f>
        <v>0</v>
      </c>
      <c r="N391" s="255">
        <v>4.0000000000000003E-5</v>
      </c>
      <c r="O391" s="255">
        <f>ROUND(E391*N391,2)</f>
        <v>0</v>
      </c>
      <c r="P391" s="255">
        <v>0</v>
      </c>
      <c r="Q391" s="255">
        <f>ROUND(E391*P391,2)</f>
        <v>0</v>
      </c>
      <c r="R391" s="255"/>
      <c r="S391" s="255" t="s">
        <v>138</v>
      </c>
      <c r="T391" s="256" t="s">
        <v>138</v>
      </c>
      <c r="U391" s="233">
        <v>7.0000000000000007E-2</v>
      </c>
      <c r="V391" s="233">
        <f>ROUND(E391*U391,2)</f>
        <v>1.1200000000000001</v>
      </c>
      <c r="W391" s="233"/>
      <c r="X391" s="233" t="s">
        <v>139</v>
      </c>
      <c r="Y391" s="214"/>
      <c r="Z391" s="214"/>
      <c r="AA391" s="214"/>
      <c r="AB391" s="214"/>
      <c r="AC391" s="214"/>
      <c r="AD391" s="214"/>
      <c r="AE391" s="214"/>
      <c r="AF391" s="214"/>
      <c r="AG391" s="214" t="s">
        <v>140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2" t="s">
        <v>379</v>
      </c>
      <c r="D392" s="257"/>
      <c r="E392" s="257"/>
      <c r="F392" s="257"/>
      <c r="G392" s="257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153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0" t="s">
        <v>141</v>
      </c>
      <c r="D393" s="234"/>
      <c r="E393" s="235"/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142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0" t="s">
        <v>380</v>
      </c>
      <c r="D394" s="234"/>
      <c r="E394" s="235">
        <v>4.18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142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0" t="s">
        <v>275</v>
      </c>
      <c r="D395" s="234"/>
      <c r="E395" s="235">
        <v>11.8</v>
      </c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142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145</v>
      </c>
      <c r="D396" s="236"/>
      <c r="E396" s="237">
        <v>15.98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142</v>
      </c>
      <c r="AH396" s="214">
        <v>1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60">
        <v>78</v>
      </c>
      <c r="B397" s="261" t="s">
        <v>381</v>
      </c>
      <c r="C397" s="274" t="s">
        <v>382</v>
      </c>
      <c r="D397" s="262" t="s">
        <v>260</v>
      </c>
      <c r="E397" s="263">
        <v>0.22586999999999999</v>
      </c>
      <c r="F397" s="264"/>
      <c r="G397" s="265">
        <f>ROUND(E397*F397,2)</f>
        <v>0</v>
      </c>
      <c r="H397" s="264"/>
      <c r="I397" s="265">
        <f>ROUND(E397*H397,2)</f>
        <v>0</v>
      </c>
      <c r="J397" s="264"/>
      <c r="K397" s="265">
        <f>ROUND(E397*J397,2)</f>
        <v>0</v>
      </c>
      <c r="L397" s="265">
        <v>15</v>
      </c>
      <c r="M397" s="265">
        <f>G397*(1+L397/100)</f>
        <v>0</v>
      </c>
      <c r="N397" s="265">
        <v>0</v>
      </c>
      <c r="O397" s="265">
        <f>ROUND(E397*N397,2)</f>
        <v>0</v>
      </c>
      <c r="P397" s="265">
        <v>0</v>
      </c>
      <c r="Q397" s="265">
        <f>ROUND(E397*P397,2)</f>
        <v>0</v>
      </c>
      <c r="R397" s="265"/>
      <c r="S397" s="265" t="s">
        <v>138</v>
      </c>
      <c r="T397" s="266" t="s">
        <v>138</v>
      </c>
      <c r="U397" s="233">
        <v>1.3049999999999999</v>
      </c>
      <c r="V397" s="233">
        <f>ROUND(E397*U397,2)</f>
        <v>0.28999999999999998</v>
      </c>
      <c r="W397" s="233"/>
      <c r="X397" s="233" t="s">
        <v>261</v>
      </c>
      <c r="Y397" s="214"/>
      <c r="Z397" s="214"/>
      <c r="AA397" s="214"/>
      <c r="AB397" s="214"/>
      <c r="AC397" s="214"/>
      <c r="AD397" s="214"/>
      <c r="AE397" s="214"/>
      <c r="AF397" s="214"/>
      <c r="AG397" s="214" t="s">
        <v>262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x14ac:dyDescent="0.2">
      <c r="A398" s="244" t="s">
        <v>133</v>
      </c>
      <c r="B398" s="245" t="s">
        <v>97</v>
      </c>
      <c r="C398" s="268" t="s">
        <v>98</v>
      </c>
      <c r="D398" s="246"/>
      <c r="E398" s="247"/>
      <c r="F398" s="248"/>
      <c r="G398" s="248">
        <f>SUMIF(AG399:AG446,"&lt;&gt;NOR",G399:G446)</f>
        <v>0</v>
      </c>
      <c r="H398" s="248"/>
      <c r="I398" s="248">
        <f>SUM(I399:I446)</f>
        <v>0</v>
      </c>
      <c r="J398" s="248"/>
      <c r="K398" s="248">
        <f>SUM(K399:K446)</f>
        <v>0</v>
      </c>
      <c r="L398" s="248"/>
      <c r="M398" s="248">
        <f>SUM(M399:M446)</f>
        <v>0</v>
      </c>
      <c r="N398" s="248"/>
      <c r="O398" s="248">
        <f>SUM(O399:O446)</f>
        <v>0.61</v>
      </c>
      <c r="P398" s="248"/>
      <c r="Q398" s="248">
        <f>SUM(Q399:Q446)</f>
        <v>0</v>
      </c>
      <c r="R398" s="248"/>
      <c r="S398" s="248"/>
      <c r="T398" s="249"/>
      <c r="U398" s="243"/>
      <c r="V398" s="243">
        <f>SUM(V399:V446)</f>
        <v>39.040000000000006</v>
      </c>
      <c r="W398" s="243"/>
      <c r="X398" s="243"/>
      <c r="AG398" t="s">
        <v>134</v>
      </c>
    </row>
    <row r="399" spans="1:60" outlineLevel="1" x14ac:dyDescent="0.2">
      <c r="A399" s="250">
        <v>79</v>
      </c>
      <c r="B399" s="251" t="s">
        <v>383</v>
      </c>
      <c r="C399" s="269" t="s">
        <v>384</v>
      </c>
      <c r="D399" s="252" t="s">
        <v>137</v>
      </c>
      <c r="E399" s="253">
        <v>32.207999999999998</v>
      </c>
      <c r="F399" s="254"/>
      <c r="G399" s="255">
        <f>ROUND(E399*F399,2)</f>
        <v>0</v>
      </c>
      <c r="H399" s="254"/>
      <c r="I399" s="255">
        <f>ROUND(E399*H399,2)</f>
        <v>0</v>
      </c>
      <c r="J399" s="254"/>
      <c r="K399" s="255">
        <f>ROUND(E399*J399,2)</f>
        <v>0</v>
      </c>
      <c r="L399" s="255">
        <v>15</v>
      </c>
      <c r="M399" s="255">
        <f>G399*(1+L399/100)</f>
        <v>0</v>
      </c>
      <c r="N399" s="255">
        <v>2.1000000000000001E-4</v>
      </c>
      <c r="O399" s="255">
        <f>ROUND(E399*N399,2)</f>
        <v>0.01</v>
      </c>
      <c r="P399" s="255">
        <v>0</v>
      </c>
      <c r="Q399" s="255">
        <f>ROUND(E399*P399,2)</f>
        <v>0</v>
      </c>
      <c r="R399" s="255"/>
      <c r="S399" s="255" t="s">
        <v>138</v>
      </c>
      <c r="T399" s="256" t="s">
        <v>138</v>
      </c>
      <c r="U399" s="233">
        <v>0.05</v>
      </c>
      <c r="V399" s="233">
        <f>ROUND(E399*U399,2)</f>
        <v>1.61</v>
      </c>
      <c r="W399" s="233"/>
      <c r="X399" s="233" t="s">
        <v>139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140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31"/>
      <c r="B400" s="232"/>
      <c r="C400" s="272" t="s">
        <v>385</v>
      </c>
      <c r="D400" s="257"/>
      <c r="E400" s="257"/>
      <c r="F400" s="257"/>
      <c r="G400" s="257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153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0" t="s">
        <v>141</v>
      </c>
      <c r="D401" s="234"/>
      <c r="E401" s="235"/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142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0" t="s">
        <v>386</v>
      </c>
      <c r="D402" s="234"/>
      <c r="E402" s="235">
        <v>8.36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142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31"/>
      <c r="B403" s="232"/>
      <c r="C403" s="270" t="s">
        <v>387</v>
      </c>
      <c r="D403" s="234"/>
      <c r="E403" s="235">
        <v>23.6</v>
      </c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142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1" t="s">
        <v>145</v>
      </c>
      <c r="D404" s="236"/>
      <c r="E404" s="237">
        <v>31.96</v>
      </c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142</v>
      </c>
      <c r="AH404" s="214">
        <v>1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0" t="s">
        <v>388</v>
      </c>
      <c r="D405" s="234"/>
      <c r="E405" s="235">
        <v>-3.1520000000000001</v>
      </c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142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0" t="s">
        <v>389</v>
      </c>
      <c r="D406" s="234"/>
      <c r="E406" s="235">
        <v>-1.2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142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0" t="s">
        <v>390</v>
      </c>
      <c r="D407" s="234"/>
      <c r="E407" s="235">
        <v>4.5999999999999996</v>
      </c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142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1" t="s">
        <v>145</v>
      </c>
      <c r="D408" s="236"/>
      <c r="E408" s="237">
        <v>0.248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142</v>
      </c>
      <c r="AH408" s="214">
        <v>1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50">
        <v>80</v>
      </c>
      <c r="B409" s="251" t="s">
        <v>391</v>
      </c>
      <c r="C409" s="269" t="s">
        <v>392</v>
      </c>
      <c r="D409" s="252" t="s">
        <v>137</v>
      </c>
      <c r="E409" s="253">
        <v>32.207999999999998</v>
      </c>
      <c r="F409" s="254"/>
      <c r="G409" s="255">
        <f>ROUND(E409*F409,2)</f>
        <v>0</v>
      </c>
      <c r="H409" s="254"/>
      <c r="I409" s="255">
        <f>ROUND(E409*H409,2)</f>
        <v>0</v>
      </c>
      <c r="J409" s="254"/>
      <c r="K409" s="255">
        <f>ROUND(E409*J409,2)</f>
        <v>0</v>
      </c>
      <c r="L409" s="255">
        <v>15</v>
      </c>
      <c r="M409" s="255">
        <f>G409*(1+L409/100)</f>
        <v>0</v>
      </c>
      <c r="N409" s="255">
        <v>5.2399999999999999E-3</v>
      </c>
      <c r="O409" s="255">
        <f>ROUND(E409*N409,2)</f>
        <v>0.17</v>
      </c>
      <c r="P409" s="255">
        <v>0</v>
      </c>
      <c r="Q409" s="255">
        <f>ROUND(E409*P409,2)</f>
        <v>0</v>
      </c>
      <c r="R409" s="255"/>
      <c r="S409" s="255" t="s">
        <v>138</v>
      </c>
      <c r="T409" s="256" t="s">
        <v>138</v>
      </c>
      <c r="U409" s="233">
        <v>0.95840000000000003</v>
      </c>
      <c r="V409" s="233">
        <f>ROUND(E409*U409,2)</f>
        <v>30.87</v>
      </c>
      <c r="W409" s="233"/>
      <c r="X409" s="233" t="s">
        <v>139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140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0" t="s">
        <v>141</v>
      </c>
      <c r="D410" s="234"/>
      <c r="E410" s="235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142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0" t="s">
        <v>386</v>
      </c>
      <c r="D411" s="234"/>
      <c r="E411" s="235">
        <v>8.36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142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31"/>
      <c r="B412" s="232"/>
      <c r="C412" s="270" t="s">
        <v>387</v>
      </c>
      <c r="D412" s="234"/>
      <c r="E412" s="235">
        <v>23.6</v>
      </c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142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1"/>
      <c r="B413" s="232"/>
      <c r="C413" s="271" t="s">
        <v>145</v>
      </c>
      <c r="D413" s="236"/>
      <c r="E413" s="237">
        <v>31.96</v>
      </c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142</v>
      </c>
      <c r="AH413" s="214">
        <v>1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0" t="s">
        <v>388</v>
      </c>
      <c r="D414" s="234"/>
      <c r="E414" s="235">
        <v>-3.1520000000000001</v>
      </c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142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0" t="s">
        <v>389</v>
      </c>
      <c r="D415" s="234"/>
      <c r="E415" s="235">
        <v>-1.2</v>
      </c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142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31"/>
      <c r="B416" s="232"/>
      <c r="C416" s="270" t="s">
        <v>390</v>
      </c>
      <c r="D416" s="234"/>
      <c r="E416" s="235">
        <v>4.5999999999999996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142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1" t="s">
        <v>145</v>
      </c>
      <c r="D417" s="236"/>
      <c r="E417" s="237">
        <v>0.248</v>
      </c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142</v>
      </c>
      <c r="AH417" s="214">
        <v>1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50">
        <v>81</v>
      </c>
      <c r="B418" s="251" t="s">
        <v>393</v>
      </c>
      <c r="C418" s="269" t="s">
        <v>394</v>
      </c>
      <c r="D418" s="252" t="s">
        <v>137</v>
      </c>
      <c r="E418" s="253">
        <v>35.428800000000003</v>
      </c>
      <c r="F418" s="254"/>
      <c r="G418" s="255">
        <f>ROUND(E418*F418,2)</f>
        <v>0</v>
      </c>
      <c r="H418" s="254"/>
      <c r="I418" s="255">
        <f>ROUND(E418*H418,2)</f>
        <v>0</v>
      </c>
      <c r="J418" s="254"/>
      <c r="K418" s="255">
        <f>ROUND(E418*J418,2)</f>
        <v>0</v>
      </c>
      <c r="L418" s="255">
        <v>15</v>
      </c>
      <c r="M418" s="255">
        <f>G418*(1+L418/100)</f>
        <v>0</v>
      </c>
      <c r="N418" s="255">
        <v>1.2200000000000001E-2</v>
      </c>
      <c r="O418" s="255">
        <f>ROUND(E418*N418,2)</f>
        <v>0.43</v>
      </c>
      <c r="P418" s="255">
        <v>0</v>
      </c>
      <c r="Q418" s="255">
        <f>ROUND(E418*P418,2)</f>
        <v>0</v>
      </c>
      <c r="R418" s="255" t="s">
        <v>296</v>
      </c>
      <c r="S418" s="255" t="s">
        <v>138</v>
      </c>
      <c r="T418" s="256" t="s">
        <v>138</v>
      </c>
      <c r="U418" s="233">
        <v>0</v>
      </c>
      <c r="V418" s="233">
        <f>ROUND(E418*U418,2)</f>
        <v>0</v>
      </c>
      <c r="W418" s="233"/>
      <c r="X418" s="233" t="s">
        <v>297</v>
      </c>
      <c r="Y418" s="214"/>
      <c r="Z418" s="214"/>
      <c r="AA418" s="214"/>
      <c r="AB418" s="214"/>
      <c r="AC418" s="214"/>
      <c r="AD418" s="214"/>
      <c r="AE418" s="214"/>
      <c r="AF418" s="214"/>
      <c r="AG418" s="214" t="s">
        <v>298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31"/>
      <c r="B419" s="232"/>
      <c r="C419" s="270" t="s">
        <v>141</v>
      </c>
      <c r="D419" s="234"/>
      <c r="E419" s="235"/>
      <c r="F419" s="233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142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0" t="s">
        <v>386</v>
      </c>
      <c r="D420" s="234"/>
      <c r="E420" s="235">
        <v>8.36</v>
      </c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142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0" t="s">
        <v>387</v>
      </c>
      <c r="D421" s="234"/>
      <c r="E421" s="235">
        <v>23.6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142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1" t="s">
        <v>145</v>
      </c>
      <c r="D422" s="236"/>
      <c r="E422" s="237">
        <v>31.96</v>
      </c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142</v>
      </c>
      <c r="AH422" s="214">
        <v>1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1"/>
      <c r="B423" s="232"/>
      <c r="C423" s="270" t="s">
        <v>388</v>
      </c>
      <c r="D423" s="234"/>
      <c r="E423" s="235">
        <v>-3.1520000000000001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142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31"/>
      <c r="B424" s="232"/>
      <c r="C424" s="270" t="s">
        <v>389</v>
      </c>
      <c r="D424" s="234"/>
      <c r="E424" s="235">
        <v>-1.2</v>
      </c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142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31"/>
      <c r="B425" s="232"/>
      <c r="C425" s="270" t="s">
        <v>390</v>
      </c>
      <c r="D425" s="234"/>
      <c r="E425" s="235">
        <v>4.5999999999999996</v>
      </c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142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31"/>
      <c r="B426" s="232"/>
      <c r="C426" s="271" t="s">
        <v>145</v>
      </c>
      <c r="D426" s="236"/>
      <c r="E426" s="237">
        <v>0.248</v>
      </c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142</v>
      </c>
      <c r="AH426" s="214">
        <v>1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/>
      <c r="B427" s="232"/>
      <c r="C427" s="275" t="s">
        <v>376</v>
      </c>
      <c r="D427" s="241"/>
      <c r="E427" s="242">
        <v>3.2208000000000001</v>
      </c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142</v>
      </c>
      <c r="AH427" s="214">
        <v>4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ht="22.5" outlineLevel="1" x14ac:dyDescent="0.2">
      <c r="A428" s="250">
        <v>82</v>
      </c>
      <c r="B428" s="251" t="s">
        <v>395</v>
      </c>
      <c r="C428" s="269" t="s">
        <v>396</v>
      </c>
      <c r="D428" s="252" t="s">
        <v>151</v>
      </c>
      <c r="E428" s="253">
        <v>15.98</v>
      </c>
      <c r="F428" s="254"/>
      <c r="G428" s="255">
        <f>ROUND(E428*F428,2)</f>
        <v>0</v>
      </c>
      <c r="H428" s="254"/>
      <c r="I428" s="255">
        <f>ROUND(E428*H428,2)</f>
        <v>0</v>
      </c>
      <c r="J428" s="254"/>
      <c r="K428" s="255">
        <f>ROUND(E428*J428,2)</f>
        <v>0</v>
      </c>
      <c r="L428" s="255">
        <v>15</v>
      </c>
      <c r="M428" s="255">
        <f>G428*(1+L428/100)</f>
        <v>0</v>
      </c>
      <c r="N428" s="255">
        <v>1E-4</v>
      </c>
      <c r="O428" s="255">
        <f>ROUND(E428*N428,2)</f>
        <v>0</v>
      </c>
      <c r="P428" s="255">
        <v>0</v>
      </c>
      <c r="Q428" s="255">
        <f>ROUND(E428*P428,2)</f>
        <v>0</v>
      </c>
      <c r="R428" s="255"/>
      <c r="S428" s="255" t="s">
        <v>168</v>
      </c>
      <c r="T428" s="256" t="s">
        <v>169</v>
      </c>
      <c r="U428" s="233">
        <v>0.12</v>
      </c>
      <c r="V428" s="233">
        <f>ROUND(E428*U428,2)</f>
        <v>1.92</v>
      </c>
      <c r="W428" s="233"/>
      <c r="X428" s="233" t="s">
        <v>139</v>
      </c>
      <c r="Y428" s="214"/>
      <c r="Z428" s="214"/>
      <c r="AA428" s="214"/>
      <c r="AB428" s="214"/>
      <c r="AC428" s="214"/>
      <c r="AD428" s="214"/>
      <c r="AE428" s="214"/>
      <c r="AF428" s="214"/>
      <c r="AG428" s="214" t="s">
        <v>140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2" t="s">
        <v>397</v>
      </c>
      <c r="D429" s="257"/>
      <c r="E429" s="257"/>
      <c r="F429" s="257"/>
      <c r="G429" s="257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153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0" t="s">
        <v>141</v>
      </c>
      <c r="D430" s="234"/>
      <c r="E430" s="235"/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142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31"/>
      <c r="B431" s="232"/>
      <c r="C431" s="270" t="s">
        <v>380</v>
      </c>
      <c r="D431" s="234"/>
      <c r="E431" s="235">
        <v>4.18</v>
      </c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142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0" t="s">
        <v>275</v>
      </c>
      <c r="D432" s="234"/>
      <c r="E432" s="235">
        <v>11.8</v>
      </c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142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">
      <c r="A433" s="231"/>
      <c r="B433" s="232"/>
      <c r="C433" s="271" t="s">
        <v>145</v>
      </c>
      <c r="D433" s="236"/>
      <c r="E433" s="237">
        <v>15.98</v>
      </c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142</v>
      </c>
      <c r="AH433" s="214">
        <v>1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ht="22.5" outlineLevel="1" x14ac:dyDescent="0.2">
      <c r="A434" s="250">
        <v>83</v>
      </c>
      <c r="B434" s="251" t="s">
        <v>398</v>
      </c>
      <c r="C434" s="269" t="s">
        <v>399</v>
      </c>
      <c r="D434" s="252" t="s">
        <v>151</v>
      </c>
      <c r="E434" s="253">
        <v>14</v>
      </c>
      <c r="F434" s="254"/>
      <c r="G434" s="255">
        <f>ROUND(E434*F434,2)</f>
        <v>0</v>
      </c>
      <c r="H434" s="254"/>
      <c r="I434" s="255">
        <f>ROUND(E434*H434,2)</f>
        <v>0</v>
      </c>
      <c r="J434" s="254"/>
      <c r="K434" s="255">
        <f>ROUND(E434*J434,2)</f>
        <v>0</v>
      </c>
      <c r="L434" s="255">
        <v>15</v>
      </c>
      <c r="M434" s="255">
        <f>G434*(1+L434/100)</f>
        <v>0</v>
      </c>
      <c r="N434" s="255">
        <v>1E-4</v>
      </c>
      <c r="O434" s="255">
        <f>ROUND(E434*N434,2)</f>
        <v>0</v>
      </c>
      <c r="P434" s="255">
        <v>0</v>
      </c>
      <c r="Q434" s="255">
        <f>ROUND(E434*P434,2)</f>
        <v>0</v>
      </c>
      <c r="R434" s="255"/>
      <c r="S434" s="255" t="s">
        <v>168</v>
      </c>
      <c r="T434" s="256" t="s">
        <v>169</v>
      </c>
      <c r="U434" s="233">
        <v>0.12</v>
      </c>
      <c r="V434" s="233">
        <f>ROUND(E434*U434,2)</f>
        <v>1.68</v>
      </c>
      <c r="W434" s="233"/>
      <c r="X434" s="233" t="s">
        <v>139</v>
      </c>
      <c r="Y434" s="214"/>
      <c r="Z434" s="214"/>
      <c r="AA434" s="214"/>
      <c r="AB434" s="214"/>
      <c r="AC434" s="214"/>
      <c r="AD434" s="214"/>
      <c r="AE434" s="214"/>
      <c r="AF434" s="214"/>
      <c r="AG434" s="214" t="s">
        <v>140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1"/>
      <c r="B435" s="232"/>
      <c r="C435" s="272" t="s">
        <v>397</v>
      </c>
      <c r="D435" s="257"/>
      <c r="E435" s="257"/>
      <c r="F435" s="257"/>
      <c r="G435" s="257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153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">
      <c r="A436" s="231"/>
      <c r="B436" s="232"/>
      <c r="C436" s="270" t="s">
        <v>141</v>
      </c>
      <c r="D436" s="234"/>
      <c r="E436" s="235"/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142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31"/>
      <c r="B437" s="232"/>
      <c r="C437" s="270" t="s">
        <v>400</v>
      </c>
      <c r="D437" s="234"/>
      <c r="E437" s="235">
        <v>4</v>
      </c>
      <c r="F437" s="233"/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142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">
      <c r="A438" s="231"/>
      <c r="B438" s="232"/>
      <c r="C438" s="270" t="s">
        <v>401</v>
      </c>
      <c r="D438" s="234"/>
      <c r="E438" s="235">
        <v>10</v>
      </c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142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31"/>
      <c r="B439" s="232"/>
      <c r="C439" s="271" t="s">
        <v>145</v>
      </c>
      <c r="D439" s="236"/>
      <c r="E439" s="237">
        <v>14</v>
      </c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142</v>
      </c>
      <c r="AH439" s="214">
        <v>1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ht="22.5" outlineLevel="1" x14ac:dyDescent="0.2">
      <c r="A440" s="250">
        <v>84</v>
      </c>
      <c r="B440" s="251" t="s">
        <v>402</v>
      </c>
      <c r="C440" s="269" t="s">
        <v>403</v>
      </c>
      <c r="D440" s="252" t="s">
        <v>151</v>
      </c>
      <c r="E440" s="253">
        <v>18</v>
      </c>
      <c r="F440" s="254"/>
      <c r="G440" s="255">
        <f>ROUND(E440*F440,2)</f>
        <v>0</v>
      </c>
      <c r="H440" s="254"/>
      <c r="I440" s="255">
        <f>ROUND(E440*H440,2)</f>
        <v>0</v>
      </c>
      <c r="J440" s="254"/>
      <c r="K440" s="255">
        <f>ROUND(E440*J440,2)</f>
        <v>0</v>
      </c>
      <c r="L440" s="255">
        <v>15</v>
      </c>
      <c r="M440" s="255">
        <f>G440*(1+L440/100)</f>
        <v>0</v>
      </c>
      <c r="N440" s="255">
        <v>2.3000000000000001E-4</v>
      </c>
      <c r="O440" s="255">
        <f>ROUND(E440*N440,2)</f>
        <v>0</v>
      </c>
      <c r="P440" s="255">
        <v>0</v>
      </c>
      <c r="Q440" s="255">
        <f>ROUND(E440*P440,2)</f>
        <v>0</v>
      </c>
      <c r="R440" s="255"/>
      <c r="S440" s="255" t="s">
        <v>168</v>
      </c>
      <c r="T440" s="256" t="s">
        <v>169</v>
      </c>
      <c r="U440" s="233">
        <v>0.12</v>
      </c>
      <c r="V440" s="233">
        <f>ROUND(E440*U440,2)</f>
        <v>2.16</v>
      </c>
      <c r="W440" s="233"/>
      <c r="X440" s="233" t="s">
        <v>139</v>
      </c>
      <c r="Y440" s="214"/>
      <c r="Z440" s="214"/>
      <c r="AA440" s="214"/>
      <c r="AB440" s="214"/>
      <c r="AC440" s="214"/>
      <c r="AD440" s="214"/>
      <c r="AE440" s="214"/>
      <c r="AF440" s="214"/>
      <c r="AG440" s="214" t="s">
        <v>140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1"/>
      <c r="B441" s="232"/>
      <c r="C441" s="272" t="s">
        <v>397</v>
      </c>
      <c r="D441" s="257"/>
      <c r="E441" s="257"/>
      <c r="F441" s="257"/>
      <c r="G441" s="257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153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31"/>
      <c r="B442" s="232"/>
      <c r="C442" s="270" t="s">
        <v>141</v>
      </c>
      <c r="D442" s="234"/>
      <c r="E442" s="235"/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142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1"/>
      <c r="B443" s="232"/>
      <c r="C443" s="270" t="s">
        <v>404</v>
      </c>
      <c r="D443" s="234"/>
      <c r="E443" s="235">
        <v>8</v>
      </c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142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31"/>
      <c r="B444" s="232"/>
      <c r="C444" s="270" t="s">
        <v>401</v>
      </c>
      <c r="D444" s="234"/>
      <c r="E444" s="235">
        <v>10</v>
      </c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142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">
      <c r="A445" s="231"/>
      <c r="B445" s="232"/>
      <c r="C445" s="271" t="s">
        <v>145</v>
      </c>
      <c r="D445" s="236"/>
      <c r="E445" s="237">
        <v>18</v>
      </c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142</v>
      </c>
      <c r="AH445" s="214">
        <v>1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60">
        <v>85</v>
      </c>
      <c r="B446" s="261" t="s">
        <v>405</v>
      </c>
      <c r="C446" s="274" t="s">
        <v>406</v>
      </c>
      <c r="D446" s="262" t="s">
        <v>260</v>
      </c>
      <c r="E446" s="263">
        <v>0.6149</v>
      </c>
      <c r="F446" s="264"/>
      <c r="G446" s="265">
        <f>ROUND(E446*F446,2)</f>
        <v>0</v>
      </c>
      <c r="H446" s="264"/>
      <c r="I446" s="265">
        <f>ROUND(E446*H446,2)</f>
        <v>0</v>
      </c>
      <c r="J446" s="264"/>
      <c r="K446" s="265">
        <f>ROUND(E446*J446,2)</f>
        <v>0</v>
      </c>
      <c r="L446" s="265">
        <v>15</v>
      </c>
      <c r="M446" s="265">
        <f>G446*(1+L446/100)</f>
        <v>0</v>
      </c>
      <c r="N446" s="265">
        <v>0</v>
      </c>
      <c r="O446" s="265">
        <f>ROUND(E446*N446,2)</f>
        <v>0</v>
      </c>
      <c r="P446" s="265">
        <v>0</v>
      </c>
      <c r="Q446" s="265">
        <f>ROUND(E446*P446,2)</f>
        <v>0</v>
      </c>
      <c r="R446" s="265"/>
      <c r="S446" s="265" t="s">
        <v>138</v>
      </c>
      <c r="T446" s="266" t="s">
        <v>138</v>
      </c>
      <c r="U446" s="233">
        <v>1.3049999999999999</v>
      </c>
      <c r="V446" s="233">
        <f>ROUND(E446*U446,2)</f>
        <v>0.8</v>
      </c>
      <c r="W446" s="233"/>
      <c r="X446" s="233" t="s">
        <v>261</v>
      </c>
      <c r="Y446" s="214"/>
      <c r="Z446" s="214"/>
      <c r="AA446" s="214"/>
      <c r="AB446" s="214"/>
      <c r="AC446" s="214"/>
      <c r="AD446" s="214"/>
      <c r="AE446" s="214"/>
      <c r="AF446" s="214"/>
      <c r="AG446" s="214" t="s">
        <v>262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x14ac:dyDescent="0.2">
      <c r="A447" s="244" t="s">
        <v>133</v>
      </c>
      <c r="B447" s="245" t="s">
        <v>99</v>
      </c>
      <c r="C447" s="268" t="s">
        <v>100</v>
      </c>
      <c r="D447" s="246"/>
      <c r="E447" s="247"/>
      <c r="F447" s="248"/>
      <c r="G447" s="248">
        <f>SUMIF(AG448:AG502,"&lt;&gt;NOR",G448:G502)</f>
        <v>0</v>
      </c>
      <c r="H447" s="248"/>
      <c r="I447" s="248">
        <f>SUM(I448:I502)</f>
        <v>0</v>
      </c>
      <c r="J447" s="248"/>
      <c r="K447" s="248">
        <f>SUM(K448:K502)</f>
        <v>0</v>
      </c>
      <c r="L447" s="248"/>
      <c r="M447" s="248">
        <f>SUM(M448:M502)</f>
        <v>0</v>
      </c>
      <c r="N447" s="248"/>
      <c r="O447" s="248">
        <f>SUM(O448:O502)</f>
        <v>0.01</v>
      </c>
      <c r="P447" s="248"/>
      <c r="Q447" s="248">
        <f>SUM(Q448:Q502)</f>
        <v>0</v>
      </c>
      <c r="R447" s="248"/>
      <c r="S447" s="248"/>
      <c r="T447" s="249"/>
      <c r="U447" s="243"/>
      <c r="V447" s="243">
        <f>SUM(V448:V502)</f>
        <v>7.8400000000000007</v>
      </c>
      <c r="W447" s="243"/>
      <c r="X447" s="243"/>
      <c r="AG447" t="s">
        <v>134</v>
      </c>
    </row>
    <row r="448" spans="1:60" outlineLevel="1" x14ac:dyDescent="0.2">
      <c r="A448" s="250">
        <v>86</v>
      </c>
      <c r="B448" s="251" t="s">
        <v>407</v>
      </c>
      <c r="C448" s="269" t="s">
        <v>408</v>
      </c>
      <c r="D448" s="252" t="s">
        <v>137</v>
      </c>
      <c r="E448" s="253">
        <v>8.5410000000000004</v>
      </c>
      <c r="F448" s="254"/>
      <c r="G448" s="255">
        <f>ROUND(E448*F448,2)</f>
        <v>0</v>
      </c>
      <c r="H448" s="254"/>
      <c r="I448" s="255">
        <f>ROUND(E448*H448,2)</f>
        <v>0</v>
      </c>
      <c r="J448" s="254"/>
      <c r="K448" s="255">
        <f>ROUND(E448*J448,2)</f>
        <v>0</v>
      </c>
      <c r="L448" s="255">
        <v>15</v>
      </c>
      <c r="M448" s="255">
        <f>G448*(1+L448/100)</f>
        <v>0</v>
      </c>
      <c r="N448" s="255">
        <v>3.5E-4</v>
      </c>
      <c r="O448" s="255">
        <f>ROUND(E448*N448,2)</f>
        <v>0</v>
      </c>
      <c r="P448" s="255">
        <v>0</v>
      </c>
      <c r="Q448" s="255">
        <f>ROUND(E448*P448,2)</f>
        <v>0</v>
      </c>
      <c r="R448" s="255"/>
      <c r="S448" s="255" t="s">
        <v>138</v>
      </c>
      <c r="T448" s="256" t="s">
        <v>138</v>
      </c>
      <c r="U448" s="233">
        <v>1.35E-2</v>
      </c>
      <c r="V448" s="233">
        <f>ROUND(E448*U448,2)</f>
        <v>0.12</v>
      </c>
      <c r="W448" s="233"/>
      <c r="X448" s="233" t="s">
        <v>139</v>
      </c>
      <c r="Y448" s="214"/>
      <c r="Z448" s="214"/>
      <c r="AA448" s="214"/>
      <c r="AB448" s="214"/>
      <c r="AC448" s="214"/>
      <c r="AD448" s="214"/>
      <c r="AE448" s="214"/>
      <c r="AF448" s="214"/>
      <c r="AG448" s="214" t="s">
        <v>140</v>
      </c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">
      <c r="A449" s="231"/>
      <c r="B449" s="232"/>
      <c r="C449" s="270" t="s">
        <v>141</v>
      </c>
      <c r="D449" s="234"/>
      <c r="E449" s="235"/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142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31"/>
      <c r="B450" s="232"/>
      <c r="C450" s="270" t="s">
        <v>175</v>
      </c>
      <c r="D450" s="234"/>
      <c r="E450" s="235">
        <v>1.071</v>
      </c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142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31"/>
      <c r="B451" s="232"/>
      <c r="C451" s="270" t="s">
        <v>176</v>
      </c>
      <c r="D451" s="234"/>
      <c r="E451" s="235">
        <v>7.47</v>
      </c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142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">
      <c r="A452" s="231"/>
      <c r="B452" s="232"/>
      <c r="C452" s="271" t="s">
        <v>145</v>
      </c>
      <c r="D452" s="236"/>
      <c r="E452" s="237">
        <v>8.5410000000000004</v>
      </c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142</v>
      </c>
      <c r="AH452" s="214">
        <v>1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">
      <c r="A453" s="250">
        <v>87</v>
      </c>
      <c r="B453" s="251" t="s">
        <v>409</v>
      </c>
      <c r="C453" s="269" t="s">
        <v>410</v>
      </c>
      <c r="D453" s="252" t="s">
        <v>137</v>
      </c>
      <c r="E453" s="253">
        <v>26.838100000000001</v>
      </c>
      <c r="F453" s="254"/>
      <c r="G453" s="255">
        <f>ROUND(E453*F453,2)</f>
        <v>0</v>
      </c>
      <c r="H453" s="254"/>
      <c r="I453" s="255">
        <f>ROUND(E453*H453,2)</f>
        <v>0</v>
      </c>
      <c r="J453" s="254"/>
      <c r="K453" s="255">
        <f>ROUND(E453*J453,2)</f>
        <v>0</v>
      </c>
      <c r="L453" s="255">
        <v>15</v>
      </c>
      <c r="M453" s="255">
        <f>G453*(1+L453/100)</f>
        <v>0</v>
      </c>
      <c r="N453" s="255">
        <v>0</v>
      </c>
      <c r="O453" s="255">
        <f>ROUND(E453*N453,2)</f>
        <v>0</v>
      </c>
      <c r="P453" s="255">
        <v>0</v>
      </c>
      <c r="Q453" s="255">
        <f>ROUND(E453*P453,2)</f>
        <v>0</v>
      </c>
      <c r="R453" s="255"/>
      <c r="S453" s="255" t="s">
        <v>138</v>
      </c>
      <c r="T453" s="256" t="s">
        <v>138</v>
      </c>
      <c r="U453" s="233">
        <v>7.0000000000000001E-3</v>
      </c>
      <c r="V453" s="233">
        <f>ROUND(E453*U453,2)</f>
        <v>0.19</v>
      </c>
      <c r="W453" s="233"/>
      <c r="X453" s="233" t="s">
        <v>139</v>
      </c>
      <c r="Y453" s="214"/>
      <c r="Z453" s="214"/>
      <c r="AA453" s="214"/>
      <c r="AB453" s="214"/>
      <c r="AC453" s="214"/>
      <c r="AD453" s="214"/>
      <c r="AE453" s="214"/>
      <c r="AF453" s="214"/>
      <c r="AG453" s="214" t="s">
        <v>140</v>
      </c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31"/>
      <c r="B454" s="232"/>
      <c r="C454" s="270" t="s">
        <v>141</v>
      </c>
      <c r="D454" s="234"/>
      <c r="E454" s="235"/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142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31"/>
      <c r="B455" s="232"/>
      <c r="C455" s="270" t="s">
        <v>143</v>
      </c>
      <c r="D455" s="234"/>
      <c r="E455" s="235"/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142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31"/>
      <c r="B456" s="232"/>
      <c r="C456" s="270" t="s">
        <v>185</v>
      </c>
      <c r="D456" s="234"/>
      <c r="E456" s="235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142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ht="22.5" outlineLevel="1" x14ac:dyDescent="0.2">
      <c r="A457" s="231"/>
      <c r="B457" s="232"/>
      <c r="C457" s="270" t="s">
        <v>186</v>
      </c>
      <c r="D457" s="234"/>
      <c r="E457" s="235">
        <v>4.7861000000000002</v>
      </c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142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ht="22.5" outlineLevel="1" x14ac:dyDescent="0.2">
      <c r="A458" s="231"/>
      <c r="B458" s="232"/>
      <c r="C458" s="270" t="s">
        <v>187</v>
      </c>
      <c r="D458" s="234"/>
      <c r="E458" s="235">
        <v>13.510999999999999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142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31"/>
      <c r="B459" s="232"/>
      <c r="C459" s="271" t="s">
        <v>145</v>
      </c>
      <c r="D459" s="236"/>
      <c r="E459" s="237">
        <v>18.2971</v>
      </c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142</v>
      </c>
      <c r="AH459" s="214">
        <v>1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">
      <c r="A460" s="231"/>
      <c r="B460" s="232"/>
      <c r="C460" s="270" t="s">
        <v>141</v>
      </c>
      <c r="D460" s="234"/>
      <c r="E460" s="235"/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142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31"/>
      <c r="B461" s="232"/>
      <c r="C461" s="270" t="s">
        <v>411</v>
      </c>
      <c r="D461" s="234"/>
      <c r="E461" s="235"/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142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">
      <c r="A462" s="231"/>
      <c r="B462" s="232"/>
      <c r="C462" s="270" t="s">
        <v>175</v>
      </c>
      <c r="D462" s="234"/>
      <c r="E462" s="235">
        <v>1.071</v>
      </c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142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">
      <c r="A463" s="231"/>
      <c r="B463" s="232"/>
      <c r="C463" s="270" t="s">
        <v>176</v>
      </c>
      <c r="D463" s="234"/>
      <c r="E463" s="235">
        <v>7.47</v>
      </c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142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31"/>
      <c r="B464" s="232"/>
      <c r="C464" s="271" t="s">
        <v>145</v>
      </c>
      <c r="D464" s="236"/>
      <c r="E464" s="237">
        <v>8.5410000000000004</v>
      </c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142</v>
      </c>
      <c r="AH464" s="214">
        <v>1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">
      <c r="A465" s="250">
        <v>88</v>
      </c>
      <c r="B465" s="251" t="s">
        <v>412</v>
      </c>
      <c r="C465" s="269" t="s">
        <v>413</v>
      </c>
      <c r="D465" s="252" t="s">
        <v>137</v>
      </c>
      <c r="E465" s="253">
        <v>26.838100000000001</v>
      </c>
      <c r="F465" s="254"/>
      <c r="G465" s="255">
        <f>ROUND(E465*F465,2)</f>
        <v>0</v>
      </c>
      <c r="H465" s="254"/>
      <c r="I465" s="255">
        <f>ROUND(E465*H465,2)</f>
        <v>0</v>
      </c>
      <c r="J465" s="254"/>
      <c r="K465" s="255">
        <f>ROUND(E465*J465,2)</f>
        <v>0</v>
      </c>
      <c r="L465" s="255">
        <v>15</v>
      </c>
      <c r="M465" s="255">
        <f>G465*(1+L465/100)</f>
        <v>0</v>
      </c>
      <c r="N465" s="255">
        <v>0</v>
      </c>
      <c r="O465" s="255">
        <f>ROUND(E465*N465,2)</f>
        <v>0</v>
      </c>
      <c r="P465" s="255">
        <v>0</v>
      </c>
      <c r="Q465" s="255">
        <f>ROUND(E465*P465,2)</f>
        <v>0</v>
      </c>
      <c r="R465" s="255"/>
      <c r="S465" s="255" t="s">
        <v>138</v>
      </c>
      <c r="T465" s="256" t="s">
        <v>138</v>
      </c>
      <c r="U465" s="233">
        <v>2.1000000000000001E-2</v>
      </c>
      <c r="V465" s="233">
        <f>ROUND(E465*U465,2)</f>
        <v>0.56000000000000005</v>
      </c>
      <c r="W465" s="233"/>
      <c r="X465" s="233" t="s">
        <v>139</v>
      </c>
      <c r="Y465" s="214"/>
      <c r="Z465" s="214"/>
      <c r="AA465" s="214"/>
      <c r="AB465" s="214"/>
      <c r="AC465" s="214"/>
      <c r="AD465" s="214"/>
      <c r="AE465" s="214"/>
      <c r="AF465" s="214"/>
      <c r="AG465" s="214" t="s">
        <v>140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/>
      <c r="B466" s="232"/>
      <c r="C466" s="270" t="s">
        <v>141</v>
      </c>
      <c r="D466" s="234"/>
      <c r="E466" s="235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142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1"/>
      <c r="B467" s="232"/>
      <c r="C467" s="270" t="s">
        <v>143</v>
      </c>
      <c r="D467" s="234"/>
      <c r="E467" s="235"/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142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31"/>
      <c r="B468" s="232"/>
      <c r="C468" s="270" t="s">
        <v>185</v>
      </c>
      <c r="D468" s="234"/>
      <c r="E468" s="235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142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ht="22.5" outlineLevel="1" x14ac:dyDescent="0.2">
      <c r="A469" s="231"/>
      <c r="B469" s="232"/>
      <c r="C469" s="270" t="s">
        <v>186</v>
      </c>
      <c r="D469" s="234"/>
      <c r="E469" s="235">
        <v>4.7861000000000002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142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ht="22.5" outlineLevel="1" x14ac:dyDescent="0.2">
      <c r="A470" s="231"/>
      <c r="B470" s="232"/>
      <c r="C470" s="270" t="s">
        <v>187</v>
      </c>
      <c r="D470" s="234"/>
      <c r="E470" s="235">
        <v>13.510999999999999</v>
      </c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142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">
      <c r="A471" s="231"/>
      <c r="B471" s="232"/>
      <c r="C471" s="271" t="s">
        <v>145</v>
      </c>
      <c r="D471" s="236"/>
      <c r="E471" s="237">
        <v>18.2971</v>
      </c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142</v>
      </c>
      <c r="AH471" s="214">
        <v>1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">
      <c r="A472" s="231"/>
      <c r="B472" s="232"/>
      <c r="C472" s="270" t="s">
        <v>141</v>
      </c>
      <c r="D472" s="234"/>
      <c r="E472" s="235"/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142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/>
      <c r="B473" s="232"/>
      <c r="C473" s="270" t="s">
        <v>411</v>
      </c>
      <c r="D473" s="234"/>
      <c r="E473" s="235"/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142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31"/>
      <c r="B474" s="232"/>
      <c r="C474" s="270" t="s">
        <v>175</v>
      </c>
      <c r="D474" s="234"/>
      <c r="E474" s="235">
        <v>1.071</v>
      </c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142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31"/>
      <c r="B475" s="232"/>
      <c r="C475" s="270" t="s">
        <v>176</v>
      </c>
      <c r="D475" s="234"/>
      <c r="E475" s="235">
        <v>7.47</v>
      </c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142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1"/>
      <c r="B476" s="232"/>
      <c r="C476" s="271" t="s">
        <v>145</v>
      </c>
      <c r="D476" s="236"/>
      <c r="E476" s="237">
        <v>8.5410000000000004</v>
      </c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142</v>
      </c>
      <c r="AH476" s="214">
        <v>1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50">
        <v>89</v>
      </c>
      <c r="B477" s="251" t="s">
        <v>414</v>
      </c>
      <c r="C477" s="269" t="s">
        <v>415</v>
      </c>
      <c r="D477" s="252" t="s">
        <v>137</v>
      </c>
      <c r="E477" s="253">
        <v>26.838100000000001</v>
      </c>
      <c r="F477" s="254"/>
      <c r="G477" s="255">
        <f>ROUND(E477*F477,2)</f>
        <v>0</v>
      </c>
      <c r="H477" s="254"/>
      <c r="I477" s="255">
        <f>ROUND(E477*H477,2)</f>
        <v>0</v>
      </c>
      <c r="J477" s="254"/>
      <c r="K477" s="255">
        <f>ROUND(E477*J477,2)</f>
        <v>0</v>
      </c>
      <c r="L477" s="255">
        <v>15</v>
      </c>
      <c r="M477" s="255">
        <f>G477*(1+L477/100)</f>
        <v>0</v>
      </c>
      <c r="N477" s="255">
        <v>6.9999999999999994E-5</v>
      </c>
      <c r="O477" s="255">
        <f>ROUND(E477*N477,2)</f>
        <v>0</v>
      </c>
      <c r="P477" s="255">
        <v>0</v>
      </c>
      <c r="Q477" s="255">
        <f>ROUND(E477*P477,2)</f>
        <v>0</v>
      </c>
      <c r="R477" s="255"/>
      <c r="S477" s="255" t="s">
        <v>138</v>
      </c>
      <c r="T477" s="256" t="s">
        <v>138</v>
      </c>
      <c r="U477" s="233">
        <v>6.4960000000000004E-2</v>
      </c>
      <c r="V477" s="233">
        <f>ROUND(E477*U477,2)</f>
        <v>1.74</v>
      </c>
      <c r="W477" s="233"/>
      <c r="X477" s="233" t="s">
        <v>139</v>
      </c>
      <c r="Y477" s="214"/>
      <c r="Z477" s="214"/>
      <c r="AA477" s="214"/>
      <c r="AB477" s="214"/>
      <c r="AC477" s="214"/>
      <c r="AD477" s="214"/>
      <c r="AE477" s="214"/>
      <c r="AF477" s="214"/>
      <c r="AG477" s="214" t="s">
        <v>140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31"/>
      <c r="B478" s="232"/>
      <c r="C478" s="272" t="s">
        <v>416</v>
      </c>
      <c r="D478" s="257"/>
      <c r="E478" s="257"/>
      <c r="F478" s="257"/>
      <c r="G478" s="257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153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31"/>
      <c r="B479" s="232"/>
      <c r="C479" s="270" t="s">
        <v>141</v>
      </c>
      <c r="D479" s="234"/>
      <c r="E479" s="235"/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142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31"/>
      <c r="B480" s="232"/>
      <c r="C480" s="270" t="s">
        <v>143</v>
      </c>
      <c r="D480" s="234"/>
      <c r="E480" s="235"/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142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1"/>
      <c r="B481" s="232"/>
      <c r="C481" s="270" t="s">
        <v>185</v>
      </c>
      <c r="D481" s="234"/>
      <c r="E481" s="235"/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142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ht="22.5" outlineLevel="1" x14ac:dyDescent="0.2">
      <c r="A482" s="231"/>
      <c r="B482" s="232"/>
      <c r="C482" s="270" t="s">
        <v>186</v>
      </c>
      <c r="D482" s="234"/>
      <c r="E482" s="235">
        <v>4.7861000000000002</v>
      </c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142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ht="22.5" outlineLevel="1" x14ac:dyDescent="0.2">
      <c r="A483" s="231"/>
      <c r="B483" s="232"/>
      <c r="C483" s="270" t="s">
        <v>187</v>
      </c>
      <c r="D483" s="234"/>
      <c r="E483" s="235">
        <v>13.510999999999999</v>
      </c>
      <c r="F483" s="233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142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31"/>
      <c r="B484" s="232"/>
      <c r="C484" s="271" t="s">
        <v>145</v>
      </c>
      <c r="D484" s="236"/>
      <c r="E484" s="237">
        <v>18.2971</v>
      </c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142</v>
      </c>
      <c r="AH484" s="214">
        <v>1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1"/>
      <c r="B485" s="232"/>
      <c r="C485" s="270" t="s">
        <v>141</v>
      </c>
      <c r="D485" s="234"/>
      <c r="E485" s="235"/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142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31"/>
      <c r="B486" s="232"/>
      <c r="C486" s="270" t="s">
        <v>411</v>
      </c>
      <c r="D486" s="234"/>
      <c r="E486" s="235"/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142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/>
      <c r="B487" s="232"/>
      <c r="C487" s="270" t="s">
        <v>175</v>
      </c>
      <c r="D487" s="234"/>
      <c r="E487" s="235">
        <v>1.071</v>
      </c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142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">
      <c r="A488" s="231"/>
      <c r="B488" s="232"/>
      <c r="C488" s="270" t="s">
        <v>176</v>
      </c>
      <c r="D488" s="234"/>
      <c r="E488" s="235">
        <v>7.47</v>
      </c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142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31"/>
      <c r="B489" s="232"/>
      <c r="C489" s="271" t="s">
        <v>145</v>
      </c>
      <c r="D489" s="236"/>
      <c r="E489" s="237">
        <v>8.5410000000000004</v>
      </c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142</v>
      </c>
      <c r="AH489" s="214">
        <v>1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50">
        <v>90</v>
      </c>
      <c r="B490" s="251" t="s">
        <v>417</v>
      </c>
      <c r="C490" s="269" t="s">
        <v>418</v>
      </c>
      <c r="D490" s="252" t="s">
        <v>137</v>
      </c>
      <c r="E490" s="253">
        <v>26.838100000000001</v>
      </c>
      <c r="F490" s="254"/>
      <c r="G490" s="255">
        <f>ROUND(E490*F490,2)</f>
        <v>0</v>
      </c>
      <c r="H490" s="254"/>
      <c r="I490" s="255">
        <f>ROUND(E490*H490,2)</f>
        <v>0</v>
      </c>
      <c r="J490" s="254"/>
      <c r="K490" s="255">
        <f>ROUND(E490*J490,2)</f>
        <v>0</v>
      </c>
      <c r="L490" s="255">
        <v>15</v>
      </c>
      <c r="M490" s="255">
        <f>G490*(1+L490/100)</f>
        <v>0</v>
      </c>
      <c r="N490" s="255">
        <v>3.6000000000000002E-4</v>
      </c>
      <c r="O490" s="255">
        <f>ROUND(E490*N490,2)</f>
        <v>0.01</v>
      </c>
      <c r="P490" s="255">
        <v>0</v>
      </c>
      <c r="Q490" s="255">
        <f>ROUND(E490*P490,2)</f>
        <v>0</v>
      </c>
      <c r="R490" s="255"/>
      <c r="S490" s="255" t="s">
        <v>138</v>
      </c>
      <c r="T490" s="256" t="s">
        <v>138</v>
      </c>
      <c r="U490" s="233">
        <v>0.19503999999999999</v>
      </c>
      <c r="V490" s="233">
        <f>ROUND(E490*U490,2)</f>
        <v>5.23</v>
      </c>
      <c r="W490" s="233"/>
      <c r="X490" s="233" t="s">
        <v>139</v>
      </c>
      <c r="Y490" s="214"/>
      <c r="Z490" s="214"/>
      <c r="AA490" s="214"/>
      <c r="AB490" s="214"/>
      <c r="AC490" s="214"/>
      <c r="AD490" s="214"/>
      <c r="AE490" s="214"/>
      <c r="AF490" s="214"/>
      <c r="AG490" s="214" t="s">
        <v>140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31"/>
      <c r="B491" s="232"/>
      <c r="C491" s="272" t="s">
        <v>419</v>
      </c>
      <c r="D491" s="257"/>
      <c r="E491" s="257"/>
      <c r="F491" s="257"/>
      <c r="G491" s="257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153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31"/>
      <c r="B492" s="232"/>
      <c r="C492" s="270" t="s">
        <v>141</v>
      </c>
      <c r="D492" s="234"/>
      <c r="E492" s="235"/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142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">
      <c r="A493" s="231"/>
      <c r="B493" s="232"/>
      <c r="C493" s="270" t="s">
        <v>143</v>
      </c>
      <c r="D493" s="234"/>
      <c r="E493" s="235"/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142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">
      <c r="A494" s="231"/>
      <c r="B494" s="232"/>
      <c r="C494" s="270" t="s">
        <v>185</v>
      </c>
      <c r="D494" s="234"/>
      <c r="E494" s="235"/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142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ht="22.5" outlineLevel="1" x14ac:dyDescent="0.2">
      <c r="A495" s="231"/>
      <c r="B495" s="232"/>
      <c r="C495" s="270" t="s">
        <v>186</v>
      </c>
      <c r="D495" s="234"/>
      <c r="E495" s="235">
        <v>4.7861000000000002</v>
      </c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142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ht="22.5" outlineLevel="1" x14ac:dyDescent="0.2">
      <c r="A496" s="231"/>
      <c r="B496" s="232"/>
      <c r="C496" s="270" t="s">
        <v>187</v>
      </c>
      <c r="D496" s="234"/>
      <c r="E496" s="235">
        <v>13.510999999999999</v>
      </c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142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31"/>
      <c r="B497" s="232"/>
      <c r="C497" s="271" t="s">
        <v>145</v>
      </c>
      <c r="D497" s="236"/>
      <c r="E497" s="237">
        <v>18.2971</v>
      </c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142</v>
      </c>
      <c r="AH497" s="214">
        <v>1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31"/>
      <c r="B498" s="232"/>
      <c r="C498" s="270" t="s">
        <v>141</v>
      </c>
      <c r="D498" s="234"/>
      <c r="E498" s="235"/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142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31"/>
      <c r="B499" s="232"/>
      <c r="C499" s="270" t="s">
        <v>411</v>
      </c>
      <c r="D499" s="234"/>
      <c r="E499" s="235"/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142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31"/>
      <c r="B500" s="232"/>
      <c r="C500" s="270" t="s">
        <v>175</v>
      </c>
      <c r="D500" s="234"/>
      <c r="E500" s="235">
        <v>1.071</v>
      </c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142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/>
      <c r="B501" s="232"/>
      <c r="C501" s="270" t="s">
        <v>176</v>
      </c>
      <c r="D501" s="234"/>
      <c r="E501" s="235">
        <v>7.47</v>
      </c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142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">
      <c r="A502" s="231"/>
      <c r="B502" s="232"/>
      <c r="C502" s="271" t="s">
        <v>145</v>
      </c>
      <c r="D502" s="236"/>
      <c r="E502" s="237">
        <v>8.5410000000000004</v>
      </c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142</v>
      </c>
      <c r="AH502" s="214">
        <v>1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x14ac:dyDescent="0.2">
      <c r="A503" s="244" t="s">
        <v>133</v>
      </c>
      <c r="B503" s="245" t="s">
        <v>101</v>
      </c>
      <c r="C503" s="268" t="s">
        <v>102</v>
      </c>
      <c r="D503" s="246"/>
      <c r="E503" s="247"/>
      <c r="F503" s="248"/>
      <c r="G503" s="248">
        <f>SUMIF(AG504:AG549,"&lt;&gt;NOR",G504:G549)</f>
        <v>0</v>
      </c>
      <c r="H503" s="248"/>
      <c r="I503" s="248">
        <f>SUM(I504:I549)</f>
        <v>0</v>
      </c>
      <c r="J503" s="248"/>
      <c r="K503" s="248">
        <f>SUM(K504:K549)</f>
        <v>0</v>
      </c>
      <c r="L503" s="248"/>
      <c r="M503" s="248">
        <f>SUM(M504:M549)</f>
        <v>0</v>
      </c>
      <c r="N503" s="248"/>
      <c r="O503" s="248">
        <f>SUM(O504:O549)</f>
        <v>0</v>
      </c>
      <c r="P503" s="248"/>
      <c r="Q503" s="248">
        <f>SUM(Q504:Q549)</f>
        <v>0</v>
      </c>
      <c r="R503" s="248"/>
      <c r="S503" s="248"/>
      <c r="T503" s="249"/>
      <c r="U503" s="243"/>
      <c r="V503" s="243">
        <f>SUM(V504:V549)</f>
        <v>0.1</v>
      </c>
      <c r="W503" s="243"/>
      <c r="X503" s="243"/>
      <c r="AG503" t="s">
        <v>134</v>
      </c>
    </row>
    <row r="504" spans="1:60" outlineLevel="1" x14ac:dyDescent="0.2">
      <c r="A504" s="250">
        <v>91</v>
      </c>
      <c r="B504" s="251" t="s">
        <v>420</v>
      </c>
      <c r="C504" s="269" t="s">
        <v>421</v>
      </c>
      <c r="D504" s="252" t="s">
        <v>167</v>
      </c>
      <c r="E504" s="253">
        <v>1</v>
      </c>
      <c r="F504" s="254"/>
      <c r="G504" s="255">
        <f>ROUND(E504*F504,2)</f>
        <v>0</v>
      </c>
      <c r="H504" s="254"/>
      <c r="I504" s="255">
        <f>ROUND(E504*H504,2)</f>
        <v>0</v>
      </c>
      <c r="J504" s="254"/>
      <c r="K504" s="255">
        <f>ROUND(E504*J504,2)</f>
        <v>0</v>
      </c>
      <c r="L504" s="255">
        <v>15</v>
      </c>
      <c r="M504" s="255">
        <f>G504*(1+L504/100)</f>
        <v>0</v>
      </c>
      <c r="N504" s="255">
        <v>1.6000000000000001E-4</v>
      </c>
      <c r="O504" s="255">
        <f>ROUND(E504*N504,2)</f>
        <v>0</v>
      </c>
      <c r="P504" s="255">
        <v>0</v>
      </c>
      <c r="Q504" s="255">
        <f>ROUND(E504*P504,2)</f>
        <v>0</v>
      </c>
      <c r="R504" s="255"/>
      <c r="S504" s="255" t="s">
        <v>168</v>
      </c>
      <c r="T504" s="256" t="s">
        <v>169</v>
      </c>
      <c r="U504" s="233">
        <v>9.955E-2</v>
      </c>
      <c r="V504" s="233">
        <f>ROUND(E504*U504,2)</f>
        <v>0.1</v>
      </c>
      <c r="W504" s="233"/>
      <c r="X504" s="233" t="s">
        <v>139</v>
      </c>
      <c r="Y504" s="214"/>
      <c r="Z504" s="214"/>
      <c r="AA504" s="214"/>
      <c r="AB504" s="214"/>
      <c r="AC504" s="214"/>
      <c r="AD504" s="214"/>
      <c r="AE504" s="214"/>
      <c r="AF504" s="214"/>
      <c r="AG504" s="214" t="s">
        <v>179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ht="22.5" outlineLevel="1" x14ac:dyDescent="0.2">
      <c r="A505" s="231"/>
      <c r="B505" s="232"/>
      <c r="C505" s="272" t="s">
        <v>284</v>
      </c>
      <c r="D505" s="257"/>
      <c r="E505" s="257"/>
      <c r="F505" s="257"/>
      <c r="G505" s="257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153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58" t="str">
        <f>C505</f>
        <v>Kompletní dodávka a montáž včetně uvedení do provozu, prostupů, zaškolení, seřízení, zkoušek dle příslušných ČSN a dalších pomocných prací a zednických přípomocí</v>
      </c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31"/>
      <c r="B506" s="232"/>
      <c r="C506" s="276" t="s">
        <v>422</v>
      </c>
      <c r="D506" s="238"/>
      <c r="E506" s="239"/>
      <c r="F506" s="240"/>
      <c r="G506" s="240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153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31"/>
      <c r="B507" s="232"/>
      <c r="C507" s="273" t="s">
        <v>485</v>
      </c>
      <c r="D507" s="259"/>
      <c r="E507" s="259"/>
      <c r="F507" s="259"/>
      <c r="G507" s="259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153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ht="22.5" outlineLevel="1" x14ac:dyDescent="0.2">
      <c r="A508" s="231"/>
      <c r="B508" s="232"/>
      <c r="C508" s="273" t="s">
        <v>423</v>
      </c>
      <c r="D508" s="259"/>
      <c r="E508" s="259"/>
      <c r="F508" s="259"/>
      <c r="G508" s="259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153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58" t="str">
        <f>C508</f>
        <v>Nové nové zásuvky, vypínače. Nová svitidla do koupelny 2 kusy (do středu místnosti a nad umyvadlo) + na WC, dle standadu investora.</v>
      </c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">
      <c r="A509" s="231"/>
      <c r="B509" s="232"/>
      <c r="C509" s="276" t="s">
        <v>422</v>
      </c>
      <c r="D509" s="238"/>
      <c r="E509" s="239"/>
      <c r="F509" s="240"/>
      <c r="G509" s="240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153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31"/>
      <c r="B510" s="232"/>
      <c r="C510" s="273" t="s">
        <v>424</v>
      </c>
      <c r="D510" s="259"/>
      <c r="E510" s="259"/>
      <c r="F510" s="259"/>
      <c r="G510" s="259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153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">
      <c r="A511" s="231"/>
      <c r="B511" s="232"/>
      <c r="C511" s="273" t="s">
        <v>425</v>
      </c>
      <c r="D511" s="259"/>
      <c r="E511" s="259"/>
      <c r="F511" s="259"/>
      <c r="G511" s="259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153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31"/>
      <c r="B512" s="232"/>
      <c r="C512" s="273" t="s">
        <v>486</v>
      </c>
      <c r="D512" s="259"/>
      <c r="E512" s="259"/>
      <c r="F512" s="259"/>
      <c r="G512" s="259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153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31"/>
      <c r="B513" s="232"/>
      <c r="C513" s="276" t="s">
        <v>422</v>
      </c>
      <c r="D513" s="238"/>
      <c r="E513" s="239"/>
      <c r="F513" s="240"/>
      <c r="G513" s="240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153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1"/>
      <c r="B514" s="232"/>
      <c r="C514" s="273" t="s">
        <v>487</v>
      </c>
      <c r="D514" s="259"/>
      <c r="E514" s="259"/>
      <c r="F514" s="259"/>
      <c r="G514" s="259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153</v>
      </c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">
      <c r="A515" s="231"/>
      <c r="B515" s="232"/>
      <c r="C515" s="273" t="s">
        <v>426</v>
      </c>
      <c r="D515" s="259"/>
      <c r="E515" s="259"/>
      <c r="F515" s="259"/>
      <c r="G515" s="259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153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">
      <c r="A516" s="231"/>
      <c r="B516" s="232"/>
      <c r="C516" s="273" t="s">
        <v>427</v>
      </c>
      <c r="D516" s="259"/>
      <c r="E516" s="259"/>
      <c r="F516" s="259"/>
      <c r="G516" s="259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153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">
      <c r="A517" s="231"/>
      <c r="B517" s="232"/>
      <c r="C517" s="273" t="s">
        <v>428</v>
      </c>
      <c r="D517" s="259"/>
      <c r="E517" s="259"/>
      <c r="F517" s="259"/>
      <c r="G517" s="259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153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31"/>
      <c r="B518" s="232"/>
      <c r="C518" s="273" t="s">
        <v>429</v>
      </c>
      <c r="D518" s="259"/>
      <c r="E518" s="259"/>
      <c r="F518" s="259"/>
      <c r="G518" s="259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153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31"/>
      <c r="B519" s="232"/>
      <c r="C519" s="273" t="s">
        <v>430</v>
      </c>
      <c r="D519" s="259"/>
      <c r="E519" s="259"/>
      <c r="F519" s="259"/>
      <c r="G519" s="259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153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">
      <c r="A520" s="231"/>
      <c r="B520" s="232"/>
      <c r="C520" s="273" t="s">
        <v>431</v>
      </c>
      <c r="D520" s="259"/>
      <c r="E520" s="259"/>
      <c r="F520" s="259"/>
      <c r="G520" s="259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153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31"/>
      <c r="B521" s="232"/>
      <c r="C521" s="273" t="s">
        <v>432</v>
      </c>
      <c r="D521" s="259"/>
      <c r="E521" s="259"/>
      <c r="F521" s="259"/>
      <c r="G521" s="259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153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">
      <c r="A522" s="231"/>
      <c r="B522" s="232"/>
      <c r="C522" s="276" t="s">
        <v>422</v>
      </c>
      <c r="D522" s="238"/>
      <c r="E522" s="239"/>
      <c r="F522" s="240"/>
      <c r="G522" s="240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153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">
      <c r="A523" s="231"/>
      <c r="B523" s="232"/>
      <c r="C523" s="273" t="s">
        <v>433</v>
      </c>
      <c r="D523" s="259"/>
      <c r="E523" s="259"/>
      <c r="F523" s="259"/>
      <c r="G523" s="259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153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31"/>
      <c r="B524" s="232"/>
      <c r="C524" s="273" t="s">
        <v>434</v>
      </c>
      <c r="D524" s="259"/>
      <c r="E524" s="259"/>
      <c r="F524" s="259"/>
      <c r="G524" s="259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153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31"/>
      <c r="B525" s="232"/>
      <c r="C525" s="273" t="s">
        <v>435</v>
      </c>
      <c r="D525" s="259"/>
      <c r="E525" s="259"/>
      <c r="F525" s="259"/>
      <c r="G525" s="259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153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">
      <c r="A526" s="231"/>
      <c r="B526" s="232"/>
      <c r="C526" s="273" t="s">
        <v>436</v>
      </c>
      <c r="D526" s="259"/>
      <c r="E526" s="259"/>
      <c r="F526" s="259"/>
      <c r="G526" s="259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153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">
      <c r="A527" s="231"/>
      <c r="B527" s="232"/>
      <c r="C527" s="273" t="s">
        <v>437</v>
      </c>
      <c r="D527" s="259"/>
      <c r="E527" s="259"/>
      <c r="F527" s="259"/>
      <c r="G527" s="259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153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">
      <c r="A528" s="231"/>
      <c r="B528" s="232"/>
      <c r="C528" s="273" t="s">
        <v>438</v>
      </c>
      <c r="D528" s="259"/>
      <c r="E528" s="259"/>
      <c r="F528" s="259"/>
      <c r="G528" s="259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153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">
      <c r="A529" s="231"/>
      <c r="B529" s="232"/>
      <c r="C529" s="273" t="s">
        <v>439</v>
      </c>
      <c r="D529" s="259"/>
      <c r="E529" s="259"/>
      <c r="F529" s="259"/>
      <c r="G529" s="259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153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31"/>
      <c r="B530" s="232"/>
      <c r="C530" s="273" t="s">
        <v>440</v>
      </c>
      <c r="D530" s="259"/>
      <c r="E530" s="259"/>
      <c r="F530" s="259"/>
      <c r="G530" s="259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153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">
      <c r="A531" s="231"/>
      <c r="B531" s="232"/>
      <c r="C531" s="273" t="s">
        <v>441</v>
      </c>
      <c r="D531" s="259"/>
      <c r="E531" s="259"/>
      <c r="F531" s="259"/>
      <c r="G531" s="259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153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">
      <c r="A532" s="231"/>
      <c r="B532" s="232"/>
      <c r="C532" s="273" t="s">
        <v>442</v>
      </c>
      <c r="D532" s="259"/>
      <c r="E532" s="259"/>
      <c r="F532" s="259"/>
      <c r="G532" s="259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153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31"/>
      <c r="B533" s="232"/>
      <c r="C533" s="273" t="s">
        <v>443</v>
      </c>
      <c r="D533" s="259"/>
      <c r="E533" s="259"/>
      <c r="F533" s="259"/>
      <c r="G533" s="259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153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">
      <c r="A534" s="231"/>
      <c r="B534" s="232"/>
      <c r="C534" s="273" t="s">
        <v>444</v>
      </c>
      <c r="D534" s="259"/>
      <c r="E534" s="259"/>
      <c r="F534" s="259"/>
      <c r="G534" s="259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153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">
      <c r="A535" s="231"/>
      <c r="B535" s="232"/>
      <c r="C535" s="273" t="s">
        <v>445</v>
      </c>
      <c r="D535" s="259"/>
      <c r="E535" s="259"/>
      <c r="F535" s="259"/>
      <c r="G535" s="259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153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31"/>
      <c r="B536" s="232"/>
      <c r="C536" s="273" t="s">
        <v>446</v>
      </c>
      <c r="D536" s="259"/>
      <c r="E536" s="259"/>
      <c r="F536" s="259"/>
      <c r="G536" s="259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153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31"/>
      <c r="B537" s="232"/>
      <c r="C537" s="273" t="s">
        <v>447</v>
      </c>
      <c r="D537" s="259"/>
      <c r="E537" s="259"/>
      <c r="F537" s="259"/>
      <c r="G537" s="259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153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31"/>
      <c r="B538" s="232"/>
      <c r="C538" s="273" t="s">
        <v>448</v>
      </c>
      <c r="D538" s="259"/>
      <c r="E538" s="259"/>
      <c r="F538" s="259"/>
      <c r="G538" s="259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153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">
      <c r="A539" s="231"/>
      <c r="B539" s="232"/>
      <c r="C539" s="273" t="s">
        <v>449</v>
      </c>
      <c r="D539" s="259"/>
      <c r="E539" s="259"/>
      <c r="F539" s="259"/>
      <c r="G539" s="259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153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">
      <c r="A540" s="231"/>
      <c r="B540" s="232"/>
      <c r="C540" s="276" t="s">
        <v>422</v>
      </c>
      <c r="D540" s="238"/>
      <c r="E540" s="239"/>
      <c r="F540" s="240"/>
      <c r="G540" s="240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153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31"/>
      <c r="B541" s="232"/>
      <c r="C541" s="273" t="s">
        <v>450</v>
      </c>
      <c r="D541" s="259"/>
      <c r="E541" s="259"/>
      <c r="F541" s="259"/>
      <c r="G541" s="259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153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">
      <c r="A542" s="231"/>
      <c r="B542" s="232"/>
      <c r="C542" s="273" t="s">
        <v>434</v>
      </c>
      <c r="D542" s="259"/>
      <c r="E542" s="259"/>
      <c r="F542" s="259"/>
      <c r="G542" s="259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153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31"/>
      <c r="B543" s="232"/>
      <c r="C543" s="273" t="s">
        <v>435</v>
      </c>
      <c r="D543" s="259"/>
      <c r="E543" s="259"/>
      <c r="F543" s="259"/>
      <c r="G543" s="259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153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">
      <c r="A544" s="231"/>
      <c r="B544" s="232"/>
      <c r="C544" s="273" t="s">
        <v>437</v>
      </c>
      <c r="D544" s="259"/>
      <c r="E544" s="259"/>
      <c r="F544" s="259"/>
      <c r="G544" s="259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153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31"/>
      <c r="B545" s="232"/>
      <c r="C545" s="273" t="s">
        <v>438</v>
      </c>
      <c r="D545" s="259"/>
      <c r="E545" s="259"/>
      <c r="F545" s="259"/>
      <c r="G545" s="259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153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">
      <c r="A546" s="231"/>
      <c r="B546" s="232"/>
      <c r="C546" s="273" t="s">
        <v>439</v>
      </c>
      <c r="D546" s="259"/>
      <c r="E546" s="259"/>
      <c r="F546" s="259"/>
      <c r="G546" s="259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153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31"/>
      <c r="B547" s="232"/>
      <c r="C547" s="273" t="s">
        <v>440</v>
      </c>
      <c r="D547" s="259"/>
      <c r="E547" s="259"/>
      <c r="F547" s="259"/>
      <c r="G547" s="259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153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">
      <c r="A548" s="231"/>
      <c r="B548" s="232"/>
      <c r="C548" s="273" t="s">
        <v>451</v>
      </c>
      <c r="D548" s="259"/>
      <c r="E548" s="259"/>
      <c r="F548" s="259"/>
      <c r="G548" s="259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153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">
      <c r="A549" s="231"/>
      <c r="B549" s="232"/>
      <c r="C549" s="273" t="s">
        <v>452</v>
      </c>
      <c r="D549" s="259"/>
      <c r="E549" s="259"/>
      <c r="F549" s="259"/>
      <c r="G549" s="259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153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x14ac:dyDescent="0.2">
      <c r="A550" s="244" t="s">
        <v>133</v>
      </c>
      <c r="B550" s="245" t="s">
        <v>103</v>
      </c>
      <c r="C550" s="268" t="s">
        <v>104</v>
      </c>
      <c r="D550" s="246"/>
      <c r="E550" s="247"/>
      <c r="F550" s="248"/>
      <c r="G550" s="248">
        <f>SUMIF(AG551:AG559,"&lt;&gt;NOR",G551:G559)</f>
        <v>0</v>
      </c>
      <c r="H550" s="248"/>
      <c r="I550" s="248">
        <f>SUM(I551:I559)</f>
        <v>0</v>
      </c>
      <c r="J550" s="248"/>
      <c r="K550" s="248">
        <f>SUM(K551:K559)</f>
        <v>0</v>
      </c>
      <c r="L550" s="248"/>
      <c r="M550" s="248">
        <f>SUM(M551:M559)</f>
        <v>0</v>
      </c>
      <c r="N550" s="248"/>
      <c r="O550" s="248">
        <f>SUM(O551:O559)</f>
        <v>0</v>
      </c>
      <c r="P550" s="248"/>
      <c r="Q550" s="248">
        <f>SUM(Q551:Q559)</f>
        <v>0</v>
      </c>
      <c r="R550" s="248"/>
      <c r="S550" s="248"/>
      <c r="T550" s="249"/>
      <c r="U550" s="243"/>
      <c r="V550" s="243">
        <f>SUM(V551:V559)</f>
        <v>28.35</v>
      </c>
      <c r="W550" s="243"/>
      <c r="X550" s="243"/>
      <c r="AG550" t="s">
        <v>134</v>
      </c>
    </row>
    <row r="551" spans="1:60" outlineLevel="1" x14ac:dyDescent="0.2">
      <c r="A551" s="260">
        <v>92</v>
      </c>
      <c r="B551" s="261" t="s">
        <v>453</v>
      </c>
      <c r="C551" s="274" t="s">
        <v>454</v>
      </c>
      <c r="D551" s="262" t="s">
        <v>260</v>
      </c>
      <c r="E551" s="263">
        <v>4.3698300000000003</v>
      </c>
      <c r="F551" s="264"/>
      <c r="G551" s="265">
        <f>ROUND(E551*F551,2)</f>
        <v>0</v>
      </c>
      <c r="H551" s="264"/>
      <c r="I551" s="265">
        <f>ROUND(E551*H551,2)</f>
        <v>0</v>
      </c>
      <c r="J551" s="264"/>
      <c r="K551" s="265">
        <f>ROUND(E551*J551,2)</f>
        <v>0</v>
      </c>
      <c r="L551" s="265">
        <v>15</v>
      </c>
      <c r="M551" s="265">
        <f>G551*(1+L551/100)</f>
        <v>0</v>
      </c>
      <c r="N551" s="265">
        <v>0</v>
      </c>
      <c r="O551" s="265">
        <f>ROUND(E551*N551,2)</f>
        <v>0</v>
      </c>
      <c r="P551" s="265">
        <v>0</v>
      </c>
      <c r="Q551" s="265">
        <f>ROUND(E551*P551,2)</f>
        <v>0</v>
      </c>
      <c r="R551" s="265"/>
      <c r="S551" s="265" t="s">
        <v>138</v>
      </c>
      <c r="T551" s="266" t="s">
        <v>138</v>
      </c>
      <c r="U551" s="233">
        <v>2.0089999999999999</v>
      </c>
      <c r="V551" s="233">
        <f>ROUND(E551*U551,2)</f>
        <v>8.7799999999999994</v>
      </c>
      <c r="W551" s="233"/>
      <c r="X551" s="233" t="s">
        <v>455</v>
      </c>
      <c r="Y551" s="214"/>
      <c r="Z551" s="214"/>
      <c r="AA551" s="214"/>
      <c r="AB551" s="214"/>
      <c r="AC551" s="214"/>
      <c r="AD551" s="214"/>
      <c r="AE551" s="214"/>
      <c r="AF551" s="214"/>
      <c r="AG551" s="214" t="s">
        <v>456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">
      <c r="A552" s="260">
        <v>93</v>
      </c>
      <c r="B552" s="261" t="s">
        <v>457</v>
      </c>
      <c r="C552" s="274" t="s">
        <v>458</v>
      </c>
      <c r="D552" s="262" t="s">
        <v>260</v>
      </c>
      <c r="E552" s="263">
        <v>13.10948</v>
      </c>
      <c r="F552" s="264"/>
      <c r="G552" s="265">
        <f>ROUND(E552*F552,2)</f>
        <v>0</v>
      </c>
      <c r="H552" s="264"/>
      <c r="I552" s="265">
        <f>ROUND(E552*H552,2)</f>
        <v>0</v>
      </c>
      <c r="J552" s="264"/>
      <c r="K552" s="265">
        <f>ROUND(E552*J552,2)</f>
        <v>0</v>
      </c>
      <c r="L552" s="265">
        <v>15</v>
      </c>
      <c r="M552" s="265">
        <f>G552*(1+L552/100)</f>
        <v>0</v>
      </c>
      <c r="N552" s="265">
        <v>0</v>
      </c>
      <c r="O552" s="265">
        <f>ROUND(E552*N552,2)</f>
        <v>0</v>
      </c>
      <c r="P552" s="265">
        <v>0</v>
      </c>
      <c r="Q552" s="265">
        <f>ROUND(E552*P552,2)</f>
        <v>0</v>
      </c>
      <c r="R552" s="265"/>
      <c r="S552" s="265" t="s">
        <v>138</v>
      </c>
      <c r="T552" s="266" t="s">
        <v>138</v>
      </c>
      <c r="U552" s="233">
        <v>0.95899999999999996</v>
      </c>
      <c r="V552" s="233">
        <f>ROUND(E552*U552,2)</f>
        <v>12.57</v>
      </c>
      <c r="W552" s="233"/>
      <c r="X552" s="233" t="s">
        <v>455</v>
      </c>
      <c r="Y552" s="214"/>
      <c r="Z552" s="214"/>
      <c r="AA552" s="214"/>
      <c r="AB552" s="214"/>
      <c r="AC552" s="214"/>
      <c r="AD552" s="214"/>
      <c r="AE552" s="214"/>
      <c r="AF552" s="214"/>
      <c r="AG552" s="214" t="s">
        <v>456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">
      <c r="A553" s="250">
        <v>94</v>
      </c>
      <c r="B553" s="251" t="s">
        <v>459</v>
      </c>
      <c r="C553" s="269" t="s">
        <v>460</v>
      </c>
      <c r="D553" s="252" t="s">
        <v>260</v>
      </c>
      <c r="E553" s="253">
        <v>4.3698300000000003</v>
      </c>
      <c r="F553" s="254"/>
      <c r="G553" s="255">
        <f>ROUND(E553*F553,2)</f>
        <v>0</v>
      </c>
      <c r="H553" s="254"/>
      <c r="I553" s="255">
        <f>ROUND(E553*H553,2)</f>
        <v>0</v>
      </c>
      <c r="J553" s="254"/>
      <c r="K553" s="255">
        <f>ROUND(E553*J553,2)</f>
        <v>0</v>
      </c>
      <c r="L553" s="255">
        <v>15</v>
      </c>
      <c r="M553" s="255">
        <f>G553*(1+L553/100)</f>
        <v>0</v>
      </c>
      <c r="N553" s="255">
        <v>0</v>
      </c>
      <c r="O553" s="255">
        <f>ROUND(E553*N553,2)</f>
        <v>0</v>
      </c>
      <c r="P553" s="255">
        <v>0</v>
      </c>
      <c r="Q553" s="255">
        <f>ROUND(E553*P553,2)</f>
        <v>0</v>
      </c>
      <c r="R553" s="255"/>
      <c r="S553" s="255" t="s">
        <v>138</v>
      </c>
      <c r="T553" s="256" t="s">
        <v>138</v>
      </c>
      <c r="U553" s="233">
        <v>0.49</v>
      </c>
      <c r="V553" s="233">
        <f>ROUND(E553*U553,2)</f>
        <v>2.14</v>
      </c>
      <c r="W553" s="233"/>
      <c r="X553" s="233" t="s">
        <v>455</v>
      </c>
      <c r="Y553" s="214"/>
      <c r="Z553" s="214"/>
      <c r="AA553" s="214"/>
      <c r="AB553" s="214"/>
      <c r="AC553" s="214"/>
      <c r="AD553" s="214"/>
      <c r="AE553" s="214"/>
      <c r="AF553" s="214"/>
      <c r="AG553" s="214" t="s">
        <v>456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">
      <c r="A554" s="231"/>
      <c r="B554" s="232"/>
      <c r="C554" s="272" t="s">
        <v>461</v>
      </c>
      <c r="D554" s="257"/>
      <c r="E554" s="257"/>
      <c r="F554" s="257"/>
      <c r="G554" s="257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153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">
      <c r="A555" s="260">
        <v>95</v>
      </c>
      <c r="B555" s="261" t="s">
        <v>462</v>
      </c>
      <c r="C555" s="274" t="s">
        <v>463</v>
      </c>
      <c r="D555" s="262" t="s">
        <v>260</v>
      </c>
      <c r="E555" s="263">
        <v>83.026690000000002</v>
      </c>
      <c r="F555" s="264"/>
      <c r="G555" s="265">
        <f>ROUND(E555*F555,2)</f>
        <v>0</v>
      </c>
      <c r="H555" s="264"/>
      <c r="I555" s="265">
        <f>ROUND(E555*H555,2)</f>
        <v>0</v>
      </c>
      <c r="J555" s="264"/>
      <c r="K555" s="265">
        <f>ROUND(E555*J555,2)</f>
        <v>0</v>
      </c>
      <c r="L555" s="265">
        <v>15</v>
      </c>
      <c r="M555" s="265">
        <f>G555*(1+L555/100)</f>
        <v>0</v>
      </c>
      <c r="N555" s="265">
        <v>0</v>
      </c>
      <c r="O555" s="265">
        <f>ROUND(E555*N555,2)</f>
        <v>0</v>
      </c>
      <c r="P555" s="265">
        <v>0</v>
      </c>
      <c r="Q555" s="265">
        <f>ROUND(E555*P555,2)</f>
        <v>0</v>
      </c>
      <c r="R555" s="265"/>
      <c r="S555" s="265" t="s">
        <v>138</v>
      </c>
      <c r="T555" s="266" t="s">
        <v>138</v>
      </c>
      <c r="U555" s="233">
        <v>0</v>
      </c>
      <c r="V555" s="233">
        <f>ROUND(E555*U555,2)</f>
        <v>0</v>
      </c>
      <c r="W555" s="233"/>
      <c r="X555" s="233" t="s">
        <v>455</v>
      </c>
      <c r="Y555" s="214"/>
      <c r="Z555" s="214"/>
      <c r="AA555" s="214"/>
      <c r="AB555" s="214"/>
      <c r="AC555" s="214"/>
      <c r="AD555" s="214"/>
      <c r="AE555" s="214"/>
      <c r="AF555" s="214"/>
      <c r="AG555" s="214" t="s">
        <v>456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">
      <c r="A556" s="250">
        <v>96</v>
      </c>
      <c r="B556" s="251" t="s">
        <v>464</v>
      </c>
      <c r="C556" s="269" t="s">
        <v>465</v>
      </c>
      <c r="D556" s="252" t="s">
        <v>260</v>
      </c>
      <c r="E556" s="253">
        <v>4.3698300000000003</v>
      </c>
      <c r="F556" s="254"/>
      <c r="G556" s="255">
        <f>ROUND(E556*F556,2)</f>
        <v>0</v>
      </c>
      <c r="H556" s="254"/>
      <c r="I556" s="255">
        <f>ROUND(E556*H556,2)</f>
        <v>0</v>
      </c>
      <c r="J556" s="254"/>
      <c r="K556" s="255">
        <f>ROUND(E556*J556,2)</f>
        <v>0</v>
      </c>
      <c r="L556" s="255">
        <v>15</v>
      </c>
      <c r="M556" s="255">
        <f>G556*(1+L556/100)</f>
        <v>0</v>
      </c>
      <c r="N556" s="255">
        <v>0</v>
      </c>
      <c r="O556" s="255">
        <f>ROUND(E556*N556,2)</f>
        <v>0</v>
      </c>
      <c r="P556" s="255">
        <v>0</v>
      </c>
      <c r="Q556" s="255">
        <f>ROUND(E556*P556,2)</f>
        <v>0</v>
      </c>
      <c r="R556" s="255"/>
      <c r="S556" s="255" t="s">
        <v>138</v>
      </c>
      <c r="T556" s="256" t="s">
        <v>138</v>
      </c>
      <c r="U556" s="233">
        <v>0.752</v>
      </c>
      <c r="V556" s="233">
        <f>ROUND(E556*U556,2)</f>
        <v>3.29</v>
      </c>
      <c r="W556" s="233"/>
      <c r="X556" s="233" t="s">
        <v>455</v>
      </c>
      <c r="Y556" s="214"/>
      <c r="Z556" s="214"/>
      <c r="AA556" s="214"/>
      <c r="AB556" s="214"/>
      <c r="AC556" s="214"/>
      <c r="AD556" s="214"/>
      <c r="AE556" s="214"/>
      <c r="AF556" s="214"/>
      <c r="AG556" s="214" t="s">
        <v>456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ht="22.5" outlineLevel="1" x14ac:dyDescent="0.2">
      <c r="A557" s="231"/>
      <c r="B557" s="232"/>
      <c r="C557" s="272" t="s">
        <v>466</v>
      </c>
      <c r="D557" s="257"/>
      <c r="E557" s="257"/>
      <c r="F557" s="257"/>
      <c r="G557" s="257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153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58" t="str">
        <f>C557</f>
        <v>S naložením suti nebo vybouraných hmot do dopravního prostředku a na jejich vyložením, popřípadě přeložením na normální dopravní prostředek.</v>
      </c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">
      <c r="A558" s="260">
        <v>97</v>
      </c>
      <c r="B558" s="261" t="s">
        <v>467</v>
      </c>
      <c r="C558" s="274" t="s">
        <v>468</v>
      </c>
      <c r="D558" s="262" t="s">
        <v>260</v>
      </c>
      <c r="E558" s="263">
        <v>4.3698300000000003</v>
      </c>
      <c r="F558" s="264"/>
      <c r="G558" s="265">
        <f>ROUND(E558*F558,2)</f>
        <v>0</v>
      </c>
      <c r="H558" s="264"/>
      <c r="I558" s="265">
        <f>ROUND(E558*H558,2)</f>
        <v>0</v>
      </c>
      <c r="J558" s="264"/>
      <c r="K558" s="265">
        <f>ROUND(E558*J558,2)</f>
        <v>0</v>
      </c>
      <c r="L558" s="265">
        <v>15</v>
      </c>
      <c r="M558" s="265">
        <f>G558*(1+L558/100)</f>
        <v>0</v>
      </c>
      <c r="N558" s="265">
        <v>0</v>
      </c>
      <c r="O558" s="265">
        <f>ROUND(E558*N558,2)</f>
        <v>0</v>
      </c>
      <c r="P558" s="265">
        <v>0</v>
      </c>
      <c r="Q558" s="265">
        <f>ROUND(E558*P558,2)</f>
        <v>0</v>
      </c>
      <c r="R558" s="265"/>
      <c r="S558" s="265" t="s">
        <v>138</v>
      </c>
      <c r="T558" s="266" t="s">
        <v>138</v>
      </c>
      <c r="U558" s="233">
        <v>0.36</v>
      </c>
      <c r="V558" s="233">
        <f>ROUND(E558*U558,2)</f>
        <v>1.57</v>
      </c>
      <c r="W558" s="233"/>
      <c r="X558" s="233" t="s">
        <v>455</v>
      </c>
      <c r="Y558" s="214"/>
      <c r="Z558" s="214"/>
      <c r="AA558" s="214"/>
      <c r="AB558" s="214"/>
      <c r="AC558" s="214"/>
      <c r="AD558" s="214"/>
      <c r="AE558" s="214"/>
      <c r="AF558" s="214"/>
      <c r="AG558" s="214" t="s">
        <v>456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">
      <c r="A559" s="260">
        <v>98</v>
      </c>
      <c r="B559" s="261" t="s">
        <v>469</v>
      </c>
      <c r="C559" s="274" t="s">
        <v>470</v>
      </c>
      <c r="D559" s="262" t="s">
        <v>260</v>
      </c>
      <c r="E559" s="263">
        <v>4.3698300000000003</v>
      </c>
      <c r="F559" s="264"/>
      <c r="G559" s="265">
        <f>ROUND(E559*F559,2)</f>
        <v>0</v>
      </c>
      <c r="H559" s="264"/>
      <c r="I559" s="265">
        <f>ROUND(E559*H559,2)</f>
        <v>0</v>
      </c>
      <c r="J559" s="264"/>
      <c r="K559" s="265">
        <f>ROUND(E559*J559,2)</f>
        <v>0</v>
      </c>
      <c r="L559" s="265">
        <v>15</v>
      </c>
      <c r="M559" s="265">
        <f>G559*(1+L559/100)</f>
        <v>0</v>
      </c>
      <c r="N559" s="265">
        <v>0</v>
      </c>
      <c r="O559" s="265">
        <f>ROUND(E559*N559,2)</f>
        <v>0</v>
      </c>
      <c r="P559" s="265">
        <v>0</v>
      </c>
      <c r="Q559" s="265">
        <f>ROUND(E559*P559,2)</f>
        <v>0</v>
      </c>
      <c r="R559" s="265"/>
      <c r="S559" s="265" t="s">
        <v>138</v>
      </c>
      <c r="T559" s="266" t="s">
        <v>138</v>
      </c>
      <c r="U559" s="233">
        <v>0</v>
      </c>
      <c r="V559" s="233">
        <f>ROUND(E559*U559,2)</f>
        <v>0</v>
      </c>
      <c r="W559" s="233"/>
      <c r="X559" s="233" t="s">
        <v>455</v>
      </c>
      <c r="Y559" s="214"/>
      <c r="Z559" s="214"/>
      <c r="AA559" s="214"/>
      <c r="AB559" s="214"/>
      <c r="AC559" s="214"/>
      <c r="AD559" s="214"/>
      <c r="AE559" s="214"/>
      <c r="AF559" s="214"/>
      <c r="AG559" s="214" t="s">
        <v>456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x14ac:dyDescent="0.2">
      <c r="A560" s="244" t="s">
        <v>133</v>
      </c>
      <c r="B560" s="245" t="s">
        <v>106</v>
      </c>
      <c r="C560" s="268" t="s">
        <v>30</v>
      </c>
      <c r="D560" s="246"/>
      <c r="E560" s="247"/>
      <c r="F560" s="248"/>
      <c r="G560" s="248">
        <f>SUMIF(AG561:AG567,"&lt;&gt;NOR",G561:G567)</f>
        <v>0</v>
      </c>
      <c r="H560" s="248"/>
      <c r="I560" s="248">
        <f>SUM(I561:I567)</f>
        <v>0</v>
      </c>
      <c r="J560" s="248"/>
      <c r="K560" s="248">
        <f>SUM(K561:K567)</f>
        <v>0</v>
      </c>
      <c r="L560" s="248"/>
      <c r="M560" s="248">
        <f>SUM(M561:M567)</f>
        <v>0</v>
      </c>
      <c r="N560" s="248"/>
      <c r="O560" s="248">
        <f>SUM(O561:O567)</f>
        <v>0</v>
      </c>
      <c r="P560" s="248"/>
      <c r="Q560" s="248">
        <f>SUM(Q561:Q567)</f>
        <v>0</v>
      </c>
      <c r="R560" s="248"/>
      <c r="S560" s="248"/>
      <c r="T560" s="249"/>
      <c r="U560" s="243"/>
      <c r="V560" s="243">
        <f>SUM(V561:V567)</f>
        <v>0</v>
      </c>
      <c r="W560" s="243"/>
      <c r="X560" s="243"/>
      <c r="AG560" t="s">
        <v>134</v>
      </c>
    </row>
    <row r="561" spans="1:60" outlineLevel="1" x14ac:dyDescent="0.2">
      <c r="A561" s="250">
        <v>99</v>
      </c>
      <c r="B561" s="251" t="s">
        <v>471</v>
      </c>
      <c r="C561" s="269" t="s">
        <v>472</v>
      </c>
      <c r="D561" s="252" t="s">
        <v>473</v>
      </c>
      <c r="E561" s="253">
        <v>1</v>
      </c>
      <c r="F561" s="254"/>
      <c r="G561" s="255">
        <f>ROUND(E561*F561,2)</f>
        <v>0</v>
      </c>
      <c r="H561" s="254"/>
      <c r="I561" s="255">
        <f>ROUND(E561*H561,2)</f>
        <v>0</v>
      </c>
      <c r="J561" s="254"/>
      <c r="K561" s="255">
        <f>ROUND(E561*J561,2)</f>
        <v>0</v>
      </c>
      <c r="L561" s="255">
        <v>15</v>
      </c>
      <c r="M561" s="255">
        <f>G561*(1+L561/100)</f>
        <v>0</v>
      </c>
      <c r="N561" s="255">
        <v>0</v>
      </c>
      <c r="O561" s="255">
        <f>ROUND(E561*N561,2)</f>
        <v>0</v>
      </c>
      <c r="P561" s="255">
        <v>0</v>
      </c>
      <c r="Q561" s="255">
        <f>ROUND(E561*P561,2)</f>
        <v>0</v>
      </c>
      <c r="R561" s="255"/>
      <c r="S561" s="255" t="s">
        <v>138</v>
      </c>
      <c r="T561" s="256" t="s">
        <v>169</v>
      </c>
      <c r="U561" s="233">
        <v>0</v>
      </c>
      <c r="V561" s="233">
        <f>ROUND(E561*U561,2)</f>
        <v>0</v>
      </c>
      <c r="W561" s="233"/>
      <c r="X561" s="233" t="s">
        <v>474</v>
      </c>
      <c r="Y561" s="214"/>
      <c r="Z561" s="214"/>
      <c r="AA561" s="214"/>
      <c r="AB561" s="214"/>
      <c r="AC561" s="214"/>
      <c r="AD561" s="214"/>
      <c r="AE561" s="214"/>
      <c r="AF561" s="214"/>
      <c r="AG561" s="214" t="s">
        <v>475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ht="22.5" outlineLevel="1" x14ac:dyDescent="0.2">
      <c r="A562" s="231"/>
      <c r="B562" s="232"/>
      <c r="C562" s="272" t="s">
        <v>476</v>
      </c>
      <c r="D562" s="257"/>
      <c r="E562" s="257"/>
      <c r="F562" s="257"/>
      <c r="G562" s="257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153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58" t="str">
        <f>C562</f>
        <v>Náklady zhotovitele, související s prováděním zkoušek a revizí předepsaných technickými normami nebo objednatelem a které jsou pro provedení díla nezbytné.</v>
      </c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">
      <c r="A563" s="231"/>
      <c r="B563" s="232"/>
      <c r="C563" s="276" t="s">
        <v>422</v>
      </c>
      <c r="D563" s="238"/>
      <c r="E563" s="239"/>
      <c r="F563" s="240"/>
      <c r="G563" s="240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153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">
      <c r="A564" s="231"/>
      <c r="B564" s="232"/>
      <c r="C564" s="273" t="s">
        <v>477</v>
      </c>
      <c r="D564" s="259"/>
      <c r="E564" s="259"/>
      <c r="F564" s="259"/>
      <c r="G564" s="259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153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">
      <c r="A565" s="231"/>
      <c r="B565" s="232"/>
      <c r="C565" s="273" t="s">
        <v>478</v>
      </c>
      <c r="D565" s="259"/>
      <c r="E565" s="259"/>
      <c r="F565" s="259"/>
      <c r="G565" s="259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153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ht="22.5" outlineLevel="1" x14ac:dyDescent="0.2">
      <c r="A566" s="250">
        <v>100</v>
      </c>
      <c r="B566" s="251" t="s">
        <v>479</v>
      </c>
      <c r="C566" s="269" t="s">
        <v>480</v>
      </c>
      <c r="D566" s="252" t="s">
        <v>473</v>
      </c>
      <c r="E566" s="253">
        <v>1</v>
      </c>
      <c r="F566" s="254"/>
      <c r="G566" s="255">
        <f>ROUND(E566*F566,2)</f>
        <v>0</v>
      </c>
      <c r="H566" s="254"/>
      <c r="I566" s="255">
        <f>ROUND(E566*H566,2)</f>
        <v>0</v>
      </c>
      <c r="J566" s="254"/>
      <c r="K566" s="255">
        <f>ROUND(E566*J566,2)</f>
        <v>0</v>
      </c>
      <c r="L566" s="255">
        <v>15</v>
      </c>
      <c r="M566" s="255">
        <f>G566*(1+L566/100)</f>
        <v>0</v>
      </c>
      <c r="N566" s="255">
        <v>0</v>
      </c>
      <c r="O566" s="255">
        <f>ROUND(E566*N566,2)</f>
        <v>0</v>
      </c>
      <c r="P566" s="255">
        <v>0</v>
      </c>
      <c r="Q566" s="255">
        <f>ROUND(E566*P566,2)</f>
        <v>0</v>
      </c>
      <c r="R566" s="255"/>
      <c r="S566" s="255" t="s">
        <v>138</v>
      </c>
      <c r="T566" s="256" t="s">
        <v>169</v>
      </c>
      <c r="U566" s="233">
        <v>0</v>
      </c>
      <c r="V566" s="233">
        <f>ROUND(E566*U566,2)</f>
        <v>0</v>
      </c>
      <c r="W566" s="233"/>
      <c r="X566" s="233" t="s">
        <v>474</v>
      </c>
      <c r="Y566" s="214"/>
      <c r="Z566" s="214"/>
      <c r="AA566" s="214"/>
      <c r="AB566" s="214"/>
      <c r="AC566" s="214"/>
      <c r="AD566" s="214"/>
      <c r="AE566" s="214"/>
      <c r="AF566" s="214"/>
      <c r="AG566" s="214" t="s">
        <v>475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ht="22.5" outlineLevel="1" x14ac:dyDescent="0.2">
      <c r="A567" s="231"/>
      <c r="B567" s="232"/>
      <c r="C567" s="272" t="s">
        <v>481</v>
      </c>
      <c r="D567" s="257"/>
      <c r="E567" s="257"/>
      <c r="F567" s="257"/>
      <c r="G567" s="257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153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58" t="str">
        <f>C567</f>
        <v>Náklady na vyhotovení dokumentace skutečného provedení stavby a její předání objednateli v požadované formě a požadovaném počtu.</v>
      </c>
      <c r="BB567" s="214"/>
      <c r="BC567" s="214"/>
      <c r="BD567" s="214"/>
      <c r="BE567" s="214"/>
      <c r="BF567" s="214"/>
      <c r="BG567" s="214"/>
      <c r="BH567" s="214"/>
    </row>
    <row r="568" spans="1:60" x14ac:dyDescent="0.2">
      <c r="A568" s="3"/>
      <c r="B568" s="4"/>
      <c r="C568" s="277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AE568">
        <v>15</v>
      </c>
      <c r="AF568">
        <v>21</v>
      </c>
      <c r="AG568" t="s">
        <v>120</v>
      </c>
    </row>
    <row r="569" spans="1:60" x14ac:dyDescent="0.2">
      <c r="A569" s="217"/>
      <c r="B569" s="218" t="s">
        <v>31</v>
      </c>
      <c r="C569" s="278"/>
      <c r="D569" s="219"/>
      <c r="E569" s="220"/>
      <c r="F569" s="220"/>
      <c r="G569" s="267">
        <f>G8+G43+G51+G92+G105+G116+G123+G136+G187+G189+G220+G225+G230+G293+G307+G310+G368+G398+G447+G503+G550+G560</f>
        <v>0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AE569">
        <f>SUMIF(L7:L567,AE568,G7:G567)</f>
        <v>0</v>
      </c>
      <c r="AF569">
        <f>SUMIF(L7:L567,AF568,G7:G567)</f>
        <v>0</v>
      </c>
      <c r="AG569" t="s">
        <v>482</v>
      </c>
    </row>
    <row r="570" spans="1:60" x14ac:dyDescent="0.2">
      <c r="A570" s="3"/>
      <c r="B570" s="4"/>
      <c r="C570" s="277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60" x14ac:dyDescent="0.2">
      <c r="A571" s="3"/>
      <c r="B571" s="4"/>
      <c r="C571" s="277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60" x14ac:dyDescent="0.2">
      <c r="A572" s="221" t="s">
        <v>483</v>
      </c>
      <c r="B572" s="221"/>
      <c r="C572" s="279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60" x14ac:dyDescent="0.2">
      <c r="A573" s="222"/>
      <c r="B573" s="223"/>
      <c r="C573" s="280"/>
      <c r="D573" s="223"/>
      <c r="E573" s="223"/>
      <c r="F573" s="223"/>
      <c r="G573" s="22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AG573" t="s">
        <v>484</v>
      </c>
    </row>
    <row r="574" spans="1:60" x14ac:dyDescent="0.2">
      <c r="A574" s="225"/>
      <c r="B574" s="226"/>
      <c r="C574" s="281"/>
      <c r="D574" s="226"/>
      <c r="E574" s="226"/>
      <c r="F574" s="226"/>
      <c r="G574" s="22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60" x14ac:dyDescent="0.2">
      <c r="A575" s="225"/>
      <c r="B575" s="226"/>
      <c r="C575" s="281"/>
      <c r="D575" s="226"/>
      <c r="E575" s="226"/>
      <c r="F575" s="226"/>
      <c r="G575" s="22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60" x14ac:dyDescent="0.2">
      <c r="A576" s="225"/>
      <c r="B576" s="226"/>
      <c r="C576" s="281"/>
      <c r="D576" s="226"/>
      <c r="E576" s="226"/>
      <c r="F576" s="226"/>
      <c r="G576" s="22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33" x14ac:dyDescent="0.2">
      <c r="A577" s="228"/>
      <c r="B577" s="229"/>
      <c r="C577" s="282"/>
      <c r="D577" s="229"/>
      <c r="E577" s="229"/>
      <c r="F577" s="229"/>
      <c r="G577" s="23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33" x14ac:dyDescent="0.2">
      <c r="A578" s="3"/>
      <c r="B578" s="4"/>
      <c r="C578" s="277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33" x14ac:dyDescent="0.2">
      <c r="C579" s="283"/>
      <c r="D579" s="10"/>
      <c r="AG579" t="s">
        <v>488</v>
      </c>
    </row>
    <row r="580" spans="1:33" x14ac:dyDescent="0.2">
      <c r="D580" s="10"/>
    </row>
    <row r="581" spans="1:33" x14ac:dyDescent="0.2">
      <c r="D581" s="10"/>
    </row>
    <row r="582" spans="1:33" x14ac:dyDescent="0.2">
      <c r="D582" s="10"/>
    </row>
    <row r="583" spans="1:33" x14ac:dyDescent="0.2">
      <c r="D583" s="10"/>
    </row>
    <row r="584" spans="1:33" x14ac:dyDescent="0.2">
      <c r="D584" s="10"/>
    </row>
    <row r="585" spans="1:33" x14ac:dyDescent="0.2">
      <c r="D585" s="10"/>
    </row>
    <row r="586" spans="1:33" x14ac:dyDescent="0.2">
      <c r="D586" s="10"/>
    </row>
    <row r="587" spans="1:33" x14ac:dyDescent="0.2">
      <c r="D587" s="10"/>
    </row>
    <row r="588" spans="1:33" x14ac:dyDescent="0.2">
      <c r="D588" s="10"/>
    </row>
    <row r="589" spans="1:33" x14ac:dyDescent="0.2">
      <c r="D589" s="10"/>
    </row>
    <row r="590" spans="1:33" x14ac:dyDescent="0.2">
      <c r="D590" s="10"/>
    </row>
    <row r="591" spans="1:33" x14ac:dyDescent="0.2">
      <c r="D591" s="10"/>
    </row>
    <row r="592" spans="1:33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1">
    <mergeCell ref="C557:G557"/>
    <mergeCell ref="C562:G562"/>
    <mergeCell ref="C564:G564"/>
    <mergeCell ref="C565:G565"/>
    <mergeCell ref="C567:G567"/>
    <mergeCell ref="C545:G545"/>
    <mergeCell ref="C546:G546"/>
    <mergeCell ref="C547:G547"/>
    <mergeCell ref="C548:G548"/>
    <mergeCell ref="C549:G549"/>
    <mergeCell ref="C554:G554"/>
    <mergeCell ref="C538:G538"/>
    <mergeCell ref="C539:G539"/>
    <mergeCell ref="C541:G541"/>
    <mergeCell ref="C542:G542"/>
    <mergeCell ref="C543:G543"/>
    <mergeCell ref="C544:G544"/>
    <mergeCell ref="C532:G532"/>
    <mergeCell ref="C533:G533"/>
    <mergeCell ref="C534:G534"/>
    <mergeCell ref="C535:G535"/>
    <mergeCell ref="C536:G536"/>
    <mergeCell ref="C537:G537"/>
    <mergeCell ref="C526:G526"/>
    <mergeCell ref="C527:G527"/>
    <mergeCell ref="C528:G528"/>
    <mergeCell ref="C529:G529"/>
    <mergeCell ref="C530:G530"/>
    <mergeCell ref="C531:G531"/>
    <mergeCell ref="C519:G519"/>
    <mergeCell ref="C520:G520"/>
    <mergeCell ref="C521:G521"/>
    <mergeCell ref="C523:G523"/>
    <mergeCell ref="C524:G524"/>
    <mergeCell ref="C525:G525"/>
    <mergeCell ref="C512:G512"/>
    <mergeCell ref="C514:G514"/>
    <mergeCell ref="C515:G515"/>
    <mergeCell ref="C516:G516"/>
    <mergeCell ref="C517:G517"/>
    <mergeCell ref="C518:G518"/>
    <mergeCell ref="C491:G491"/>
    <mergeCell ref="C505:G505"/>
    <mergeCell ref="C507:G507"/>
    <mergeCell ref="C508:G508"/>
    <mergeCell ref="C510:G510"/>
    <mergeCell ref="C511:G511"/>
    <mergeCell ref="C392:G392"/>
    <mergeCell ref="C400:G400"/>
    <mergeCell ref="C429:G429"/>
    <mergeCell ref="C435:G435"/>
    <mergeCell ref="C441:G441"/>
    <mergeCell ref="C478:G478"/>
    <mergeCell ref="C229:G229"/>
    <mergeCell ref="C248:G248"/>
    <mergeCell ref="C309:G309"/>
    <mergeCell ref="C348:G348"/>
    <mergeCell ref="C349:G349"/>
    <mergeCell ref="C375:G375"/>
    <mergeCell ref="C130:G130"/>
    <mergeCell ref="C160:G160"/>
    <mergeCell ref="C165:G165"/>
    <mergeCell ref="C222:G222"/>
    <mergeCell ref="C224:G224"/>
    <mergeCell ref="C227:G227"/>
    <mergeCell ref="C45:G45"/>
    <mergeCell ref="C53:G53"/>
    <mergeCell ref="C73:G73"/>
    <mergeCell ref="C80:G80"/>
    <mergeCell ref="C107:G107"/>
    <mergeCell ref="C108:G108"/>
    <mergeCell ref="A1:G1"/>
    <mergeCell ref="C2:G2"/>
    <mergeCell ref="C3:G3"/>
    <mergeCell ref="C4:G4"/>
    <mergeCell ref="A572:C572"/>
    <mergeCell ref="A573:G577"/>
    <mergeCell ref="C19:G19"/>
    <mergeCell ref="C29:G29"/>
    <mergeCell ref="C41:G41"/>
    <mergeCell ref="C42:G4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22.41 22.42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'22.41 22.42 Pol'!Názvy_tisku</vt:lpstr>
      <vt:lpstr>oadresa</vt:lpstr>
      <vt:lpstr>Stavba!Objednatel</vt:lpstr>
      <vt:lpstr>Stavba!Objekt</vt:lpstr>
      <vt:lpstr>'22.41 22.42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2022-08-11T18:38:08Z</dcterms:modified>
</cp:coreProperties>
</file>