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3/Staga/23MM000 - Byty Brno střed/23MM00.05 - Opletalova 4, byt č. 5 - koupelna/Rozpočet/"/>
    </mc:Choice>
  </mc:AlternateContent>
  <xr:revisionPtr revIDLastSave="0" documentId="8_{9685E792-88D2-457D-BFB1-A69716DF15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3.05 23.0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'23.05 23.05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'23.05 23.05 Pol'!$A$1:$X$371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H40" i="1" s="1"/>
  <c r="I40" i="1" s="1"/>
  <c r="G39" i="1"/>
  <c r="F39" i="1"/>
  <c r="G361" i="12"/>
  <c r="BA359" i="12"/>
  <c r="BA354" i="12"/>
  <c r="BA345" i="12"/>
  <c r="BA301" i="12"/>
  <c r="BA300" i="12"/>
  <c r="BA146" i="12"/>
  <c r="BA101" i="12"/>
  <c r="BA99" i="12"/>
  <c r="BA96" i="12"/>
  <c r="BA94" i="12"/>
  <c r="BA43" i="12"/>
  <c r="BA35" i="12"/>
  <c r="BA14" i="12"/>
  <c r="BA10" i="12"/>
  <c r="G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G13" i="12"/>
  <c r="M13" i="12" s="1"/>
  <c r="I13" i="12"/>
  <c r="K13" i="12"/>
  <c r="K8" i="12" s="1"/>
  <c r="O13" i="12"/>
  <c r="Q13" i="12"/>
  <c r="V13" i="12"/>
  <c r="V8" i="12" s="1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V26" i="12"/>
  <c r="G27" i="12"/>
  <c r="I27" i="12"/>
  <c r="I26" i="12" s="1"/>
  <c r="K27" i="12"/>
  <c r="K26" i="12" s="1"/>
  <c r="M27" i="12"/>
  <c r="O27" i="12"/>
  <c r="Q27" i="12"/>
  <c r="Q26" i="12" s="1"/>
  <c r="V27" i="12"/>
  <c r="G30" i="12"/>
  <c r="G26" i="12" s="1"/>
  <c r="I30" i="12"/>
  <c r="K30" i="12"/>
  <c r="O30" i="12"/>
  <c r="O26" i="12" s="1"/>
  <c r="Q30" i="12"/>
  <c r="V30" i="12"/>
  <c r="G33" i="12"/>
  <c r="I33" i="12"/>
  <c r="G34" i="12"/>
  <c r="M34" i="12" s="1"/>
  <c r="M33" i="12" s="1"/>
  <c r="I34" i="12"/>
  <c r="K34" i="12"/>
  <c r="K33" i="12" s="1"/>
  <c r="O34" i="12"/>
  <c r="O33" i="12" s="1"/>
  <c r="Q34" i="12"/>
  <c r="Q33" i="12" s="1"/>
  <c r="V34" i="12"/>
  <c r="V33" i="12" s="1"/>
  <c r="K38" i="12"/>
  <c r="G39" i="12"/>
  <c r="G38" i="12" s="1"/>
  <c r="I39" i="12"/>
  <c r="K39" i="12"/>
  <c r="M39" i="12"/>
  <c r="O39" i="12"/>
  <c r="O38" i="12" s="1"/>
  <c r="Q39" i="12"/>
  <c r="V39" i="12"/>
  <c r="V38" i="12" s="1"/>
  <c r="G42" i="12"/>
  <c r="M42" i="12" s="1"/>
  <c r="M38" i="12" s="1"/>
  <c r="I42" i="12"/>
  <c r="I38" i="12" s="1"/>
  <c r="K42" i="12"/>
  <c r="O42" i="12"/>
  <c r="Q42" i="12"/>
  <c r="Q38" i="12" s="1"/>
  <c r="V42" i="12"/>
  <c r="Q46" i="12"/>
  <c r="V46" i="12"/>
  <c r="G47" i="12"/>
  <c r="I47" i="12"/>
  <c r="I46" i="12" s="1"/>
  <c r="K47" i="12"/>
  <c r="K46" i="12" s="1"/>
  <c r="M47" i="12"/>
  <c r="O47" i="12"/>
  <c r="Q47" i="12"/>
  <c r="V47" i="12"/>
  <c r="G50" i="12"/>
  <c r="G46" i="12" s="1"/>
  <c r="I50" i="12"/>
  <c r="K50" i="12"/>
  <c r="O50" i="12"/>
  <c r="O46" i="12" s="1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I60" i="12"/>
  <c r="K60" i="12"/>
  <c r="M60" i="12"/>
  <c r="Q60" i="12"/>
  <c r="G61" i="12"/>
  <c r="G60" i="12" s="1"/>
  <c r="I61" i="12"/>
  <c r="K61" i="12"/>
  <c r="M61" i="12"/>
  <c r="O61" i="12"/>
  <c r="O60" i="12" s="1"/>
  <c r="Q61" i="12"/>
  <c r="V61" i="12"/>
  <c r="V60" i="12" s="1"/>
  <c r="Q62" i="12"/>
  <c r="G63" i="12"/>
  <c r="G62" i="12" s="1"/>
  <c r="I63" i="12"/>
  <c r="I62" i="12" s="1"/>
  <c r="K63" i="12"/>
  <c r="K62" i="12" s="1"/>
  <c r="O63" i="12"/>
  <c r="Q63" i="12"/>
  <c r="V63" i="12"/>
  <c r="V62" i="12" s="1"/>
  <c r="G71" i="12"/>
  <c r="I71" i="12"/>
  <c r="K71" i="12"/>
  <c r="M71" i="12"/>
  <c r="O71" i="12"/>
  <c r="Q71" i="12"/>
  <c r="V71" i="12"/>
  <c r="G78" i="12"/>
  <c r="M78" i="12" s="1"/>
  <c r="I78" i="12"/>
  <c r="K78" i="12"/>
  <c r="O78" i="12"/>
  <c r="Q78" i="12"/>
  <c r="V78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O62" i="12" s="1"/>
  <c r="Q88" i="12"/>
  <c r="V88" i="12"/>
  <c r="G91" i="12"/>
  <c r="I91" i="12"/>
  <c r="K91" i="12"/>
  <c r="M91" i="12"/>
  <c r="O91" i="12"/>
  <c r="Q91" i="12"/>
  <c r="V91" i="12"/>
  <c r="O92" i="12"/>
  <c r="G93" i="12"/>
  <c r="G92" i="12" s="1"/>
  <c r="I93" i="12"/>
  <c r="I92" i="12" s="1"/>
  <c r="K93" i="12"/>
  <c r="O93" i="12"/>
  <c r="Q93" i="12"/>
  <c r="Q92" i="12" s="1"/>
  <c r="V93" i="12"/>
  <c r="G95" i="12"/>
  <c r="M95" i="12" s="1"/>
  <c r="I95" i="12"/>
  <c r="K95" i="12"/>
  <c r="K92" i="12" s="1"/>
  <c r="O95" i="12"/>
  <c r="Q95" i="12"/>
  <c r="V95" i="12"/>
  <c r="V92" i="12" s="1"/>
  <c r="V97" i="12"/>
  <c r="G98" i="12"/>
  <c r="M98" i="12" s="1"/>
  <c r="I98" i="12"/>
  <c r="K98" i="12"/>
  <c r="K97" i="12" s="1"/>
  <c r="O98" i="12"/>
  <c r="O97" i="12" s="1"/>
  <c r="Q98" i="12"/>
  <c r="V98" i="12"/>
  <c r="G100" i="12"/>
  <c r="M100" i="12" s="1"/>
  <c r="I100" i="12"/>
  <c r="I97" i="12" s="1"/>
  <c r="K100" i="12"/>
  <c r="O100" i="12"/>
  <c r="Q100" i="12"/>
  <c r="Q97" i="12" s="1"/>
  <c r="V100" i="12"/>
  <c r="G103" i="12"/>
  <c r="I103" i="12"/>
  <c r="K103" i="12"/>
  <c r="M103" i="12"/>
  <c r="O103" i="12"/>
  <c r="Q103" i="12"/>
  <c r="Q102" i="12" s="1"/>
  <c r="V103" i="12"/>
  <c r="V102" i="12" s="1"/>
  <c r="G105" i="12"/>
  <c r="G102" i="12" s="1"/>
  <c r="I105" i="12"/>
  <c r="K105" i="12"/>
  <c r="M105" i="12"/>
  <c r="O105" i="12"/>
  <c r="O102" i="12" s="1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I102" i="12" s="1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K102" i="12" s="1"/>
  <c r="O118" i="12"/>
  <c r="Q118" i="12"/>
  <c r="V118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I144" i="12"/>
  <c r="K144" i="12"/>
  <c r="Q144" i="12"/>
  <c r="V144" i="12"/>
  <c r="G145" i="12"/>
  <c r="M145" i="12" s="1"/>
  <c r="M144" i="12" s="1"/>
  <c r="I145" i="12"/>
  <c r="K145" i="12"/>
  <c r="O145" i="12"/>
  <c r="O144" i="12" s="1"/>
  <c r="Q145" i="12"/>
  <c r="V145" i="12"/>
  <c r="G148" i="12"/>
  <c r="I148" i="12"/>
  <c r="G149" i="12"/>
  <c r="M149" i="12" s="1"/>
  <c r="I149" i="12"/>
  <c r="K149" i="12"/>
  <c r="K148" i="12" s="1"/>
  <c r="O149" i="12"/>
  <c r="Q149" i="12"/>
  <c r="Q148" i="12" s="1"/>
  <c r="V149" i="12"/>
  <c r="V148" i="12" s="1"/>
  <c r="G151" i="12"/>
  <c r="I151" i="12"/>
  <c r="K151" i="12"/>
  <c r="M151" i="12"/>
  <c r="O151" i="12"/>
  <c r="Q151" i="12"/>
  <c r="V151" i="12"/>
  <c r="G153" i="12"/>
  <c r="I153" i="12"/>
  <c r="K153" i="12"/>
  <c r="M153" i="12"/>
  <c r="O153" i="12"/>
  <c r="O148" i="12" s="1"/>
  <c r="Q153" i="12"/>
  <c r="V153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I161" i="12"/>
  <c r="K161" i="12"/>
  <c r="M161" i="12"/>
  <c r="O161" i="12"/>
  <c r="Q161" i="12"/>
  <c r="V161" i="12"/>
  <c r="G162" i="12"/>
  <c r="K162" i="12"/>
  <c r="V162" i="12"/>
  <c r="G163" i="12"/>
  <c r="M163" i="12" s="1"/>
  <c r="M162" i="12" s="1"/>
  <c r="I163" i="12"/>
  <c r="I162" i="12" s="1"/>
  <c r="K163" i="12"/>
  <c r="O163" i="12"/>
  <c r="O162" i="12" s="1"/>
  <c r="Q163" i="12"/>
  <c r="Q162" i="12" s="1"/>
  <c r="V163" i="12"/>
  <c r="I166" i="12"/>
  <c r="K166" i="12"/>
  <c r="G167" i="12"/>
  <c r="I167" i="12"/>
  <c r="K167" i="12"/>
  <c r="M167" i="12"/>
  <c r="O167" i="12"/>
  <c r="Q167" i="12"/>
  <c r="V167" i="12"/>
  <c r="V166" i="12" s="1"/>
  <c r="G170" i="12"/>
  <c r="G166" i="12" s="1"/>
  <c r="I170" i="12"/>
  <c r="K170" i="12"/>
  <c r="M170" i="12"/>
  <c r="O170" i="12"/>
  <c r="O166" i="12" s="1"/>
  <c r="Q170" i="12"/>
  <c r="V170" i="12"/>
  <c r="G173" i="12"/>
  <c r="M173" i="12" s="1"/>
  <c r="I173" i="12"/>
  <c r="K173" i="12"/>
  <c r="O173" i="12"/>
  <c r="Q173" i="12"/>
  <c r="Q166" i="12" s="1"/>
  <c r="V173" i="12"/>
  <c r="G176" i="12"/>
  <c r="M176" i="12" s="1"/>
  <c r="I176" i="12"/>
  <c r="K176" i="12"/>
  <c r="O176" i="12"/>
  <c r="Q176" i="12"/>
  <c r="V176" i="12"/>
  <c r="G180" i="12"/>
  <c r="I180" i="12"/>
  <c r="K180" i="12"/>
  <c r="M180" i="12"/>
  <c r="O180" i="12"/>
  <c r="Q180" i="12"/>
  <c r="V180" i="12"/>
  <c r="G184" i="12"/>
  <c r="M184" i="12" s="1"/>
  <c r="I184" i="12"/>
  <c r="K184" i="12"/>
  <c r="O184" i="12"/>
  <c r="Q184" i="12"/>
  <c r="V184" i="12"/>
  <c r="I185" i="12"/>
  <c r="G186" i="12"/>
  <c r="M186" i="12" s="1"/>
  <c r="I186" i="12"/>
  <c r="K186" i="12"/>
  <c r="K185" i="12" s="1"/>
  <c r="O186" i="12"/>
  <c r="Q186" i="12"/>
  <c r="Q185" i="12" s="1"/>
  <c r="V186" i="12"/>
  <c r="V185" i="12" s="1"/>
  <c r="G191" i="12"/>
  <c r="I191" i="12"/>
  <c r="K191" i="12"/>
  <c r="M191" i="12"/>
  <c r="O191" i="12"/>
  <c r="Q191" i="12"/>
  <c r="V191" i="12"/>
  <c r="G195" i="12"/>
  <c r="I195" i="12"/>
  <c r="K195" i="12"/>
  <c r="M195" i="12"/>
  <c r="O195" i="12"/>
  <c r="O185" i="12" s="1"/>
  <c r="Q195" i="12"/>
  <c r="V195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6" i="12"/>
  <c r="I206" i="12"/>
  <c r="K206" i="12"/>
  <c r="M206" i="12"/>
  <c r="O206" i="12"/>
  <c r="Q206" i="12"/>
  <c r="V206" i="12"/>
  <c r="G210" i="12"/>
  <c r="M210" i="12" s="1"/>
  <c r="I210" i="12"/>
  <c r="K210" i="12"/>
  <c r="O210" i="12"/>
  <c r="Q210" i="12"/>
  <c r="V210" i="12"/>
  <c r="G211" i="12"/>
  <c r="I211" i="12"/>
  <c r="G212" i="12"/>
  <c r="M212" i="12" s="1"/>
  <c r="M211" i="12" s="1"/>
  <c r="I212" i="12"/>
  <c r="K212" i="12"/>
  <c r="K211" i="12" s="1"/>
  <c r="O212" i="12"/>
  <c r="Q212" i="12"/>
  <c r="Q211" i="12" s="1"/>
  <c r="V212" i="12"/>
  <c r="V211" i="12" s="1"/>
  <c r="G219" i="12"/>
  <c r="I219" i="12"/>
  <c r="K219" i="12"/>
  <c r="M219" i="12"/>
  <c r="O219" i="12"/>
  <c r="Q219" i="12"/>
  <c r="V219" i="12"/>
  <c r="G227" i="12"/>
  <c r="I227" i="12"/>
  <c r="K227" i="12"/>
  <c r="M227" i="12"/>
  <c r="O227" i="12"/>
  <c r="O211" i="12" s="1"/>
  <c r="Q227" i="12"/>
  <c r="V227" i="12"/>
  <c r="G230" i="12"/>
  <c r="M230" i="12" s="1"/>
  <c r="I230" i="12"/>
  <c r="K230" i="12"/>
  <c r="O230" i="12"/>
  <c r="Q230" i="12"/>
  <c r="V230" i="12"/>
  <c r="Q234" i="12"/>
  <c r="V234" i="12"/>
  <c r="G235" i="12"/>
  <c r="I235" i="12"/>
  <c r="K235" i="12"/>
  <c r="K234" i="12" s="1"/>
  <c r="M235" i="12"/>
  <c r="O235" i="12"/>
  <c r="Q235" i="12"/>
  <c r="V235" i="12"/>
  <c r="G239" i="12"/>
  <c r="G234" i="12" s="1"/>
  <c r="I239" i="12"/>
  <c r="K239" i="12"/>
  <c r="O239" i="12"/>
  <c r="O234" i="12" s="1"/>
  <c r="Q239" i="12"/>
  <c r="V239" i="12"/>
  <c r="G252" i="12"/>
  <c r="M252" i="12" s="1"/>
  <c r="I252" i="12"/>
  <c r="I234" i="12" s="1"/>
  <c r="K252" i="12"/>
  <c r="O252" i="12"/>
  <c r="Q252" i="12"/>
  <c r="V252" i="12"/>
  <c r="G265" i="12"/>
  <c r="M265" i="12" s="1"/>
  <c r="I265" i="12"/>
  <c r="K265" i="12"/>
  <c r="O265" i="12"/>
  <c r="Q265" i="12"/>
  <c r="V265" i="12"/>
  <c r="G270" i="12"/>
  <c r="I270" i="12"/>
  <c r="K270" i="12"/>
  <c r="M270" i="12"/>
  <c r="O270" i="12"/>
  <c r="Q270" i="12"/>
  <c r="V270" i="12"/>
  <c r="G284" i="12"/>
  <c r="I284" i="12"/>
  <c r="K284" i="12"/>
  <c r="M284" i="12"/>
  <c r="O284" i="12"/>
  <c r="Q284" i="12"/>
  <c r="V284" i="12"/>
  <c r="G298" i="12"/>
  <c r="O298" i="12"/>
  <c r="Q298" i="12"/>
  <c r="G299" i="12"/>
  <c r="M299" i="12" s="1"/>
  <c r="M298" i="12" s="1"/>
  <c r="I299" i="12"/>
  <c r="I298" i="12" s="1"/>
  <c r="K299" i="12"/>
  <c r="K298" i="12" s="1"/>
  <c r="O299" i="12"/>
  <c r="Q299" i="12"/>
  <c r="V299" i="12"/>
  <c r="V298" i="12" s="1"/>
  <c r="G343" i="12"/>
  <c r="G342" i="12" s="1"/>
  <c r="I343" i="12"/>
  <c r="K343" i="12"/>
  <c r="O343" i="12"/>
  <c r="O342" i="12" s="1"/>
  <c r="Q343" i="12"/>
  <c r="V343" i="12"/>
  <c r="G344" i="12"/>
  <c r="M344" i="12" s="1"/>
  <c r="I344" i="12"/>
  <c r="I342" i="12" s="1"/>
  <c r="K344" i="12"/>
  <c r="O344" i="12"/>
  <c r="Q344" i="12"/>
  <c r="Q342" i="12" s="1"/>
  <c r="V344" i="12"/>
  <c r="G346" i="12"/>
  <c r="M346" i="12" s="1"/>
  <c r="I346" i="12"/>
  <c r="K346" i="12"/>
  <c r="K342" i="12" s="1"/>
  <c r="O346" i="12"/>
  <c r="Q346" i="12"/>
  <c r="V346" i="12"/>
  <c r="G347" i="12"/>
  <c r="I347" i="12"/>
  <c r="K347" i="12"/>
  <c r="M347" i="12"/>
  <c r="O347" i="12"/>
  <c r="Q347" i="12"/>
  <c r="V347" i="12"/>
  <c r="G348" i="12"/>
  <c r="I348" i="12"/>
  <c r="K348" i="12"/>
  <c r="M348" i="12"/>
  <c r="O348" i="12"/>
  <c r="Q348" i="12"/>
  <c r="V348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V342" i="12" s="1"/>
  <c r="K352" i="12"/>
  <c r="V352" i="12"/>
  <c r="G353" i="12"/>
  <c r="G352" i="12" s="1"/>
  <c r="I353" i="12"/>
  <c r="K353" i="12"/>
  <c r="O353" i="12"/>
  <c r="O352" i="12" s="1"/>
  <c r="Q353" i="12"/>
  <c r="V353" i="12"/>
  <c r="G358" i="12"/>
  <c r="M358" i="12" s="1"/>
  <c r="I358" i="12"/>
  <c r="I352" i="12" s="1"/>
  <c r="K358" i="12"/>
  <c r="O358" i="12"/>
  <c r="Q358" i="12"/>
  <c r="Q352" i="12" s="1"/>
  <c r="V358" i="12"/>
  <c r="AF361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39" i="1"/>
  <c r="I39" i="1" s="1"/>
  <c r="I42" i="1" s="1"/>
  <c r="J39" i="1" s="1"/>
  <c r="J42" i="1" s="1"/>
  <c r="J28" i="1"/>
  <c r="J26" i="1"/>
  <c r="G38" i="1"/>
  <c r="F38" i="1"/>
  <c r="J23" i="1"/>
  <c r="J24" i="1"/>
  <c r="J25" i="1"/>
  <c r="J27" i="1"/>
  <c r="E24" i="1"/>
  <c r="E26" i="1"/>
  <c r="I78" i="1" l="1"/>
  <c r="J77" i="1" s="1"/>
  <c r="H41" i="1"/>
  <c r="I41" i="1" s="1"/>
  <c r="A26" i="1"/>
  <c r="G26" i="1"/>
  <c r="G28" i="1"/>
  <c r="H42" i="1"/>
  <c r="G23" i="1"/>
  <c r="M185" i="12"/>
  <c r="M148" i="12"/>
  <c r="M97" i="12"/>
  <c r="M102" i="12"/>
  <c r="M166" i="12"/>
  <c r="M26" i="12"/>
  <c r="M353" i="12"/>
  <c r="M352" i="12" s="1"/>
  <c r="M343" i="12"/>
  <c r="M342" i="12" s="1"/>
  <c r="M239" i="12"/>
  <c r="M234" i="12" s="1"/>
  <c r="G144" i="12"/>
  <c r="G97" i="12"/>
  <c r="AE361" i="12"/>
  <c r="M93" i="12"/>
  <c r="M92" i="12" s="1"/>
  <c r="G185" i="12"/>
  <c r="M63" i="12"/>
  <c r="M62" i="12" s="1"/>
  <c r="M50" i="12"/>
  <c r="M46" i="12" s="1"/>
  <c r="M30" i="12"/>
  <c r="I21" i="1"/>
  <c r="J62" i="1"/>
  <c r="J63" i="1"/>
  <c r="J71" i="1"/>
  <c r="J66" i="1"/>
  <c r="J68" i="1"/>
  <c r="J76" i="1"/>
  <c r="J74" i="1"/>
  <c r="J60" i="1"/>
  <c r="J72" i="1"/>
  <c r="J58" i="1"/>
  <c r="J64" i="1"/>
  <c r="J61" i="1"/>
  <c r="J65" i="1"/>
  <c r="J69" i="1"/>
  <c r="J73" i="1"/>
  <c r="J40" i="1"/>
  <c r="J41" i="1"/>
  <c r="J75" i="1" l="1"/>
  <c r="J59" i="1"/>
  <c r="J67" i="1"/>
  <c r="J70" i="1"/>
  <c r="A23" i="1"/>
  <c r="J78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882E1E4E-4833-45A3-8E78-1AF5569D5F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383C6B-DA07-4C16-936C-4DF9F30229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<sst xmlns="http://schemas.openxmlformats.org/spreadsheetml/2006/main" count="1381" uniqueCount="427">
  <si>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</si>
  <si>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</si>
  <si>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</si>
  <si>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</si>
  <si>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</si>
  <si>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</si>
  <si>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</si>
  <si>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</si>
  <si>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</si>
  <si>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</si>
  <si>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</si>
  <si>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</si>
  <si>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</si>
  <si>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</si>
  <si>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</si>
  <si>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</si>
  <si>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</si>
  <si>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</si>
  <si>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</si>
  <si>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</si>
  <si>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</si>
  <si>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</si>
  <si>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</si>
  <si>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</si>
  <si>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</si>
  <si>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</si>
  <si>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</si>
  <si>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</si>
  <si>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</si>
  <si>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</si>
  <si>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</si>
  <si>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</si>
  <si>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</si>
  <si>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</si>
  <si>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</si>
  <si>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</si>
  <si>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</si>
  <si>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</si>
  <si>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</si>
  <si>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</si>
  <si>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</si>
  <si>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</si>
  <si>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</si>
  <si>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23.05</t>
  </si>
  <si>
    <t>Stavební úpravy</t>
  </si>
  <si>
    <t>Opletalova 4, byt č. 5 - koupelna</t>
  </si>
  <si>
    <t>Objekt:</t>
  </si>
  <si>
    <t>Rozpočet:</t>
  </si>
  <si>
    <t>23MM000</t>
  </si>
  <si>
    <t>Správa nemovitostí městské části Brno-střed - opravy a údržba bytů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</si>
  <si>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</si>
  <si>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</si>
  <si>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</si>
  <si>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</si>
  <si>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</si>
  <si>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</si>
  <si>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</si>
  <si>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</si>
  <si>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</si>
  <si>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#POPS</t>
  </si>
  <si>
    <t>Popis stavby: 23MM000 -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</si>
  <si>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</si>
  <si>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</si>
  <si>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</si>
  <si>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</si>
  <si>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</si>
  <si>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</si>
  <si>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</si>
  <si>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</si>
  <si>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</si>
  <si>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</si>
  <si>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</si>
  <si>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</si>
  <si>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</si>
  <si>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</si>
  <si>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</si>
  <si>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</si>
  <si>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</si>
  <si>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</si>
  <si>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</si>
  <si>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</si>
  <si>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</si>
  <si>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</si>
  <si>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</si>
  <si>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</si>
  <si>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</si>
  <si>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</si>
  <si>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</si>
  <si>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</si>
  <si>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</si>
  <si>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</si>
  <si>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</si>
  <si>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</si>
  <si>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</si>
  <si>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</si>
  <si>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</si>
  <si>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</si>
  <si>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</si>
  <si>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</si>
  <si>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</si>
  <si>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</si>
  <si>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</si>
  <si>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</si>
  <si>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</si>
  <si>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</si>
  <si>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</si>
  <si>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</si>
  <si>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</si>
  <si>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</si>
  <si>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</si>
  <si>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</si>
  <si>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</si>
  <si>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</si>
  <si>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</si>
  <si>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</si>
  <si>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</si>
  <si>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</si>
  <si>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</si>
  <si>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</si>
  <si>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</si>
  <si>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</si>
  <si>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</si>
  <si>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</si>
  <si>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</si>
  <si>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</si>
  <si>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</si>
  <si>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</si>
  <si>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</si>
  <si>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</si>
  <si>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</si>
  <si>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</si>
  <si>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</si>
  <si>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</si>
  <si>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</si>
  <si>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</si>
  <si>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</si>
  <si>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</si>
  <si>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</si>
  <si>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</si>
  <si>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23/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</si>
  <si>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</si>
  <si>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</si>
  <si>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</si>
  <si>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</si>
  <si>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>okno - 2.005.02 : 1,10*2,05</t>
  </si>
  <si>
    <t>VV</t>
  </si>
  <si>
    <t>dveře - 2.005.02 : 0,80*2,00</t>
  </si>
  <si>
    <t>612401191RU2</t>
  </si>
  <si>
    <t>Omítka malých ploch vnitřních stěn do 0,09 m2, sádrou po hmoždinkách, skobách, rýhách apod.</t>
  </si>
  <si>
    <t>kus</t>
  </si>
  <si>
    <t>POL1_</t>
  </si>
  <si>
    <t>V položce jsou zakalkulovány náklady na pomocné pracovní lešení o výšce podlahy do 1900 mm a pro zatížení do 1,5 kPa. Položka obsahuje penetraci podkladu a sádrovou omítku tl. 15 mm.</t>
  </si>
  <si>
    <t>2.NP - 2.005.02 - koupelna : 5</t>
  </si>
  <si>
    <t>612421231R00</t>
  </si>
  <si>
    <t>Oprava vápen.omítek stěn do 10 % pl. - štukových</t>
  </si>
  <si>
    <t xml:space="preserve">oprava omítek mimo obklady : </t>
  </si>
  <si>
    <t>2.NP - 2.005.02 - koupelna : 6,74*(3,27-2,00)</t>
  </si>
  <si>
    <t>602011141RT3</t>
  </si>
  <si>
    <t>Štuk na stěnách vnitřní, ručně , tloušťka vrstvy 4 mm</t>
  </si>
  <si>
    <t>612421626R00</t>
  </si>
  <si>
    <t>Omítka vnitřní zdiva, MVC, hladká položka obsahuje cementový postřik, jádrovou hladkou omítku</t>
  </si>
  <si>
    <t xml:space="preserve">Pod nové obklady : </t>
  </si>
  <si>
    <t>2.NP - 2.005.02 - koupelna : 6,74*(2,00)</t>
  </si>
  <si>
    <t>- dveře : -1*0,80*2,0</t>
  </si>
  <si>
    <t>632411105RT1</t>
  </si>
  <si>
    <t>Samonivelační stěrka, ruč.zpracování tl.5 mm</t>
  </si>
  <si>
    <t xml:space="preserve">Podlaha : </t>
  </si>
  <si>
    <t>2.NP - 2.005.02 - koupelna : 2,54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</si>
  <si>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</si>
  <si>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</si>
  <si>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</si>
  <si>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</si>
  <si>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</si>
  <si>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zásuvky, světla, garnyže, záclony, apod.</t>
  </si>
  <si>
    <t>demontáže : 2</t>
  </si>
  <si>
    <t>montáže : 2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</si>
  <si>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</si>
  <si>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</si>
  <si>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</si>
  <si>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</si>
  <si>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</si>
  <si>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965048515R00</t>
  </si>
  <si>
    <t>Broušení betonových povrchů do tl. 5 mm</t>
  </si>
  <si>
    <t>965081713R00</t>
  </si>
  <si>
    <t>Bourání dlažeb keramických tl.10 mm</t>
  </si>
  <si>
    <t>978013121R00</t>
  </si>
  <si>
    <t>Otlučení omítek vnitřních stěn v rozsahu do 10 %</t>
  </si>
  <si>
    <t>978059531R00</t>
  </si>
  <si>
    <t>Odsekání vnitřních obkladů stěn nad 2 m2</t>
  </si>
  <si>
    <t>999281145R00</t>
  </si>
  <si>
    <t>Přesun hmot pro opravy a údržbu do v. 6 m, 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</si>
  <si>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</si>
  <si>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</si>
  <si>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</si>
  <si>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</si>
  <si>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</si>
  <si>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</si>
  <si>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 xml:space="preserve">Stěny : 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</si>
  <si>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</si>
  <si>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</si>
  <si>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</si>
  <si>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</si>
  <si>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</si>
  <si>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</si>
  <si>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m</t>
  </si>
  <si>
    <t>2.NP - 2.005.02 - koupelna : 6,74</t>
  </si>
  <si>
    <t>711212611R00</t>
  </si>
  <si>
    <t>Těsnicí pás do svislých koutů</t>
  </si>
  <si>
    <t>2.NP - 2.005.02 - koupelna : 4*2,0</t>
  </si>
  <si>
    <t>998711101R00</t>
  </si>
  <si>
    <t>Přesun hmot pro izolace proti vodě, výšky do 6 m</t>
  </si>
  <si>
    <t>721170000x01</t>
  </si>
  <si>
    <t>Příprava pro AP a myčku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</si>
  <si>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</si>
  <si>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</si>
  <si>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</si>
  <si>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</si>
  <si>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</si>
  <si>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Úprava a nové rozvody pro nové umístění zařizovacích předmětů, s ohledem na stáří objektu a stav stávajících rozvodů</t>
  </si>
  <si>
    <t>722131000x01</t>
  </si>
  <si>
    <t>722131000x02</t>
  </si>
  <si>
    <t>725110814R00</t>
  </si>
  <si>
    <t>Demontáž klozetů kombinovaných</t>
  </si>
  <si>
    <t>2.NP - 2.005.02 - koupelna : 1</t>
  </si>
  <si>
    <t>725119305R00</t>
  </si>
  <si>
    <t>Montáž klozetových mís kombinovaných</t>
  </si>
  <si>
    <t>64232417R</t>
  </si>
  <si>
    <t>Klozet komby bílý, 367x790x630 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</si>
  <si>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</si>
  <si>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</si>
  <si>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</si>
  <si>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</si>
  <si>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</si>
  <si>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</si>
  <si>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</si>
  <si>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</si>
  <si>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</si>
  <si>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</si>
  <si>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</si>
  <si>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</si>
  <si>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</si>
  <si>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</si>
  <si>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</si>
  <si>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</si>
  <si>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55144202R</t>
  </si>
  <si>
    <t>Baterie umyvadlová</t>
  </si>
  <si>
    <t>725220851R00</t>
  </si>
  <si>
    <t>Demontáž van včetně vybourání obezdezdívky</t>
  </si>
  <si>
    <t>725249103R00</t>
  </si>
  <si>
    <t>Montáž sprchových koutů</t>
  </si>
  <si>
    <t>642938000R</t>
  </si>
  <si>
    <t>Vanička sprch. čtverec; l = 900 mm, š = 900 mm, hl. = 60 mm bílá, průměr odpadu 90 mm</t>
  </si>
  <si>
    <t>Umístění při stěně, v rohu, včetně čela vaničky.</t>
  </si>
  <si>
    <t>725229107R00</t>
  </si>
  <si>
    <t>Montáž zástěn oboustranně upevněných</t>
  </si>
  <si>
    <t>55428100.AR</t>
  </si>
  <si>
    <t>Sprchová zástěna čtvrtkruhová 90x90x185 cm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</si>
  <si>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</si>
  <si>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</si>
  <si>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</si>
  <si>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</si>
  <si>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</si>
  <si>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pákové, povrch chrom</t>
  </si>
  <si>
    <t>55145352R</t>
  </si>
  <si>
    <t xml:space="preserve">Set sprchový hadice, růžice, držák </t>
  </si>
  <si>
    <t>998725101R00</t>
  </si>
  <si>
    <t>Přesun hmot pro zařizovací předměty, výšky do 6 m</t>
  </si>
  <si>
    <t>735000x03</t>
  </si>
  <si>
    <t>D+M: topný žebřík dle návrhu dodavatele (dle standardu investora)</t>
  </si>
  <si>
    <t>766662811R00</t>
  </si>
  <si>
    <t>Demontáž prahů dveří 1křídlových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</si>
  <si>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</si>
  <si>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</si>
  <si>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</si>
  <si>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</si>
  <si>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</si>
  <si>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</si>
  <si>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</si>
  <si>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</si>
  <si>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</si>
  <si>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dl. 800 mm, š. 100 mm</t>
  </si>
  <si>
    <t>998766101R00</t>
  </si>
  <si>
    <t>Přesun hmot pro truhlářské konstr., výšky do 6 m</t>
  </si>
  <si>
    <t>767000x01</t>
  </si>
  <si>
    <t>D+M: repase stávajícího okování, těsnění (dle skutečnosti)</t>
  </si>
  <si>
    <t>kontrola pantů a jejich případné přivěření/úprava dle nových dveří</t>
  </si>
  <si>
    <t>771101101R00</t>
  </si>
  <si>
    <t>Vysávání podlah prům.vysavačem pro pokládku dlažby</t>
  </si>
  <si>
    <t>771101210R00</t>
  </si>
  <si>
    <t>Penetrace podkladu pod dlažby</t>
  </si>
  <si>
    <t>771575107RZ1</t>
  </si>
  <si>
    <t>Montáž podlah z dlaždic keramických 200 x 200 mm, kladených do flexibilního tmele</t>
  </si>
  <si>
    <t>59764202R</t>
  </si>
  <si>
    <t>Dlažba matná 200x200x9 mm, dle standardu investora</t>
  </si>
  <si>
    <t>Koeficient ztratné 10 %: 0,1</t>
  </si>
  <si>
    <t>771578011R00</t>
  </si>
  <si>
    <t>Spára podlaha - stěna, silikonem</t>
  </si>
  <si>
    <t>Včetně dodávky a montáže silikonu.</t>
  </si>
  <si>
    <t xml:space="preserve">Podlaha/stěna : </t>
  </si>
  <si>
    <t>2.NP - 2.005.02 - koupelna : 6,75</t>
  </si>
  <si>
    <t>998771101R00</t>
  </si>
  <si>
    <t>Přesun hmot pro podlahy z dlaždic, výšky do 6 m</t>
  </si>
  <si>
    <t>781101210R00</t>
  </si>
  <si>
    <t>Penetrace podkladu pod obklady</t>
  </si>
  <si>
    <t>včetně dodávky materiálu.</t>
  </si>
  <si>
    <t xml:space="preserve">Nové obklady : </t>
  </si>
  <si>
    <t>781475116R00</t>
  </si>
  <si>
    <t>Obklad vnitřní stěn keramický, do tmele</t>
  </si>
  <si>
    <t>597813600R</t>
  </si>
  <si>
    <t xml:space="preserve">Obkládačka 20x20 cm dle standardu investora </t>
  </si>
  <si>
    <t>781497111R00</t>
  </si>
  <si>
    <t xml:space="preserve">Lišta hliníková ukončovacích k obkladům </t>
  </si>
  <si>
    <t>781497121R00</t>
  </si>
  <si>
    <t xml:space="preserve">Lišta hliníková rohová k obkladům </t>
  </si>
  <si>
    <t>2.NP - 2.005.02 - koupelna : (2,00)*1</t>
  </si>
  <si>
    <t>781000000x01</t>
  </si>
  <si>
    <t>Spára svislé kouty stěna - stěna, silikonem</t>
  </si>
  <si>
    <t>vč. dodávky a montáže silikonu.</t>
  </si>
  <si>
    <t>998781101R00</t>
  </si>
  <si>
    <t>Přesun hmot pro obklady keramické, výšky do 6 m</t>
  </si>
  <si>
    <t>783201831R00</t>
  </si>
  <si>
    <t>Odstr. nátěrů z kovových konstr. chem.odstraňovači</t>
  </si>
  <si>
    <t xml:space="preserve">Topení : </t>
  </si>
  <si>
    <t>2.NP - 2.005.02 - koupelna : 1,0</t>
  </si>
  <si>
    <t>Mezisoučet</t>
  </si>
  <si>
    <t xml:space="preserve">Zárubně : </t>
  </si>
  <si>
    <t>2.NP - 2.005.02 - koupelna : (2*0,10*1,97+0,10*0,8)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</si>
  <si>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</si>
  <si>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</si>
  <si>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</si>
  <si>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</si>
  <si>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</si>
  <si>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 xml:space="preserve">dveře do koupelny : </t>
  </si>
  <si>
    <t>2.NP - 2.005.02 - koupelna : 0,8*2,0*2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</si>
  <si>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</si>
  <si>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</si>
  <si>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</si>
  <si>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784011222RT2</t>
  </si>
  <si>
    <t>Zakrytí podlah včetně papírové lepenky</t>
  </si>
  <si>
    <t xml:space="preserve">Stropy : </t>
  </si>
  <si>
    <t>784402801R00</t>
  </si>
  <si>
    <t>Odstranění malby oškrábáním v místnosti H do 3,8 m</t>
  </si>
  <si>
    <t xml:space="preserve">- otvory : </t>
  </si>
  <si>
    <t>okno - 2.005.02 : -1*1,10*2,05</t>
  </si>
  <si>
    <t xml:space="preserve">+ špalety : </t>
  </si>
  <si>
    <t>okno - 2.005.02 : (1,10+2,05)*2*0,40</t>
  </si>
  <si>
    <t>784011111R00</t>
  </si>
  <si>
    <t>Oprášení/ometení podkladu</t>
  </si>
  <si>
    <t>784011121R00</t>
  </si>
  <si>
    <t>Broušení štuků a nových omítek</t>
  </si>
  <si>
    <t>2.NP - 2.005.02 - koupelna : 6,74*(3,27)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</si>
  <si>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</si>
  <si>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</si>
  <si>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</si>
  <si>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</si>
  <si>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</si>
  <si>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</si>
  <si>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210810000R01</t>
  </si>
  <si>
    <t>Demontáže svítidel, zásuvek a vypínačů, nové zásuvky a vypínače koupelna</t>
  </si>
  <si>
    <t>Kompletní dodávka a montáž včetně uvedení do provozu, prostupů, zaškolení, seřízení, zkoušek dle příslušných ČSN a dalších pomocných prací a zednických přípomocí.</t>
  </si>
  <si>
    <t>Nová svitidla do koupelny, nad umyvadlo - 2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</si>
  <si>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</si>
  <si>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</si>
  <si>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</si>
  <si>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</si>
  <si>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</si>
  <si>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</si>
  <si>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</si>
  <si>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</si>
  <si>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</si>
  <si>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</si>
  <si>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</si>
  <si>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</si>
  <si>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</si>
  <si>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979094211R00</t>
  </si>
  <si>
    <t>Nakládání nebo překládání vybourané suti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</si>
  <si>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</si>
  <si>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</si>
  <si>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</si>
  <si>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</si>
  <si>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</si>
  <si>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</si>
  <si>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</si>
  <si>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</si>
  <si>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</si>
  <si>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</si>
  <si>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</si>
  <si>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</si>
  <si>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</si>
  <si>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Zkoušky těsnosti nové kanalizace a vodovodu.</t>
  </si>
  <si>
    <t>005241010R</t>
  </si>
  <si>
    <t>Dokumentace skutečného provedení elektroinstalace pro účely výchozí revize</t>
  </si>
  <si>
    <t>Soubor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</si>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</sst>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N24" sqref="N2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7150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200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SUMIF(F58:F77,A16,I58:I77)+SUMIF(F58:F77,"PSU",I58:I77)</f>
        <v>0</v>
      </c>
      <c r="J16" s="85"/>
    </row>
    <row r="17" spans="1:10" ht="23.25" customHeight="1" x14ac:dyDescent="0.2">
      <c r="A17" s="200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SUMIF(F58:F77,A17,I58:I77)</f>
        <v>0</v>
      </c>
      <c r="J17" s="85"/>
    </row>
    <row r="18" spans="1:10" ht="23.25" customHeight="1" x14ac:dyDescent="0.2">
      <c r="A18" s="200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SUMIF(F58:F77,A18,I58:I77)</f>
        <v>0</v>
      </c>
      <c r="J18" s="85"/>
    </row>
    <row r="19" spans="1:10" ht="23.25" customHeight="1" x14ac:dyDescent="0.2">
      <c r="A19" s="200" t="s">
        <v>108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SUMIF(F58:F77,A19,I58:I77)</f>
        <v>0</v>
      </c>
      <c r="J19" s="85"/>
    </row>
    <row r="20" spans="1:10" ht="23.25" customHeight="1" x14ac:dyDescent="0.2">
      <c r="A20" s="200" t="s">
        <v>107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SUMIF(F58:F77,A20,I58:I77)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52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52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52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'23.05 23.05 Pol'!AE361</f>
        <v>0</v>
      </c>
      <c r="G39" s="152">
        <f>'23.05 23.05 Pol'!AF361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52" ht="25.5" hidden="1" customHeight="1" x14ac:dyDescent="0.2">
      <c r="A40" s="139">
        <v>2</v>
      </c>
      <c r="B40" s="155" t="s">
        <v>43</v>
      </c>
      <c r="C40" s="156" t="s">
        <v>45</v>
      </c>
      <c r="D40" s="156"/>
      <c r="E40" s="156"/>
      <c r="F40" s="157">
        <f>'23.05 23.05 Pol'!AE361</f>
        <v>0</v>
      </c>
      <c r="G40" s="158">
        <f>'23.05 23.05 Pol'!AF361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52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'23.05 23.05 Pol'!AE361</f>
        <v>0</v>
      </c>
      <c r="G41" s="153">
        <f>'23.05 23.05 Pol'!AF361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52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52" x14ac:dyDescent="0.2">
      <c r="A44" t="s">
        <v>59</v>
      </c>
      <c r="B44" t="s">
        <v>60</v>
      </c>
    </row>
    <row r="45" spans="1:52" ht="51" x14ac:dyDescent="0.2">
      <c r="B45" s="179" t="s">
        <v>61</v>
      </c>
      <c r="C45" s="179"/>
      <c r="D45" s="179"/>
      <c r="E45" s="179"/>
      <c r="F45" s="179"/>
      <c r="G45" s="179"/>
      <c r="H45" s="179"/>
      <c r="I45" s="179"/>
      <c r="J45" s="179"/>
      <c r="AZ45" s="178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9" t="s">
        <v>62</v>
      </c>
      <c r="C46" s="179"/>
      <c r="D46" s="179"/>
      <c r="E46" s="179"/>
      <c r="F46" s="179"/>
      <c r="G46" s="179"/>
      <c r="H46" s="179"/>
      <c r="I46" s="179"/>
      <c r="J46" s="179"/>
      <c r="AZ46" s="178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9" t="s">
        <v>63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9" t="s">
        <v>64</v>
      </c>
      <c r="C50" s="179"/>
      <c r="D50" s="179"/>
      <c r="E50" s="179"/>
      <c r="F50" s="179"/>
      <c r="G50" s="179"/>
      <c r="H50" s="179"/>
      <c r="I50" s="179"/>
      <c r="J50" s="179"/>
      <c r="AZ50" s="178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9" t="s">
        <v>65</v>
      </c>
      <c r="C52" s="179"/>
      <c r="D52" s="179"/>
      <c r="E52" s="179"/>
      <c r="F52" s="179"/>
      <c r="G52" s="179"/>
      <c r="H52" s="179"/>
      <c r="I52" s="179"/>
      <c r="J52" s="179"/>
      <c r="AZ52" s="178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80" t="s">
        <v>66</v>
      </c>
    </row>
    <row r="57" spans="1:52" ht="25.5" customHeight="1" x14ac:dyDescent="0.2">
      <c r="A57" s="182"/>
      <c r="B57" s="185" t="s">
        <v>18</v>
      </c>
      <c r="C57" s="185" t="s">
        <v>6</v>
      </c>
      <c r="D57" s="186"/>
      <c r="E57" s="186"/>
      <c r="F57" s="187" t="s">
        <v>67</v>
      </c>
      <c r="G57" s="187"/>
      <c r="H57" s="187"/>
      <c r="I57" s="187" t="s">
        <v>31</v>
      </c>
      <c r="J57" s="187" t="s">
        <v>0</v>
      </c>
    </row>
    <row r="58" spans="1:52" ht="36.75" customHeight="1" x14ac:dyDescent="0.2">
      <c r="A58" s="183"/>
      <c r="B58" s="188" t="s">
        <v>68</v>
      </c>
      <c r="C58" s="189" t="s">
        <v>69</v>
      </c>
      <c r="D58" s="190"/>
      <c r="E58" s="190"/>
      <c r="F58" s="196" t="s">
        <v>26</v>
      </c>
      <c r="G58" s="197"/>
      <c r="H58" s="197"/>
      <c r="I58" s="197">
        <f>'23.05 23.05 Pol'!G8</f>
        <v>0</v>
      </c>
      <c r="J58" s="194" t="str">
        <f>IF(I78=0,"",I58/I78*100)</f>
        <v/>
      </c>
    </row>
    <row r="59" spans="1:52" ht="36.75" customHeight="1" x14ac:dyDescent="0.2">
      <c r="A59" s="183"/>
      <c r="B59" s="188" t="s">
        <v>70</v>
      </c>
      <c r="C59" s="189" t="s">
        <v>71</v>
      </c>
      <c r="D59" s="190"/>
      <c r="E59" s="190"/>
      <c r="F59" s="196" t="s">
        <v>26</v>
      </c>
      <c r="G59" s="197"/>
      <c r="H59" s="197"/>
      <c r="I59" s="197">
        <f>'23.05 23.05 Pol'!G26</f>
        <v>0</v>
      </c>
      <c r="J59" s="194" t="str">
        <f>IF(I78=0,"",I59/I78*100)</f>
        <v/>
      </c>
    </row>
    <row r="60" spans="1:52" ht="36.75" customHeight="1" x14ac:dyDescent="0.2">
      <c r="A60" s="183"/>
      <c r="B60" s="188" t="s">
        <v>72</v>
      </c>
      <c r="C60" s="189" t="s">
        <v>73</v>
      </c>
      <c r="D60" s="190"/>
      <c r="E60" s="190"/>
      <c r="F60" s="196" t="s">
        <v>26</v>
      </c>
      <c r="G60" s="197"/>
      <c r="H60" s="197"/>
      <c r="I60" s="197">
        <f>'23.05 23.05 Pol'!G33</f>
        <v>0</v>
      </c>
      <c r="J60" s="194" t="str">
        <f>IF(I78=0,"",I60/I78*100)</f>
        <v/>
      </c>
    </row>
    <row r="61" spans="1:52" ht="36.75" customHeight="1" x14ac:dyDescent="0.2">
      <c r="A61" s="183"/>
      <c r="B61" s="188" t="s">
        <v>74</v>
      </c>
      <c r="C61" s="189" t="s">
        <v>75</v>
      </c>
      <c r="D61" s="190"/>
      <c r="E61" s="190"/>
      <c r="F61" s="196" t="s">
        <v>26</v>
      </c>
      <c r="G61" s="197"/>
      <c r="H61" s="197"/>
      <c r="I61" s="197">
        <f>'23.05 23.05 Pol'!G38</f>
        <v>0</v>
      </c>
      <c r="J61" s="194" t="str">
        <f>IF(I78=0,"",I61/I78*100)</f>
        <v/>
      </c>
    </row>
    <row r="62" spans="1:52" ht="36.75" customHeight="1" x14ac:dyDescent="0.2">
      <c r="A62" s="183"/>
      <c r="B62" s="188" t="s">
        <v>76</v>
      </c>
      <c r="C62" s="189" t="s">
        <v>77</v>
      </c>
      <c r="D62" s="190"/>
      <c r="E62" s="190"/>
      <c r="F62" s="196" t="s">
        <v>26</v>
      </c>
      <c r="G62" s="197"/>
      <c r="H62" s="197"/>
      <c r="I62" s="197">
        <f>'23.05 23.05 Pol'!G46</f>
        <v>0</v>
      </c>
      <c r="J62" s="194" t="str">
        <f>IF(I78=0,"",I62/I78*100)</f>
        <v/>
      </c>
    </row>
    <row r="63" spans="1:52" ht="36.75" customHeight="1" x14ac:dyDescent="0.2">
      <c r="A63" s="183"/>
      <c r="B63" s="188" t="s">
        <v>78</v>
      </c>
      <c r="C63" s="189" t="s">
        <v>79</v>
      </c>
      <c r="D63" s="190"/>
      <c r="E63" s="190"/>
      <c r="F63" s="196" t="s">
        <v>26</v>
      </c>
      <c r="G63" s="197"/>
      <c r="H63" s="197"/>
      <c r="I63" s="197">
        <f>'23.05 23.05 Pol'!G60</f>
        <v>0</v>
      </c>
      <c r="J63" s="194" t="str">
        <f>IF(I78=0,"",I63/I78*100)</f>
        <v/>
      </c>
    </row>
    <row r="64" spans="1:52" ht="36.75" customHeight="1" x14ac:dyDescent="0.2">
      <c r="A64" s="183"/>
      <c r="B64" s="188" t="s">
        <v>80</v>
      </c>
      <c r="C64" s="189" t="s">
        <v>81</v>
      </c>
      <c r="D64" s="190"/>
      <c r="E64" s="190"/>
      <c r="F64" s="196" t="s">
        <v>27</v>
      </c>
      <c r="G64" s="197"/>
      <c r="H64" s="197"/>
      <c r="I64" s="197">
        <f>'23.05 23.05 Pol'!G62</f>
        <v>0</v>
      </c>
      <c r="J64" s="194" t="str">
        <f>IF(I78=0,"",I64/I78*100)</f>
        <v/>
      </c>
    </row>
    <row r="65" spans="1:10" ht="36.75" customHeight="1" x14ac:dyDescent="0.2">
      <c r="A65" s="183"/>
      <c r="B65" s="188" t="s">
        <v>82</v>
      </c>
      <c r="C65" s="189" t="s">
        <v>83</v>
      </c>
      <c r="D65" s="190"/>
      <c r="E65" s="190"/>
      <c r="F65" s="196" t="s">
        <v>27</v>
      </c>
      <c r="G65" s="197"/>
      <c r="H65" s="197"/>
      <c r="I65" s="197">
        <f>'23.05 23.05 Pol'!G92</f>
        <v>0</v>
      </c>
      <c r="J65" s="194" t="str">
        <f>IF(I78=0,"",I65/I78*100)</f>
        <v/>
      </c>
    </row>
    <row r="66" spans="1:10" ht="36.75" customHeight="1" x14ac:dyDescent="0.2">
      <c r="A66" s="183"/>
      <c r="B66" s="188" t="s">
        <v>84</v>
      </c>
      <c r="C66" s="189" t="s">
        <v>85</v>
      </c>
      <c r="D66" s="190"/>
      <c r="E66" s="190"/>
      <c r="F66" s="196" t="s">
        <v>27</v>
      </c>
      <c r="G66" s="197"/>
      <c r="H66" s="197"/>
      <c r="I66" s="197">
        <f>'23.05 23.05 Pol'!G97</f>
        <v>0</v>
      </c>
      <c r="J66" s="194" t="str">
        <f>IF(I78=0,"",I66/I78*100)</f>
        <v/>
      </c>
    </row>
    <row r="67" spans="1:10" ht="36.75" customHeight="1" x14ac:dyDescent="0.2">
      <c r="A67" s="183"/>
      <c r="B67" s="188" t="s">
        <v>86</v>
      </c>
      <c r="C67" s="189" t="s">
        <v>87</v>
      </c>
      <c r="D67" s="190"/>
      <c r="E67" s="190"/>
      <c r="F67" s="196" t="s">
        <v>27</v>
      </c>
      <c r="G67" s="197"/>
      <c r="H67" s="197"/>
      <c r="I67" s="197">
        <f>'23.05 23.05 Pol'!G102</f>
        <v>0</v>
      </c>
      <c r="J67" s="194" t="str">
        <f>IF(I78=0,"",I67/I78*100)</f>
        <v/>
      </c>
    </row>
    <row r="68" spans="1:10" ht="36.75" customHeight="1" x14ac:dyDescent="0.2">
      <c r="A68" s="183"/>
      <c r="B68" s="188" t="s">
        <v>88</v>
      </c>
      <c r="C68" s="189" t="s">
        <v>89</v>
      </c>
      <c r="D68" s="190"/>
      <c r="E68" s="190"/>
      <c r="F68" s="196" t="s">
        <v>27</v>
      </c>
      <c r="G68" s="197"/>
      <c r="H68" s="197"/>
      <c r="I68" s="197">
        <f>'23.05 23.05 Pol'!G144</f>
        <v>0</v>
      </c>
      <c r="J68" s="194" t="str">
        <f>IF(I78=0,"",I68/I78*100)</f>
        <v/>
      </c>
    </row>
    <row r="69" spans="1:10" ht="36.75" customHeight="1" x14ac:dyDescent="0.2">
      <c r="A69" s="183"/>
      <c r="B69" s="188" t="s">
        <v>90</v>
      </c>
      <c r="C69" s="189" t="s">
        <v>91</v>
      </c>
      <c r="D69" s="190"/>
      <c r="E69" s="190"/>
      <c r="F69" s="196" t="s">
        <v>27</v>
      </c>
      <c r="G69" s="197"/>
      <c r="H69" s="197"/>
      <c r="I69" s="197">
        <f>'23.05 23.05 Pol'!G148</f>
        <v>0</v>
      </c>
      <c r="J69" s="194" t="str">
        <f>IF(I78=0,"",I69/I78*100)</f>
        <v/>
      </c>
    </row>
    <row r="70" spans="1:10" ht="36.75" customHeight="1" x14ac:dyDescent="0.2">
      <c r="A70" s="183"/>
      <c r="B70" s="188" t="s">
        <v>92</v>
      </c>
      <c r="C70" s="189" t="s">
        <v>93</v>
      </c>
      <c r="D70" s="190"/>
      <c r="E70" s="190"/>
      <c r="F70" s="196" t="s">
        <v>27</v>
      </c>
      <c r="G70" s="197"/>
      <c r="H70" s="197"/>
      <c r="I70" s="197">
        <f>'23.05 23.05 Pol'!G162</f>
        <v>0</v>
      </c>
      <c r="J70" s="194" t="str">
        <f>IF(I78=0,"",I70/I78*100)</f>
        <v/>
      </c>
    </row>
    <row r="71" spans="1:10" ht="36.75" customHeight="1" x14ac:dyDescent="0.2">
      <c r="A71" s="183"/>
      <c r="B71" s="188" t="s">
        <v>94</v>
      </c>
      <c r="C71" s="189" t="s">
        <v>95</v>
      </c>
      <c r="D71" s="190"/>
      <c r="E71" s="190"/>
      <c r="F71" s="196" t="s">
        <v>27</v>
      </c>
      <c r="G71" s="197"/>
      <c r="H71" s="197"/>
      <c r="I71" s="197">
        <f>'23.05 23.05 Pol'!G166</f>
        <v>0</v>
      </c>
      <c r="J71" s="194" t="str">
        <f>IF(I78=0,"",I71/I78*100)</f>
        <v/>
      </c>
    </row>
    <row r="72" spans="1:10" ht="36.75" customHeight="1" x14ac:dyDescent="0.2">
      <c r="A72" s="183"/>
      <c r="B72" s="188" t="s">
        <v>96</v>
      </c>
      <c r="C72" s="189" t="s">
        <v>97</v>
      </c>
      <c r="D72" s="190"/>
      <c r="E72" s="190"/>
      <c r="F72" s="196" t="s">
        <v>27</v>
      </c>
      <c r="G72" s="197"/>
      <c r="H72" s="197"/>
      <c r="I72" s="197">
        <f>'23.05 23.05 Pol'!G185</f>
        <v>0</v>
      </c>
      <c r="J72" s="194" t="str">
        <f>IF(I78=0,"",I72/I78*100)</f>
        <v/>
      </c>
    </row>
    <row r="73" spans="1:10" ht="36.75" customHeight="1" x14ac:dyDescent="0.2">
      <c r="A73" s="183"/>
      <c r="B73" s="188" t="s">
        <v>98</v>
      </c>
      <c r="C73" s="189" t="s">
        <v>99</v>
      </c>
      <c r="D73" s="190"/>
      <c r="E73" s="190"/>
      <c r="F73" s="196" t="s">
        <v>27</v>
      </c>
      <c r="G73" s="197"/>
      <c r="H73" s="197"/>
      <c r="I73" s="197">
        <f>'23.05 23.05 Pol'!G211</f>
        <v>0</v>
      </c>
      <c r="J73" s="194" t="str">
        <f>IF(I78=0,"",I73/I78*100)</f>
        <v/>
      </c>
    </row>
    <row r="74" spans="1:10" ht="36.75" customHeight="1" x14ac:dyDescent="0.2">
      <c r="A74" s="183"/>
      <c r="B74" s="188" t="s">
        <v>100</v>
      </c>
      <c r="C74" s="189" t="s">
        <v>101</v>
      </c>
      <c r="D74" s="190"/>
      <c r="E74" s="190"/>
      <c r="F74" s="196" t="s">
        <v>27</v>
      </c>
      <c r="G74" s="197"/>
      <c r="H74" s="197"/>
      <c r="I74" s="197">
        <f>'23.05 23.05 Pol'!G234</f>
        <v>0</v>
      </c>
      <c r="J74" s="194" t="str">
        <f>IF(I78=0,"",I74/I78*100)</f>
        <v/>
      </c>
    </row>
    <row r="75" spans="1:10" ht="36.75" customHeight="1" x14ac:dyDescent="0.2">
      <c r="A75" s="183"/>
      <c r="B75" s="188" t="s">
        <v>102</v>
      </c>
      <c r="C75" s="189" t="s">
        <v>103</v>
      </c>
      <c r="D75" s="190"/>
      <c r="E75" s="190"/>
      <c r="F75" s="196" t="s">
        <v>28</v>
      </c>
      <c r="G75" s="197"/>
      <c r="H75" s="197"/>
      <c r="I75" s="197">
        <f>'23.05 23.05 Pol'!G298</f>
        <v>0</v>
      </c>
      <c r="J75" s="194" t="str">
        <f>IF(I78=0,"",I75/I78*100)</f>
        <v/>
      </c>
    </row>
    <row r="76" spans="1:10" ht="36.75" customHeight="1" x14ac:dyDescent="0.2">
      <c r="A76" s="183"/>
      <c r="B76" s="188" t="s">
        <v>104</v>
      </c>
      <c r="C76" s="189" t="s">
        <v>105</v>
      </c>
      <c r="D76" s="190"/>
      <c r="E76" s="190"/>
      <c r="F76" s="196" t="s">
        <v>106</v>
      </c>
      <c r="G76" s="197"/>
      <c r="H76" s="197"/>
      <c r="I76" s="197">
        <f>'23.05 23.05 Pol'!G342</f>
        <v>0</v>
      </c>
      <c r="J76" s="194" t="str">
        <f>IF(I78=0,"",I76/I78*100)</f>
        <v/>
      </c>
    </row>
    <row r="77" spans="1:10" ht="36.75" customHeight="1" x14ac:dyDescent="0.2">
      <c r="A77" s="183"/>
      <c r="B77" s="188" t="s">
        <v>107</v>
      </c>
      <c r="C77" s="189" t="s">
        <v>30</v>
      </c>
      <c r="D77" s="190"/>
      <c r="E77" s="190"/>
      <c r="F77" s="196" t="s">
        <v>107</v>
      </c>
      <c r="G77" s="197"/>
      <c r="H77" s="197"/>
      <c r="I77" s="197">
        <f>'23.05 23.05 Pol'!G352</f>
        <v>0</v>
      </c>
      <c r="J77" s="194" t="str">
        <f>IF(I78=0,"",I77/I78*100)</f>
        <v/>
      </c>
    </row>
    <row r="78" spans="1:10" ht="25.5" customHeight="1" x14ac:dyDescent="0.2">
      <c r="A78" s="184"/>
      <c r="B78" s="191" t="s">
        <v>1</v>
      </c>
      <c r="C78" s="192"/>
      <c r="D78" s="193"/>
      <c r="E78" s="193"/>
      <c r="F78" s="198"/>
      <c r="G78" s="199"/>
      <c r="H78" s="199"/>
      <c r="I78" s="199">
        <f>SUM(I58:I77)</f>
        <v>0</v>
      </c>
      <c r="J78" s="195">
        <f>SUM(J58:J77)</f>
        <v>0</v>
      </c>
    </row>
    <row r="79" spans="1:10" x14ac:dyDescent="0.2">
      <c r="F79" s="137"/>
      <c r="G79" s="137"/>
      <c r="H79" s="137"/>
      <c r="I79" s="137"/>
      <c r="J79" s="138"/>
    </row>
    <row r="80" spans="1:10" x14ac:dyDescent="0.2">
      <c r="F80" s="137"/>
      <c r="G80" s="137"/>
      <c r="H80" s="137"/>
      <c r="I80" s="137"/>
      <c r="J80" s="138"/>
    </row>
    <row r="81" spans="6:10" x14ac:dyDescent="0.2">
      <c r="F81" s="137"/>
      <c r="G81" s="137"/>
      <c r="H81" s="137"/>
      <c r="I81" s="137"/>
      <c r="J81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4:E74"/>
    <mergeCell ref="C75:E75"/>
    <mergeCell ref="C76:E76"/>
    <mergeCell ref="C77:E77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1DC0-480F-49CE-BAA1-7790EF8102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1" customWidth="1"/>
    <col min="3" max="3" width="38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1" t="s">
        <v>7</v>
      </c>
      <c r="B1" s="201"/>
      <c r="C1" s="201"/>
      <c r="D1" s="201"/>
      <c r="E1" s="201"/>
      <c r="F1" s="201"/>
      <c r="G1" s="201"/>
      <c r="AG1" t="s">
        <v>109</v>
      </c>
    </row>
    <row r="2" spans="1:60" ht="24.95" customHeight="1" x14ac:dyDescent="0.2">
      <c r="A2" s="202" t="s">
        <v>8</v>
      </c>
      <c r="B2" s="49" t="s">
        <v>48</v>
      </c>
      <c r="C2" s="205" t="s">
        <v>49</v>
      </c>
      <c r="D2" s="203"/>
      <c r="E2" s="203"/>
      <c r="F2" s="203"/>
      <c r="G2" s="204"/>
      <c r="AG2" t="s">
        <v>110</v>
      </c>
    </row>
    <row r="3" spans="1:60" ht="24.95" customHeight="1" x14ac:dyDescent="0.2">
      <c r="A3" s="202" t="s">
        <v>9</v>
      </c>
      <c r="B3" s="49" t="s">
        <v>43</v>
      </c>
      <c r="C3" s="205" t="s">
        <v>45</v>
      </c>
      <c r="D3" s="203"/>
      <c r="E3" s="203"/>
      <c r="F3" s="203"/>
      <c r="G3" s="204"/>
      <c r="AC3" s="181" t="s">
        <v>110</v>
      </c>
      <c r="AG3" t="s">
        <v>111</v>
      </c>
    </row>
    <row r="4" spans="1:60" ht="24.95" customHeight="1" x14ac:dyDescent="0.2">
      <c r="A4" s="206" t="s">
        <v>10</v>
      </c>
      <c r="B4" s="207" t="s">
        <v>43</v>
      </c>
      <c r="C4" s="208" t="s">
        <v>44</v>
      </c>
      <c r="D4" s="209"/>
      <c r="E4" s="209"/>
      <c r="F4" s="209"/>
      <c r="G4" s="210"/>
      <c r="AG4" t="s">
        <v>112</v>
      </c>
    </row>
    <row r="5" spans="1:60" x14ac:dyDescent="0.2">
      <c r="D5" s="10"/>
    </row>
    <row r="6" spans="1:60" ht="38.25" x14ac:dyDescent="0.2">
      <c r="A6" s="212" t="s">
        <v>113</v>
      </c>
      <c r="B6" s="214" t="s">
        <v>114</v>
      </c>
      <c r="C6" s="214" t="s">
        <v>115</v>
      </c>
      <c r="D6" s="213" t="s">
        <v>116</v>
      </c>
      <c r="E6" s="212" t="s">
        <v>117</v>
      </c>
      <c r="F6" s="211" t="s">
        <v>118</v>
      </c>
      <c r="G6" s="212" t="s">
        <v>31</v>
      </c>
      <c r="H6" s="215" t="s">
        <v>32</v>
      </c>
      <c r="I6" s="215" t="s">
        <v>119</v>
      </c>
      <c r="J6" s="215" t="s">
        <v>33</v>
      </c>
      <c r="K6" s="215" t="s">
        <v>120</v>
      </c>
      <c r="L6" s="215" t="s">
        <v>121</v>
      </c>
      <c r="M6" s="215" t="s">
        <v>122</v>
      </c>
      <c r="N6" s="215" t="s">
        <v>123</v>
      </c>
      <c r="O6" s="215" t="s">
        <v>124</v>
      </c>
      <c r="P6" s="215" t="s">
        <v>125</v>
      </c>
      <c r="Q6" s="215" t="s">
        <v>126</v>
      </c>
      <c r="R6" s="215" t="s">
        <v>127</v>
      </c>
      <c r="S6" s="215" t="s">
        <v>128</v>
      </c>
      <c r="T6" s="215" t="s">
        <v>129</v>
      </c>
      <c r="U6" s="215" t="s">
        <v>130</v>
      </c>
      <c r="V6" s="215" t="s">
        <v>131</v>
      </c>
      <c r="W6" s="215" t="s">
        <v>132</v>
      </c>
      <c r="X6" s="215" t="s">
        <v>133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60" x14ac:dyDescent="0.2">
      <c r="A8" s="246" t="s">
        <v>134</v>
      </c>
      <c r="B8" s="247" t="s">
        <v>68</v>
      </c>
      <c r="C8" s="270" t="s">
        <v>69</v>
      </c>
      <c r="D8" s="248"/>
      <c r="E8" s="249"/>
      <c r="F8" s="250"/>
      <c r="G8" s="250">
        <f>SUMIF(AG9:AG25,"&lt;&gt;NOR",G9:G25)</f>
        <v>0</v>
      </c>
      <c r="H8" s="250"/>
      <c r="I8" s="250">
        <f>SUM(I9:I25)</f>
        <v>0</v>
      </c>
      <c r="J8" s="250"/>
      <c r="K8" s="250">
        <f>SUM(K9:K25)</f>
        <v>0</v>
      </c>
      <c r="L8" s="250"/>
      <c r="M8" s="250">
        <f>SUM(M9:M25)</f>
        <v>0</v>
      </c>
      <c r="N8" s="250"/>
      <c r="O8" s="250">
        <f>SUM(O9:O25)</f>
        <v>0.62</v>
      </c>
      <c r="P8" s="250"/>
      <c r="Q8" s="250">
        <f>SUM(Q9:Q25)</f>
        <v>0</v>
      </c>
      <c r="R8" s="250"/>
      <c r="S8" s="250"/>
      <c r="T8" s="251"/>
      <c r="U8" s="245"/>
      <c r="V8" s="245">
        <f>SUM(V9:V25)</f>
        <v>11.75</v>
      </c>
      <c r="W8" s="245"/>
      <c r="X8" s="245"/>
      <c r="AG8" t="s">
        <v>135</v>
      </c>
    </row>
    <row r="9" spans="1:60" outlineLevel="1" x14ac:dyDescent="0.2">
      <c r="A9" s="252">
        <v>1</v>
      </c>
      <c r="B9" s="253" t="s">
        <v>136</v>
      </c>
      <c r="C9" s="271" t="s">
        <v>137</v>
      </c>
      <c r="D9" s="254" t="s">
        <v>138</v>
      </c>
      <c r="E9" s="255">
        <v>3.855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7">
        <v>4.0000000000000003E-5</v>
      </c>
      <c r="O9" s="257">
        <f>ROUND(E9*N9,2)</f>
        <v>0</v>
      </c>
      <c r="P9" s="257">
        <v>0</v>
      </c>
      <c r="Q9" s="257">
        <f>ROUND(E9*P9,2)</f>
        <v>0</v>
      </c>
      <c r="R9" s="257"/>
      <c r="S9" s="257" t="s">
        <v>139</v>
      </c>
      <c r="T9" s="258" t="s">
        <v>139</v>
      </c>
      <c r="U9" s="235">
        <v>7.8E-2</v>
      </c>
      <c r="V9" s="235">
        <f>ROUND(E9*U9,2)</f>
        <v>0.3</v>
      </c>
      <c r="W9" s="235"/>
      <c r="X9" s="235" t="s">
        <v>140</v>
      </c>
      <c r="Y9" s="216"/>
      <c r="Z9" s="216"/>
      <c r="AA9" s="216"/>
      <c r="AB9" s="216"/>
      <c r="AC9" s="216"/>
      <c r="AD9" s="216"/>
      <c r="AE9" s="216"/>
      <c r="AF9" s="216"/>
      <c r="AG9" s="216" t="s">
        <v>141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ht="22.5" outlineLevel="1" x14ac:dyDescent="0.2">
      <c r="A10" s="233"/>
      <c r="B10" s="234"/>
      <c r="C10" s="272" t="s">
        <v>142</v>
      </c>
      <c r="D10" s="260"/>
      <c r="E10" s="260"/>
      <c r="F10" s="260"/>
      <c r="G10" s="260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16"/>
      <c r="Z10" s="216"/>
      <c r="AA10" s="216"/>
      <c r="AB10" s="216"/>
      <c r="AC10" s="216"/>
      <c r="AD10" s="216"/>
      <c r="AE10" s="216"/>
      <c r="AF10" s="216"/>
      <c r="AG10" s="216" t="s">
        <v>143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59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6"/>
      <c r="BC10" s="216"/>
      <c r="BD10" s="216"/>
      <c r="BE10" s="216"/>
      <c r="BF10" s="216"/>
      <c r="BG10" s="216"/>
      <c r="BH10" s="216"/>
    </row>
    <row r="11" spans="1:60" outlineLevel="1" x14ac:dyDescent="0.2">
      <c r="A11" s="233"/>
      <c r="B11" s="234"/>
      <c r="C11" s="273" t="s">
        <v>144</v>
      </c>
      <c r="D11" s="239"/>
      <c r="E11" s="240">
        <v>2.2549999999999999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16"/>
      <c r="Z11" s="216"/>
      <c r="AA11" s="216"/>
      <c r="AB11" s="216"/>
      <c r="AC11" s="216"/>
      <c r="AD11" s="216"/>
      <c r="AE11" s="216"/>
      <c r="AF11" s="216"/>
      <c r="AG11" s="216" t="s">
        <v>145</v>
      </c>
      <c r="AH11" s="216">
        <v>0</v>
      </c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33"/>
      <c r="B12" s="234"/>
      <c r="C12" s="273" t="s">
        <v>146</v>
      </c>
      <c r="D12" s="239"/>
      <c r="E12" s="240">
        <v>1.6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16"/>
      <c r="Z12" s="216"/>
      <c r="AA12" s="216"/>
      <c r="AB12" s="216"/>
      <c r="AC12" s="216"/>
      <c r="AD12" s="216"/>
      <c r="AE12" s="216"/>
      <c r="AF12" s="216"/>
      <c r="AG12" s="216" t="s">
        <v>145</v>
      </c>
      <c r="AH12" s="216">
        <v>0</v>
      </c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ht="22.5" outlineLevel="1" x14ac:dyDescent="0.2">
      <c r="A13" s="252">
        <v>2</v>
      </c>
      <c r="B13" s="253" t="s">
        <v>147</v>
      </c>
      <c r="C13" s="271" t="s">
        <v>148</v>
      </c>
      <c r="D13" s="254" t="s">
        <v>149</v>
      </c>
      <c r="E13" s="255">
        <v>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15</v>
      </c>
      <c r="M13" s="257">
        <f>G13*(1+L13/100)</f>
        <v>0</v>
      </c>
      <c r="N13" s="257">
        <v>2.49E-3</v>
      </c>
      <c r="O13" s="257">
        <f>ROUND(E13*N13,2)</f>
        <v>0.01</v>
      </c>
      <c r="P13" s="257">
        <v>0</v>
      </c>
      <c r="Q13" s="257">
        <f>ROUND(E13*P13,2)</f>
        <v>0</v>
      </c>
      <c r="R13" s="257"/>
      <c r="S13" s="257" t="s">
        <v>139</v>
      </c>
      <c r="T13" s="258" t="s">
        <v>139</v>
      </c>
      <c r="U13" s="235">
        <v>0.14499999999999999</v>
      </c>
      <c r="V13" s="235">
        <f>ROUND(E13*U13,2)</f>
        <v>0.73</v>
      </c>
      <c r="W13" s="235"/>
      <c r="X13" s="235" t="s">
        <v>140</v>
      </c>
      <c r="Y13" s="216"/>
      <c r="Z13" s="216"/>
      <c r="AA13" s="216"/>
      <c r="AB13" s="216"/>
      <c r="AC13" s="216"/>
      <c r="AD13" s="216"/>
      <c r="AE13" s="216"/>
      <c r="AF13" s="216"/>
      <c r="AG13" s="216" t="s">
        <v>150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ht="22.5" outlineLevel="1" x14ac:dyDescent="0.2">
      <c r="A14" s="233"/>
      <c r="B14" s="234"/>
      <c r="C14" s="272" t="s">
        <v>151</v>
      </c>
      <c r="D14" s="260"/>
      <c r="E14" s="260"/>
      <c r="F14" s="260"/>
      <c r="G14" s="260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16"/>
      <c r="Z14" s="216"/>
      <c r="AA14" s="216"/>
      <c r="AB14" s="216"/>
      <c r="AC14" s="216"/>
      <c r="AD14" s="216"/>
      <c r="AE14" s="216"/>
      <c r="AF14" s="216"/>
      <c r="AG14" s="216" t="s">
        <v>143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59" t="str">
        <f>C14</f>
        <v>V položce jsou zakalkulovány náklady na pomocné pracovní lešení o výšce podlahy do 1900 mm a pro zatížení do 1,5 kPa. Položka obsahuje penetraci podkladu a sádrovou omítku tl. 15 mm.</v>
      </c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33"/>
      <c r="B15" s="234"/>
      <c r="C15" s="273" t="s">
        <v>152</v>
      </c>
      <c r="D15" s="239"/>
      <c r="E15" s="240">
        <v>5</v>
      </c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16"/>
      <c r="Z15" s="216"/>
      <c r="AA15" s="216"/>
      <c r="AB15" s="216"/>
      <c r="AC15" s="216"/>
      <c r="AD15" s="216"/>
      <c r="AE15" s="216"/>
      <c r="AF15" s="216"/>
      <c r="AG15" s="216" t="s">
        <v>145</v>
      </c>
      <c r="AH15" s="216">
        <v>0</v>
      </c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 x14ac:dyDescent="0.2">
      <c r="A16" s="252">
        <v>3</v>
      </c>
      <c r="B16" s="253" t="s">
        <v>153</v>
      </c>
      <c r="C16" s="271" t="s">
        <v>154</v>
      </c>
      <c r="D16" s="254" t="s">
        <v>138</v>
      </c>
      <c r="E16" s="255">
        <v>8.5597999999999992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15</v>
      </c>
      <c r="M16" s="257">
        <f>G16*(1+L16/100)</f>
        <v>0</v>
      </c>
      <c r="N16" s="257">
        <v>5.4299999999999999E-3</v>
      </c>
      <c r="O16" s="257">
        <f>ROUND(E16*N16,2)</f>
        <v>0.05</v>
      </c>
      <c r="P16" s="257">
        <v>0</v>
      </c>
      <c r="Q16" s="257">
        <f>ROUND(E16*P16,2)</f>
        <v>0</v>
      </c>
      <c r="R16" s="257"/>
      <c r="S16" s="257" t="s">
        <v>139</v>
      </c>
      <c r="T16" s="258" t="s">
        <v>139</v>
      </c>
      <c r="U16" s="235">
        <v>0.16941999999999999</v>
      </c>
      <c r="V16" s="235">
        <f>ROUND(E16*U16,2)</f>
        <v>1.45</v>
      </c>
      <c r="W16" s="235"/>
      <c r="X16" s="235" t="s">
        <v>140</v>
      </c>
      <c r="Y16" s="216"/>
      <c r="Z16" s="216"/>
      <c r="AA16" s="216"/>
      <c r="AB16" s="216"/>
      <c r="AC16" s="216"/>
      <c r="AD16" s="216"/>
      <c r="AE16" s="216"/>
      <c r="AF16" s="216"/>
      <c r="AG16" s="216" t="s">
        <v>150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 x14ac:dyDescent="0.2">
      <c r="A17" s="233"/>
      <c r="B17" s="234"/>
      <c r="C17" s="273" t="s">
        <v>155</v>
      </c>
      <c r="D17" s="239"/>
      <c r="E17" s="240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16"/>
      <c r="Z17" s="216"/>
      <c r="AA17" s="216"/>
      <c r="AB17" s="216"/>
      <c r="AC17" s="216"/>
      <c r="AD17" s="216"/>
      <c r="AE17" s="216"/>
      <c r="AF17" s="216"/>
      <c r="AG17" s="216" t="s">
        <v>145</v>
      </c>
      <c r="AH17" s="216">
        <v>0</v>
      </c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 x14ac:dyDescent="0.2">
      <c r="A18" s="233"/>
      <c r="B18" s="234"/>
      <c r="C18" s="273" t="s">
        <v>156</v>
      </c>
      <c r="D18" s="239"/>
      <c r="E18" s="240">
        <v>8.5597999999999992</v>
      </c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16"/>
      <c r="Z18" s="216"/>
      <c r="AA18" s="216"/>
      <c r="AB18" s="216"/>
      <c r="AC18" s="216"/>
      <c r="AD18" s="216"/>
      <c r="AE18" s="216"/>
      <c r="AF18" s="216"/>
      <c r="AG18" s="216" t="s">
        <v>145</v>
      </c>
      <c r="AH18" s="216">
        <v>0</v>
      </c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52">
        <v>4</v>
      </c>
      <c r="B19" s="253" t="s">
        <v>157</v>
      </c>
      <c r="C19" s="271" t="s">
        <v>158</v>
      </c>
      <c r="D19" s="254" t="s">
        <v>138</v>
      </c>
      <c r="E19" s="255">
        <v>8.5597999999999992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15</v>
      </c>
      <c r="M19" s="257">
        <f>G19*(1+L19/100)</f>
        <v>0</v>
      </c>
      <c r="N19" s="257">
        <v>4.8999999999999998E-3</v>
      </c>
      <c r="O19" s="257">
        <f>ROUND(E19*N19,2)</f>
        <v>0.04</v>
      </c>
      <c r="P19" s="257">
        <v>0</v>
      </c>
      <c r="Q19" s="257">
        <f>ROUND(E19*P19,2)</f>
        <v>0</v>
      </c>
      <c r="R19" s="257"/>
      <c r="S19" s="257" t="s">
        <v>139</v>
      </c>
      <c r="T19" s="258" t="s">
        <v>139</v>
      </c>
      <c r="U19" s="235">
        <v>0.25</v>
      </c>
      <c r="V19" s="235">
        <f>ROUND(E19*U19,2)</f>
        <v>2.14</v>
      </c>
      <c r="W19" s="235"/>
      <c r="X19" s="235" t="s">
        <v>140</v>
      </c>
      <c r="Y19" s="216"/>
      <c r="Z19" s="216"/>
      <c r="AA19" s="216"/>
      <c r="AB19" s="216"/>
      <c r="AC19" s="216"/>
      <c r="AD19" s="216"/>
      <c r="AE19" s="216"/>
      <c r="AF19" s="216"/>
      <c r="AG19" s="216" t="s">
        <v>150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33"/>
      <c r="B20" s="234"/>
      <c r="C20" s="273" t="s">
        <v>155</v>
      </c>
      <c r="D20" s="239"/>
      <c r="E20" s="240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16"/>
      <c r="Z20" s="216"/>
      <c r="AA20" s="216"/>
      <c r="AB20" s="216"/>
      <c r="AC20" s="216"/>
      <c r="AD20" s="216"/>
      <c r="AE20" s="216"/>
      <c r="AF20" s="216"/>
      <c r="AG20" s="216" t="s">
        <v>145</v>
      </c>
      <c r="AH20" s="216">
        <v>0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33"/>
      <c r="B21" s="234"/>
      <c r="C21" s="273" t="s">
        <v>156</v>
      </c>
      <c r="D21" s="239"/>
      <c r="E21" s="240">
        <v>8.5597999999999992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16"/>
      <c r="Z21" s="216"/>
      <c r="AA21" s="216"/>
      <c r="AB21" s="216"/>
      <c r="AC21" s="216"/>
      <c r="AD21" s="216"/>
      <c r="AE21" s="216"/>
      <c r="AF21" s="216"/>
      <c r="AG21" s="216" t="s">
        <v>145</v>
      </c>
      <c r="AH21" s="216">
        <v>0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ht="22.5" outlineLevel="1" x14ac:dyDescent="0.2">
      <c r="A22" s="252">
        <v>5</v>
      </c>
      <c r="B22" s="253" t="s">
        <v>159</v>
      </c>
      <c r="C22" s="271" t="s">
        <v>160</v>
      </c>
      <c r="D22" s="254" t="s">
        <v>138</v>
      </c>
      <c r="E22" s="255">
        <v>11.88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15</v>
      </c>
      <c r="M22" s="257">
        <f>G22*(1+L22/100)</f>
        <v>0</v>
      </c>
      <c r="N22" s="257">
        <v>4.4139999999999999E-2</v>
      </c>
      <c r="O22" s="257">
        <f>ROUND(E22*N22,2)</f>
        <v>0.52</v>
      </c>
      <c r="P22" s="257">
        <v>0</v>
      </c>
      <c r="Q22" s="257">
        <f>ROUND(E22*P22,2)</f>
        <v>0</v>
      </c>
      <c r="R22" s="257"/>
      <c r="S22" s="257" t="s">
        <v>139</v>
      </c>
      <c r="T22" s="258" t="s">
        <v>139</v>
      </c>
      <c r="U22" s="235">
        <v>0.6</v>
      </c>
      <c r="V22" s="235">
        <f>ROUND(E22*U22,2)</f>
        <v>7.13</v>
      </c>
      <c r="W22" s="235"/>
      <c r="X22" s="235" t="s">
        <v>140</v>
      </c>
      <c r="Y22" s="216"/>
      <c r="Z22" s="216"/>
      <c r="AA22" s="216"/>
      <c r="AB22" s="216"/>
      <c r="AC22" s="216"/>
      <c r="AD22" s="216"/>
      <c r="AE22" s="216"/>
      <c r="AF22" s="216"/>
      <c r="AG22" s="216" t="s">
        <v>150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33"/>
      <c r="B23" s="234"/>
      <c r="C23" s="273" t="s">
        <v>161</v>
      </c>
      <c r="D23" s="239"/>
      <c r="E23" s="240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16"/>
      <c r="Z23" s="216"/>
      <c r="AA23" s="216"/>
      <c r="AB23" s="216"/>
      <c r="AC23" s="216"/>
      <c r="AD23" s="216"/>
      <c r="AE23" s="216"/>
      <c r="AF23" s="216"/>
      <c r="AG23" s="216" t="s">
        <v>145</v>
      </c>
      <c r="AH23" s="216">
        <v>0</v>
      </c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33"/>
      <c r="B24" s="234"/>
      <c r="C24" s="273" t="s">
        <v>162</v>
      </c>
      <c r="D24" s="239"/>
      <c r="E24" s="240">
        <v>13.48</v>
      </c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16"/>
      <c r="Z24" s="216"/>
      <c r="AA24" s="216"/>
      <c r="AB24" s="216"/>
      <c r="AC24" s="216"/>
      <c r="AD24" s="216"/>
      <c r="AE24" s="216"/>
      <c r="AF24" s="216"/>
      <c r="AG24" s="216" t="s">
        <v>145</v>
      </c>
      <c r="AH24" s="216">
        <v>0</v>
      </c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33"/>
      <c r="B25" s="234"/>
      <c r="C25" s="273" t="s">
        <v>163</v>
      </c>
      <c r="D25" s="239"/>
      <c r="E25" s="240">
        <v>-1.6</v>
      </c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16"/>
      <c r="Z25" s="216"/>
      <c r="AA25" s="216"/>
      <c r="AB25" s="216"/>
      <c r="AC25" s="216"/>
      <c r="AD25" s="216"/>
      <c r="AE25" s="216"/>
      <c r="AF25" s="216"/>
      <c r="AG25" s="216" t="s">
        <v>145</v>
      </c>
      <c r="AH25" s="216">
        <v>0</v>
      </c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x14ac:dyDescent="0.2">
      <c r="A26" s="246" t="s">
        <v>134</v>
      </c>
      <c r="B26" s="247" t="s">
        <v>70</v>
      </c>
      <c r="C26" s="270" t="s">
        <v>71</v>
      </c>
      <c r="D26" s="248"/>
      <c r="E26" s="249"/>
      <c r="F26" s="250"/>
      <c r="G26" s="250">
        <f>SUMIF(AG27:AG32,"&lt;&gt;NOR",G27:G32)</f>
        <v>0</v>
      </c>
      <c r="H26" s="250"/>
      <c r="I26" s="250">
        <f>SUM(I27:I32)</f>
        <v>0</v>
      </c>
      <c r="J26" s="250"/>
      <c r="K26" s="250">
        <f>SUM(K27:K32)</f>
        <v>0</v>
      </c>
      <c r="L26" s="250"/>
      <c r="M26" s="250">
        <f>SUM(M27:M32)</f>
        <v>0</v>
      </c>
      <c r="N26" s="250"/>
      <c r="O26" s="250">
        <f>SUM(O27:O32)</f>
        <v>0.02</v>
      </c>
      <c r="P26" s="250"/>
      <c r="Q26" s="250">
        <f>SUM(Q27:Q32)</f>
        <v>0</v>
      </c>
      <c r="R26" s="250"/>
      <c r="S26" s="250"/>
      <c r="T26" s="251"/>
      <c r="U26" s="245"/>
      <c r="V26" s="245">
        <f>SUM(V27:V32)</f>
        <v>0.79</v>
      </c>
      <c r="W26" s="245"/>
      <c r="X26" s="245"/>
      <c r="AG26" t="s">
        <v>135</v>
      </c>
    </row>
    <row r="27" spans="1:60" outlineLevel="1" x14ac:dyDescent="0.2">
      <c r="A27" s="252">
        <v>6</v>
      </c>
      <c r="B27" s="253" t="s">
        <v>164</v>
      </c>
      <c r="C27" s="271" t="s">
        <v>165</v>
      </c>
      <c r="D27" s="254" t="s">
        <v>138</v>
      </c>
      <c r="E27" s="255">
        <v>2.54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15</v>
      </c>
      <c r="M27" s="257">
        <f>G27*(1+L27/100)</f>
        <v>0</v>
      </c>
      <c r="N27" s="257">
        <v>8.9200000000000008E-3</v>
      </c>
      <c r="O27" s="257">
        <f>ROUND(E27*N27,2)</f>
        <v>0.02</v>
      </c>
      <c r="P27" s="257">
        <v>0</v>
      </c>
      <c r="Q27" s="257">
        <f>ROUND(E27*P27,2)</f>
        <v>0</v>
      </c>
      <c r="R27" s="257"/>
      <c r="S27" s="257" t="s">
        <v>139</v>
      </c>
      <c r="T27" s="258" t="s">
        <v>139</v>
      </c>
      <c r="U27" s="235">
        <v>0.25800000000000001</v>
      </c>
      <c r="V27" s="235">
        <f>ROUND(E27*U27,2)</f>
        <v>0.66</v>
      </c>
      <c r="W27" s="235"/>
      <c r="X27" s="235" t="s">
        <v>140</v>
      </c>
      <c r="Y27" s="216"/>
      <c r="Z27" s="216"/>
      <c r="AA27" s="216"/>
      <c r="AB27" s="216"/>
      <c r="AC27" s="216"/>
      <c r="AD27" s="216"/>
      <c r="AE27" s="216"/>
      <c r="AF27" s="216"/>
      <c r="AG27" s="216" t="s">
        <v>150</v>
      </c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33"/>
      <c r="B28" s="234"/>
      <c r="C28" s="273" t="s">
        <v>166</v>
      </c>
      <c r="D28" s="239"/>
      <c r="E28" s="240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16"/>
      <c r="Z28" s="216"/>
      <c r="AA28" s="216"/>
      <c r="AB28" s="216"/>
      <c r="AC28" s="216"/>
      <c r="AD28" s="216"/>
      <c r="AE28" s="216"/>
      <c r="AF28" s="216"/>
      <c r="AG28" s="216" t="s">
        <v>145</v>
      </c>
      <c r="AH28" s="216">
        <v>0</v>
      </c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33"/>
      <c r="B29" s="234"/>
      <c r="C29" s="273" t="s">
        <v>167</v>
      </c>
      <c r="D29" s="239"/>
      <c r="E29" s="240">
        <v>2.54</v>
      </c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16"/>
      <c r="Z29" s="216"/>
      <c r="AA29" s="216"/>
      <c r="AB29" s="216"/>
      <c r="AC29" s="216"/>
      <c r="AD29" s="216"/>
      <c r="AE29" s="216"/>
      <c r="AF29" s="216"/>
      <c r="AG29" s="216" t="s">
        <v>145</v>
      </c>
      <c r="AH29" s="216">
        <v>0</v>
      </c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52">
        <v>7</v>
      </c>
      <c r="B30" s="253" t="s">
        <v>168</v>
      </c>
      <c r="C30" s="271" t="s">
        <v>169</v>
      </c>
      <c r="D30" s="254" t="s">
        <v>138</v>
      </c>
      <c r="E30" s="255">
        <v>2.54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15</v>
      </c>
      <c r="M30" s="257">
        <f>G30*(1+L30/100)</f>
        <v>0</v>
      </c>
      <c r="N30" s="257">
        <v>2.5000000000000001E-4</v>
      </c>
      <c r="O30" s="257">
        <f>ROUND(E30*N30,2)</f>
        <v>0</v>
      </c>
      <c r="P30" s="257">
        <v>0</v>
      </c>
      <c r="Q30" s="257">
        <f>ROUND(E30*P30,2)</f>
        <v>0</v>
      </c>
      <c r="R30" s="257"/>
      <c r="S30" s="257" t="s">
        <v>139</v>
      </c>
      <c r="T30" s="258" t="s">
        <v>139</v>
      </c>
      <c r="U30" s="235">
        <v>0.05</v>
      </c>
      <c r="V30" s="235">
        <f>ROUND(E30*U30,2)</f>
        <v>0.13</v>
      </c>
      <c r="W30" s="235"/>
      <c r="X30" s="235" t="s">
        <v>140</v>
      </c>
      <c r="Y30" s="216"/>
      <c r="Z30" s="216"/>
      <c r="AA30" s="216"/>
      <c r="AB30" s="216"/>
      <c r="AC30" s="216"/>
      <c r="AD30" s="216"/>
      <c r="AE30" s="216"/>
      <c r="AF30" s="216"/>
      <c r="AG30" s="216" t="s">
        <v>150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33"/>
      <c r="B31" s="234"/>
      <c r="C31" s="273" t="s">
        <v>166</v>
      </c>
      <c r="D31" s="239"/>
      <c r="E31" s="240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16"/>
      <c r="Z31" s="216"/>
      <c r="AA31" s="216"/>
      <c r="AB31" s="216"/>
      <c r="AC31" s="216"/>
      <c r="AD31" s="216"/>
      <c r="AE31" s="216"/>
      <c r="AF31" s="216"/>
      <c r="AG31" s="216" t="s">
        <v>145</v>
      </c>
      <c r="AH31" s="216">
        <v>0</v>
      </c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 x14ac:dyDescent="0.2">
      <c r="A32" s="233"/>
      <c r="B32" s="234"/>
      <c r="C32" s="273" t="s">
        <v>167</v>
      </c>
      <c r="D32" s="239"/>
      <c r="E32" s="240">
        <v>2.54</v>
      </c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16"/>
      <c r="Z32" s="216"/>
      <c r="AA32" s="216"/>
      <c r="AB32" s="216"/>
      <c r="AC32" s="216"/>
      <c r="AD32" s="216"/>
      <c r="AE32" s="216"/>
      <c r="AF32" s="216"/>
      <c r="AG32" s="216" t="s">
        <v>145</v>
      </c>
      <c r="AH32" s="216">
        <v>0</v>
      </c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x14ac:dyDescent="0.2">
      <c r="A33" s="246" t="s">
        <v>134</v>
      </c>
      <c r="B33" s="247" t="s">
        <v>72</v>
      </c>
      <c r="C33" s="270" t="s">
        <v>73</v>
      </c>
      <c r="D33" s="248"/>
      <c r="E33" s="249"/>
      <c r="F33" s="250"/>
      <c r="G33" s="250">
        <f>SUMIF(AG34:AG37,"&lt;&gt;NOR",G34:G37)</f>
        <v>0</v>
      </c>
      <c r="H33" s="250"/>
      <c r="I33" s="250">
        <f>SUM(I34:I37)</f>
        <v>0</v>
      </c>
      <c r="J33" s="250"/>
      <c r="K33" s="250">
        <f>SUM(K34:K37)</f>
        <v>0</v>
      </c>
      <c r="L33" s="250"/>
      <c r="M33" s="250">
        <f>SUM(M34:M37)</f>
        <v>0</v>
      </c>
      <c r="N33" s="250"/>
      <c r="O33" s="250">
        <f>SUM(O34:O37)</f>
        <v>0</v>
      </c>
      <c r="P33" s="250"/>
      <c r="Q33" s="250">
        <f>SUM(Q34:Q37)</f>
        <v>0</v>
      </c>
      <c r="R33" s="250"/>
      <c r="S33" s="250"/>
      <c r="T33" s="251"/>
      <c r="U33" s="245"/>
      <c r="V33" s="245">
        <f>SUM(V34:V37)</f>
        <v>4</v>
      </c>
      <c r="W33" s="245"/>
      <c r="X33" s="245"/>
      <c r="AG33" t="s">
        <v>135</v>
      </c>
    </row>
    <row r="34" spans="1:60" outlineLevel="1" x14ac:dyDescent="0.2">
      <c r="A34" s="252">
        <v>8</v>
      </c>
      <c r="B34" s="253" t="s">
        <v>170</v>
      </c>
      <c r="C34" s="271" t="s">
        <v>171</v>
      </c>
      <c r="D34" s="254" t="s">
        <v>172</v>
      </c>
      <c r="E34" s="255">
        <v>4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15</v>
      </c>
      <c r="M34" s="257">
        <f>G34*(1+L34/100)</f>
        <v>0</v>
      </c>
      <c r="N34" s="257">
        <v>0</v>
      </c>
      <c r="O34" s="257">
        <f>ROUND(E34*N34,2)</f>
        <v>0</v>
      </c>
      <c r="P34" s="257">
        <v>0</v>
      </c>
      <c r="Q34" s="257">
        <f>ROUND(E34*P34,2)</f>
        <v>0</v>
      </c>
      <c r="R34" s="257"/>
      <c r="S34" s="257" t="s">
        <v>139</v>
      </c>
      <c r="T34" s="258" t="s">
        <v>139</v>
      </c>
      <c r="U34" s="235">
        <v>1</v>
      </c>
      <c r="V34" s="235">
        <f>ROUND(E34*U34,2)</f>
        <v>4</v>
      </c>
      <c r="W34" s="235"/>
      <c r="X34" s="235" t="s">
        <v>140</v>
      </c>
      <c r="Y34" s="216"/>
      <c r="Z34" s="216"/>
      <c r="AA34" s="216"/>
      <c r="AB34" s="216"/>
      <c r="AC34" s="216"/>
      <c r="AD34" s="216"/>
      <c r="AE34" s="216"/>
      <c r="AF34" s="216"/>
      <c r="AG34" s="216" t="s">
        <v>150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ht="22.5" outlineLevel="1" x14ac:dyDescent="0.2">
      <c r="A35" s="233"/>
      <c r="B35" s="234"/>
      <c r="C35" s="272" t="s">
        <v>173</v>
      </c>
      <c r="D35" s="260"/>
      <c r="E35" s="260"/>
      <c r="F35" s="260"/>
      <c r="G35" s="260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16"/>
      <c r="Z35" s="216"/>
      <c r="AA35" s="216"/>
      <c r="AB35" s="216"/>
      <c r="AC35" s="216"/>
      <c r="AD35" s="216"/>
      <c r="AE35" s="216"/>
      <c r="AF35" s="216"/>
      <c r="AG35" s="216" t="s">
        <v>143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59" t="str">
        <f>C35</f>
        <v>Drobné montáže v rámci bytu a ostatní práce, které nezahrnuty v soupisu např. zásuvky, světla, garnyže, záclony, apod.</v>
      </c>
      <c r="BB35" s="216"/>
      <c r="BC35" s="216"/>
      <c r="BD35" s="216"/>
      <c r="BE35" s="216"/>
      <c r="BF35" s="216"/>
      <c r="BG35" s="216"/>
      <c r="BH35" s="216"/>
    </row>
    <row r="36" spans="1:60" outlineLevel="1" x14ac:dyDescent="0.2">
      <c r="A36" s="233"/>
      <c r="B36" s="234"/>
      <c r="C36" s="273" t="s">
        <v>174</v>
      </c>
      <c r="D36" s="239"/>
      <c r="E36" s="240">
        <v>2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16"/>
      <c r="Z36" s="216"/>
      <c r="AA36" s="216"/>
      <c r="AB36" s="216"/>
      <c r="AC36" s="216"/>
      <c r="AD36" s="216"/>
      <c r="AE36" s="216"/>
      <c r="AF36" s="216"/>
      <c r="AG36" s="216" t="s">
        <v>145</v>
      </c>
      <c r="AH36" s="216">
        <v>0</v>
      </c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33"/>
      <c r="B37" s="234"/>
      <c r="C37" s="273" t="s">
        <v>175</v>
      </c>
      <c r="D37" s="239"/>
      <c r="E37" s="240">
        <v>2</v>
      </c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16"/>
      <c r="Z37" s="216"/>
      <c r="AA37" s="216"/>
      <c r="AB37" s="216"/>
      <c r="AC37" s="216"/>
      <c r="AD37" s="216"/>
      <c r="AE37" s="216"/>
      <c r="AF37" s="216"/>
      <c r="AG37" s="216" t="s">
        <v>145</v>
      </c>
      <c r="AH37" s="216">
        <v>0</v>
      </c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ht="25.5" x14ac:dyDescent="0.2">
      <c r="A38" s="246" t="s">
        <v>134</v>
      </c>
      <c r="B38" s="247" t="s">
        <v>74</v>
      </c>
      <c r="C38" s="270" t="s">
        <v>75</v>
      </c>
      <c r="D38" s="248"/>
      <c r="E38" s="249"/>
      <c r="F38" s="250"/>
      <c r="G38" s="250">
        <f>SUMIF(AG39:AG45,"&lt;&gt;NOR",G39:G45)</f>
        <v>0</v>
      </c>
      <c r="H38" s="250"/>
      <c r="I38" s="250">
        <f>SUM(I39:I45)</f>
        <v>0</v>
      </c>
      <c r="J38" s="250"/>
      <c r="K38" s="250">
        <f>SUM(K39:K45)</f>
        <v>0</v>
      </c>
      <c r="L38" s="250"/>
      <c r="M38" s="250">
        <f>SUM(M39:M45)</f>
        <v>0</v>
      </c>
      <c r="N38" s="250"/>
      <c r="O38" s="250">
        <f>SUM(O39:O45)</f>
        <v>0</v>
      </c>
      <c r="P38" s="250"/>
      <c r="Q38" s="250">
        <f>SUM(Q39:Q45)</f>
        <v>0</v>
      </c>
      <c r="R38" s="250"/>
      <c r="S38" s="250"/>
      <c r="T38" s="251"/>
      <c r="U38" s="245"/>
      <c r="V38" s="245">
        <f>SUM(V39:V45)</f>
        <v>1.28</v>
      </c>
      <c r="W38" s="245"/>
      <c r="X38" s="245"/>
      <c r="AG38" t="s">
        <v>135</v>
      </c>
    </row>
    <row r="39" spans="1:60" outlineLevel="1" x14ac:dyDescent="0.2">
      <c r="A39" s="252">
        <v>9</v>
      </c>
      <c r="B39" s="253" t="s">
        <v>176</v>
      </c>
      <c r="C39" s="271" t="s">
        <v>177</v>
      </c>
      <c r="D39" s="254" t="s">
        <v>138</v>
      </c>
      <c r="E39" s="255">
        <v>3.855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15</v>
      </c>
      <c r="M39" s="257">
        <f>G39*(1+L39/100)</f>
        <v>0</v>
      </c>
      <c r="N39" s="257">
        <v>1.0000000000000001E-5</v>
      </c>
      <c r="O39" s="257">
        <f>ROUND(E39*N39,2)</f>
        <v>0</v>
      </c>
      <c r="P39" s="257">
        <v>0</v>
      </c>
      <c r="Q39" s="257">
        <f>ROUND(E39*P39,2)</f>
        <v>0</v>
      </c>
      <c r="R39" s="257"/>
      <c r="S39" s="257" t="s">
        <v>139</v>
      </c>
      <c r="T39" s="258" t="s">
        <v>139</v>
      </c>
      <c r="U39" s="235">
        <v>0.13</v>
      </c>
      <c r="V39" s="235">
        <f>ROUND(E39*U39,2)</f>
        <v>0.5</v>
      </c>
      <c r="W39" s="235"/>
      <c r="X39" s="235" t="s">
        <v>140</v>
      </c>
      <c r="Y39" s="216"/>
      <c r="Z39" s="216"/>
      <c r="AA39" s="216"/>
      <c r="AB39" s="216"/>
      <c r="AC39" s="216"/>
      <c r="AD39" s="216"/>
      <c r="AE39" s="216"/>
      <c r="AF39" s="216"/>
      <c r="AG39" s="216" t="s">
        <v>150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 x14ac:dyDescent="0.2">
      <c r="A40" s="233"/>
      <c r="B40" s="234"/>
      <c r="C40" s="273" t="s">
        <v>144</v>
      </c>
      <c r="D40" s="239"/>
      <c r="E40" s="240">
        <v>2.2549999999999999</v>
      </c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16"/>
      <c r="Z40" s="216"/>
      <c r="AA40" s="216"/>
      <c r="AB40" s="216"/>
      <c r="AC40" s="216"/>
      <c r="AD40" s="216"/>
      <c r="AE40" s="216"/>
      <c r="AF40" s="216"/>
      <c r="AG40" s="216" t="s">
        <v>145</v>
      </c>
      <c r="AH40" s="216">
        <v>0</v>
      </c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33"/>
      <c r="B41" s="234"/>
      <c r="C41" s="273" t="s">
        <v>146</v>
      </c>
      <c r="D41" s="239"/>
      <c r="E41" s="240">
        <v>1.6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16"/>
      <c r="Z41" s="216"/>
      <c r="AA41" s="216"/>
      <c r="AB41" s="216"/>
      <c r="AC41" s="216"/>
      <c r="AD41" s="216"/>
      <c r="AE41" s="216"/>
      <c r="AF41" s="216"/>
      <c r="AG41" s="216" t="s">
        <v>145</v>
      </c>
      <c r="AH41" s="216">
        <v>0</v>
      </c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52">
        <v>10</v>
      </c>
      <c r="B42" s="253" t="s">
        <v>178</v>
      </c>
      <c r="C42" s="271" t="s">
        <v>179</v>
      </c>
      <c r="D42" s="254" t="s">
        <v>138</v>
      </c>
      <c r="E42" s="255">
        <v>2.54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15</v>
      </c>
      <c r="M42" s="257">
        <f>G42*(1+L42/100)</f>
        <v>0</v>
      </c>
      <c r="N42" s="257">
        <v>4.0000000000000003E-5</v>
      </c>
      <c r="O42" s="257">
        <f>ROUND(E42*N42,2)</f>
        <v>0</v>
      </c>
      <c r="P42" s="257">
        <v>0</v>
      </c>
      <c r="Q42" s="257">
        <f>ROUND(E42*P42,2)</f>
        <v>0</v>
      </c>
      <c r="R42" s="257"/>
      <c r="S42" s="257" t="s">
        <v>139</v>
      </c>
      <c r="T42" s="258" t="s">
        <v>139</v>
      </c>
      <c r="U42" s="235">
        <v>0.308</v>
      </c>
      <c r="V42" s="235">
        <f>ROUND(E42*U42,2)</f>
        <v>0.78</v>
      </c>
      <c r="W42" s="235"/>
      <c r="X42" s="235" t="s">
        <v>140</v>
      </c>
      <c r="Y42" s="216"/>
      <c r="Z42" s="216"/>
      <c r="AA42" s="216"/>
      <c r="AB42" s="216"/>
      <c r="AC42" s="216"/>
      <c r="AD42" s="216"/>
      <c r="AE42" s="216"/>
      <c r="AF42" s="216"/>
      <c r="AG42" s="216" t="s">
        <v>141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ht="33.75" outlineLevel="1" x14ac:dyDescent="0.2">
      <c r="A43" s="233"/>
      <c r="B43" s="234"/>
      <c r="C43" s="272" t="s">
        <v>180</v>
      </c>
      <c r="D43" s="260"/>
      <c r="E43" s="260"/>
      <c r="F43" s="260"/>
      <c r="G43" s="260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16"/>
      <c r="Z43" s="216"/>
      <c r="AA43" s="216"/>
      <c r="AB43" s="216"/>
      <c r="AC43" s="216"/>
      <c r="AD43" s="216"/>
      <c r="AE43" s="216"/>
      <c r="AF43" s="216"/>
      <c r="AG43" s="216" t="s">
        <v>143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59" t="str">
        <f>C43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33"/>
      <c r="B44" s="234"/>
      <c r="C44" s="273" t="s">
        <v>166</v>
      </c>
      <c r="D44" s="239"/>
      <c r="E44" s="240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16"/>
      <c r="Z44" s="216"/>
      <c r="AA44" s="216"/>
      <c r="AB44" s="216"/>
      <c r="AC44" s="216"/>
      <c r="AD44" s="216"/>
      <c r="AE44" s="216"/>
      <c r="AF44" s="216"/>
      <c r="AG44" s="216" t="s">
        <v>145</v>
      </c>
      <c r="AH44" s="216">
        <v>0</v>
      </c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1" x14ac:dyDescent="0.2">
      <c r="A45" s="233"/>
      <c r="B45" s="234"/>
      <c r="C45" s="273" t="s">
        <v>167</v>
      </c>
      <c r="D45" s="239"/>
      <c r="E45" s="240">
        <v>2.54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16"/>
      <c r="Z45" s="216"/>
      <c r="AA45" s="216"/>
      <c r="AB45" s="216"/>
      <c r="AC45" s="216"/>
      <c r="AD45" s="216"/>
      <c r="AE45" s="216"/>
      <c r="AF45" s="216"/>
      <c r="AG45" s="216" t="s">
        <v>145</v>
      </c>
      <c r="AH45" s="216">
        <v>0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x14ac:dyDescent="0.2">
      <c r="A46" s="246" t="s">
        <v>134</v>
      </c>
      <c r="B46" s="247" t="s">
        <v>76</v>
      </c>
      <c r="C46" s="270" t="s">
        <v>77</v>
      </c>
      <c r="D46" s="248"/>
      <c r="E46" s="249"/>
      <c r="F46" s="250"/>
      <c r="G46" s="250">
        <f>SUMIF(AG47:AG59,"&lt;&gt;NOR",G47:G59)</f>
        <v>0</v>
      </c>
      <c r="H46" s="250"/>
      <c r="I46" s="250">
        <f>SUM(I47:I59)</f>
        <v>0</v>
      </c>
      <c r="J46" s="250"/>
      <c r="K46" s="250">
        <f>SUM(K47:K59)</f>
        <v>0</v>
      </c>
      <c r="L46" s="250"/>
      <c r="M46" s="250">
        <f>SUM(M47:M59)</f>
        <v>0</v>
      </c>
      <c r="N46" s="250"/>
      <c r="O46" s="250">
        <f>SUM(O47:O59)</f>
        <v>0</v>
      </c>
      <c r="P46" s="250"/>
      <c r="Q46" s="250">
        <f>SUM(Q47:Q59)</f>
        <v>0.92</v>
      </c>
      <c r="R46" s="250"/>
      <c r="S46" s="250"/>
      <c r="T46" s="251"/>
      <c r="U46" s="245"/>
      <c r="V46" s="245">
        <f>SUM(V47:V59)</f>
        <v>5.03</v>
      </c>
      <c r="W46" s="245"/>
      <c r="X46" s="245"/>
      <c r="AG46" t="s">
        <v>135</v>
      </c>
    </row>
    <row r="47" spans="1:60" outlineLevel="1" x14ac:dyDescent="0.2">
      <c r="A47" s="252">
        <v>11</v>
      </c>
      <c r="B47" s="253" t="s">
        <v>181</v>
      </c>
      <c r="C47" s="271" t="s">
        <v>182</v>
      </c>
      <c r="D47" s="254" t="s">
        <v>138</v>
      </c>
      <c r="E47" s="255">
        <v>2.54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15</v>
      </c>
      <c r="M47" s="257">
        <f>G47*(1+L47/100)</f>
        <v>0</v>
      </c>
      <c r="N47" s="257">
        <v>0</v>
      </c>
      <c r="O47" s="257">
        <f>ROUND(E47*N47,2)</f>
        <v>0</v>
      </c>
      <c r="P47" s="257">
        <v>1.26E-2</v>
      </c>
      <c r="Q47" s="257">
        <f>ROUND(E47*P47,2)</f>
        <v>0.03</v>
      </c>
      <c r="R47" s="257"/>
      <c r="S47" s="257" t="s">
        <v>139</v>
      </c>
      <c r="T47" s="258" t="s">
        <v>139</v>
      </c>
      <c r="U47" s="235">
        <v>0.33</v>
      </c>
      <c r="V47" s="235">
        <f>ROUND(E47*U47,2)</f>
        <v>0.84</v>
      </c>
      <c r="W47" s="235"/>
      <c r="X47" s="235" t="s">
        <v>140</v>
      </c>
      <c r="Y47" s="216"/>
      <c r="Z47" s="216"/>
      <c r="AA47" s="216"/>
      <c r="AB47" s="216"/>
      <c r="AC47" s="216"/>
      <c r="AD47" s="216"/>
      <c r="AE47" s="216"/>
      <c r="AF47" s="216"/>
      <c r="AG47" s="216" t="s">
        <v>150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outlineLevel="1" x14ac:dyDescent="0.2">
      <c r="A48" s="233"/>
      <c r="B48" s="234"/>
      <c r="C48" s="273" t="s">
        <v>166</v>
      </c>
      <c r="D48" s="239"/>
      <c r="E48" s="240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16"/>
      <c r="Z48" s="216"/>
      <c r="AA48" s="216"/>
      <c r="AB48" s="216"/>
      <c r="AC48" s="216"/>
      <c r="AD48" s="216"/>
      <c r="AE48" s="216"/>
      <c r="AF48" s="216"/>
      <c r="AG48" s="216" t="s">
        <v>145</v>
      </c>
      <c r="AH48" s="216">
        <v>0</v>
      </c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33"/>
      <c r="B49" s="234"/>
      <c r="C49" s="273" t="s">
        <v>167</v>
      </c>
      <c r="D49" s="239"/>
      <c r="E49" s="240">
        <v>2.54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16"/>
      <c r="Z49" s="216"/>
      <c r="AA49" s="216"/>
      <c r="AB49" s="216"/>
      <c r="AC49" s="216"/>
      <c r="AD49" s="216"/>
      <c r="AE49" s="216"/>
      <c r="AF49" s="216"/>
      <c r="AG49" s="216" t="s">
        <v>145</v>
      </c>
      <c r="AH49" s="216">
        <v>0</v>
      </c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52">
        <v>12</v>
      </c>
      <c r="B50" s="253" t="s">
        <v>183</v>
      </c>
      <c r="C50" s="271" t="s">
        <v>184</v>
      </c>
      <c r="D50" s="254" t="s">
        <v>138</v>
      </c>
      <c r="E50" s="255">
        <v>2.54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15</v>
      </c>
      <c r="M50" s="257">
        <f>G50*(1+L50/100)</f>
        <v>0</v>
      </c>
      <c r="N50" s="257">
        <v>0</v>
      </c>
      <c r="O50" s="257">
        <f>ROUND(E50*N50,2)</f>
        <v>0</v>
      </c>
      <c r="P50" s="257">
        <v>0.02</v>
      </c>
      <c r="Q50" s="257">
        <f>ROUND(E50*P50,2)</f>
        <v>0.05</v>
      </c>
      <c r="R50" s="257"/>
      <c r="S50" s="257" t="s">
        <v>139</v>
      </c>
      <c r="T50" s="258" t="s">
        <v>139</v>
      </c>
      <c r="U50" s="235">
        <v>0.14699999999999999</v>
      </c>
      <c r="V50" s="235">
        <f>ROUND(E50*U50,2)</f>
        <v>0.37</v>
      </c>
      <c r="W50" s="235"/>
      <c r="X50" s="235" t="s">
        <v>140</v>
      </c>
      <c r="Y50" s="216"/>
      <c r="Z50" s="216"/>
      <c r="AA50" s="216"/>
      <c r="AB50" s="216"/>
      <c r="AC50" s="216"/>
      <c r="AD50" s="216"/>
      <c r="AE50" s="216"/>
      <c r="AF50" s="216"/>
      <c r="AG50" s="216" t="s">
        <v>150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1" x14ac:dyDescent="0.2">
      <c r="A51" s="233"/>
      <c r="B51" s="234"/>
      <c r="C51" s="273" t="s">
        <v>166</v>
      </c>
      <c r="D51" s="239"/>
      <c r="E51" s="240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16"/>
      <c r="Z51" s="216"/>
      <c r="AA51" s="216"/>
      <c r="AB51" s="216"/>
      <c r="AC51" s="216"/>
      <c r="AD51" s="216"/>
      <c r="AE51" s="216"/>
      <c r="AF51" s="216"/>
      <c r="AG51" s="216" t="s">
        <v>145</v>
      </c>
      <c r="AH51" s="216">
        <v>0</v>
      </c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33"/>
      <c r="B52" s="234"/>
      <c r="C52" s="273" t="s">
        <v>167</v>
      </c>
      <c r="D52" s="239"/>
      <c r="E52" s="240">
        <v>2.54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16"/>
      <c r="Z52" s="216"/>
      <c r="AA52" s="216"/>
      <c r="AB52" s="216"/>
      <c r="AC52" s="216"/>
      <c r="AD52" s="216"/>
      <c r="AE52" s="216"/>
      <c r="AF52" s="216"/>
      <c r="AG52" s="216" t="s">
        <v>145</v>
      </c>
      <c r="AH52" s="216">
        <v>0</v>
      </c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1" x14ac:dyDescent="0.2">
      <c r="A53" s="252">
        <v>13</v>
      </c>
      <c r="B53" s="253" t="s">
        <v>185</v>
      </c>
      <c r="C53" s="271" t="s">
        <v>186</v>
      </c>
      <c r="D53" s="254" t="s">
        <v>138</v>
      </c>
      <c r="E53" s="255">
        <v>8.5597999999999992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15</v>
      </c>
      <c r="M53" s="257">
        <f>G53*(1+L53/100)</f>
        <v>0</v>
      </c>
      <c r="N53" s="257">
        <v>0</v>
      </c>
      <c r="O53" s="257">
        <f>ROUND(E53*N53,2)</f>
        <v>0</v>
      </c>
      <c r="P53" s="257">
        <v>4.0000000000000001E-3</v>
      </c>
      <c r="Q53" s="257">
        <f>ROUND(E53*P53,2)</f>
        <v>0.03</v>
      </c>
      <c r="R53" s="257"/>
      <c r="S53" s="257" t="s">
        <v>139</v>
      </c>
      <c r="T53" s="258" t="s">
        <v>139</v>
      </c>
      <c r="U53" s="235">
        <v>0.03</v>
      </c>
      <c r="V53" s="235">
        <f>ROUND(E53*U53,2)</f>
        <v>0.26</v>
      </c>
      <c r="W53" s="235"/>
      <c r="X53" s="235" t="s">
        <v>140</v>
      </c>
      <c r="Y53" s="216"/>
      <c r="Z53" s="216"/>
      <c r="AA53" s="216"/>
      <c r="AB53" s="216"/>
      <c r="AC53" s="216"/>
      <c r="AD53" s="216"/>
      <c r="AE53" s="216"/>
      <c r="AF53" s="216"/>
      <c r="AG53" s="216" t="s">
        <v>150</v>
      </c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 x14ac:dyDescent="0.2">
      <c r="A54" s="233"/>
      <c r="B54" s="234"/>
      <c r="C54" s="273" t="s">
        <v>155</v>
      </c>
      <c r="D54" s="239"/>
      <c r="E54" s="240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16"/>
      <c r="Z54" s="216"/>
      <c r="AA54" s="216"/>
      <c r="AB54" s="216"/>
      <c r="AC54" s="216"/>
      <c r="AD54" s="216"/>
      <c r="AE54" s="216"/>
      <c r="AF54" s="216"/>
      <c r="AG54" s="216" t="s">
        <v>145</v>
      </c>
      <c r="AH54" s="216">
        <v>0</v>
      </c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1" x14ac:dyDescent="0.2">
      <c r="A55" s="233"/>
      <c r="B55" s="234"/>
      <c r="C55" s="273" t="s">
        <v>156</v>
      </c>
      <c r="D55" s="239"/>
      <c r="E55" s="240">
        <v>8.5597999999999992</v>
      </c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16"/>
      <c r="Z55" s="216"/>
      <c r="AA55" s="216"/>
      <c r="AB55" s="216"/>
      <c r="AC55" s="216"/>
      <c r="AD55" s="216"/>
      <c r="AE55" s="216"/>
      <c r="AF55" s="216"/>
      <c r="AG55" s="216" t="s">
        <v>145</v>
      </c>
      <c r="AH55" s="216">
        <v>0</v>
      </c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52">
        <v>14</v>
      </c>
      <c r="B56" s="253" t="s">
        <v>187</v>
      </c>
      <c r="C56" s="271" t="s">
        <v>188</v>
      </c>
      <c r="D56" s="254" t="s">
        <v>138</v>
      </c>
      <c r="E56" s="255">
        <v>11.88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15</v>
      </c>
      <c r="M56" s="257">
        <f>G56*(1+L56/100)</f>
        <v>0</v>
      </c>
      <c r="N56" s="257">
        <v>0</v>
      </c>
      <c r="O56" s="257">
        <f>ROUND(E56*N56,2)</f>
        <v>0</v>
      </c>
      <c r="P56" s="257">
        <v>6.8000000000000005E-2</v>
      </c>
      <c r="Q56" s="257">
        <f>ROUND(E56*P56,2)</f>
        <v>0.81</v>
      </c>
      <c r="R56" s="257"/>
      <c r="S56" s="257" t="s">
        <v>139</v>
      </c>
      <c r="T56" s="258" t="s">
        <v>139</v>
      </c>
      <c r="U56" s="235">
        <v>0.3</v>
      </c>
      <c r="V56" s="235">
        <f>ROUND(E56*U56,2)</f>
        <v>3.56</v>
      </c>
      <c r="W56" s="235"/>
      <c r="X56" s="235" t="s">
        <v>140</v>
      </c>
      <c r="Y56" s="216"/>
      <c r="Z56" s="216"/>
      <c r="AA56" s="216"/>
      <c r="AB56" s="216"/>
      <c r="AC56" s="216"/>
      <c r="AD56" s="216"/>
      <c r="AE56" s="216"/>
      <c r="AF56" s="216"/>
      <c r="AG56" s="216" t="s">
        <v>150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33"/>
      <c r="B57" s="234"/>
      <c r="C57" s="273" t="s">
        <v>161</v>
      </c>
      <c r="D57" s="239"/>
      <c r="E57" s="240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16"/>
      <c r="Z57" s="216"/>
      <c r="AA57" s="216"/>
      <c r="AB57" s="216"/>
      <c r="AC57" s="216"/>
      <c r="AD57" s="216"/>
      <c r="AE57" s="216"/>
      <c r="AF57" s="216"/>
      <c r="AG57" s="216" t="s">
        <v>145</v>
      </c>
      <c r="AH57" s="216">
        <v>0</v>
      </c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1" x14ac:dyDescent="0.2">
      <c r="A58" s="233"/>
      <c r="B58" s="234"/>
      <c r="C58" s="273" t="s">
        <v>162</v>
      </c>
      <c r="D58" s="239"/>
      <c r="E58" s="240">
        <v>13.48</v>
      </c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16"/>
      <c r="Z58" s="216"/>
      <c r="AA58" s="216"/>
      <c r="AB58" s="216"/>
      <c r="AC58" s="216"/>
      <c r="AD58" s="216"/>
      <c r="AE58" s="216"/>
      <c r="AF58" s="216"/>
      <c r="AG58" s="216" t="s">
        <v>145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 x14ac:dyDescent="0.2">
      <c r="A59" s="233"/>
      <c r="B59" s="234"/>
      <c r="C59" s="273" t="s">
        <v>163</v>
      </c>
      <c r="D59" s="239"/>
      <c r="E59" s="240">
        <v>-1.6</v>
      </c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16"/>
      <c r="Z59" s="216"/>
      <c r="AA59" s="216"/>
      <c r="AB59" s="216"/>
      <c r="AC59" s="216"/>
      <c r="AD59" s="216"/>
      <c r="AE59" s="216"/>
      <c r="AF59" s="216"/>
      <c r="AG59" s="216" t="s">
        <v>145</v>
      </c>
      <c r="AH59" s="216">
        <v>0</v>
      </c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x14ac:dyDescent="0.2">
      <c r="A60" s="246" t="s">
        <v>134</v>
      </c>
      <c r="B60" s="247" t="s">
        <v>78</v>
      </c>
      <c r="C60" s="270" t="s">
        <v>79</v>
      </c>
      <c r="D60" s="248"/>
      <c r="E60" s="249"/>
      <c r="F60" s="250"/>
      <c r="G60" s="250">
        <f>SUMIF(AG61:AG61,"&lt;&gt;NOR",G61:G61)</f>
        <v>0</v>
      </c>
      <c r="H60" s="250"/>
      <c r="I60" s="250">
        <f>SUM(I61:I61)</f>
        <v>0</v>
      </c>
      <c r="J60" s="250"/>
      <c r="K60" s="250">
        <f>SUM(K61:K61)</f>
        <v>0</v>
      </c>
      <c r="L60" s="250"/>
      <c r="M60" s="250">
        <f>SUM(M61:M61)</f>
        <v>0</v>
      </c>
      <c r="N60" s="250"/>
      <c r="O60" s="250">
        <f>SUM(O61:O61)</f>
        <v>0</v>
      </c>
      <c r="P60" s="250"/>
      <c r="Q60" s="250">
        <f>SUM(Q61:Q61)</f>
        <v>0</v>
      </c>
      <c r="R60" s="250"/>
      <c r="S60" s="250"/>
      <c r="T60" s="251"/>
      <c r="U60" s="245"/>
      <c r="V60" s="245">
        <f>SUM(V61:V61)</f>
        <v>1.36</v>
      </c>
      <c r="W60" s="245"/>
      <c r="X60" s="245"/>
      <c r="AG60" t="s">
        <v>135</v>
      </c>
    </row>
    <row r="61" spans="1:60" ht="22.5" outlineLevel="1" x14ac:dyDescent="0.2">
      <c r="A61" s="261">
        <v>15</v>
      </c>
      <c r="B61" s="262" t="s">
        <v>189</v>
      </c>
      <c r="C61" s="274" t="s">
        <v>190</v>
      </c>
      <c r="D61" s="263" t="s">
        <v>191</v>
      </c>
      <c r="E61" s="264">
        <v>0.64883999999999997</v>
      </c>
      <c r="F61" s="265"/>
      <c r="G61" s="266">
        <f>ROUND(E61*F61,2)</f>
        <v>0</v>
      </c>
      <c r="H61" s="265"/>
      <c r="I61" s="266">
        <f>ROUND(E61*H61,2)</f>
        <v>0</v>
      </c>
      <c r="J61" s="265"/>
      <c r="K61" s="266">
        <f>ROUND(E61*J61,2)</f>
        <v>0</v>
      </c>
      <c r="L61" s="266">
        <v>15</v>
      </c>
      <c r="M61" s="266">
        <f>G61*(1+L61/100)</f>
        <v>0</v>
      </c>
      <c r="N61" s="266">
        <v>0</v>
      </c>
      <c r="O61" s="266">
        <f>ROUND(E61*N61,2)</f>
        <v>0</v>
      </c>
      <c r="P61" s="266">
        <v>0</v>
      </c>
      <c r="Q61" s="266">
        <f>ROUND(E61*P61,2)</f>
        <v>0</v>
      </c>
      <c r="R61" s="266"/>
      <c r="S61" s="266" t="s">
        <v>139</v>
      </c>
      <c r="T61" s="267" t="s">
        <v>139</v>
      </c>
      <c r="U61" s="235">
        <v>2.1</v>
      </c>
      <c r="V61" s="235">
        <f>ROUND(E61*U61,2)</f>
        <v>1.36</v>
      </c>
      <c r="W61" s="235"/>
      <c r="X61" s="235" t="s">
        <v>192</v>
      </c>
      <c r="Y61" s="216"/>
      <c r="Z61" s="216"/>
      <c r="AA61" s="216"/>
      <c r="AB61" s="216"/>
      <c r="AC61" s="216"/>
      <c r="AD61" s="216"/>
      <c r="AE61" s="216"/>
      <c r="AF61" s="216"/>
      <c r="AG61" s="216" t="s">
        <v>193</v>
      </c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x14ac:dyDescent="0.2">
      <c r="A62" s="246" t="s">
        <v>134</v>
      </c>
      <c r="B62" s="247" t="s">
        <v>80</v>
      </c>
      <c r="C62" s="270" t="s">
        <v>81</v>
      </c>
      <c r="D62" s="248"/>
      <c r="E62" s="249"/>
      <c r="F62" s="250"/>
      <c r="G62" s="250">
        <f>SUMIF(AG63:AG91,"&lt;&gt;NOR",G63:G91)</f>
        <v>0</v>
      </c>
      <c r="H62" s="250"/>
      <c r="I62" s="250">
        <f>SUM(I63:I91)</f>
        <v>0</v>
      </c>
      <c r="J62" s="250"/>
      <c r="K62" s="250">
        <f>SUM(K63:K91)</f>
        <v>0</v>
      </c>
      <c r="L62" s="250"/>
      <c r="M62" s="250">
        <f>SUM(M63:M91)</f>
        <v>0</v>
      </c>
      <c r="N62" s="250"/>
      <c r="O62" s="250">
        <f>SUM(O63:O91)</f>
        <v>0.02</v>
      </c>
      <c r="P62" s="250"/>
      <c r="Q62" s="250">
        <f>SUM(Q63:Q91)</f>
        <v>0.03</v>
      </c>
      <c r="R62" s="250"/>
      <c r="S62" s="250"/>
      <c r="T62" s="251"/>
      <c r="U62" s="245"/>
      <c r="V62" s="245">
        <f>SUM(V63:V91)</f>
        <v>14.89</v>
      </c>
      <c r="W62" s="245"/>
      <c r="X62" s="245"/>
      <c r="AG62" t="s">
        <v>135</v>
      </c>
    </row>
    <row r="63" spans="1:60" outlineLevel="1" x14ac:dyDescent="0.2">
      <c r="A63" s="252">
        <v>16</v>
      </c>
      <c r="B63" s="253" t="s">
        <v>194</v>
      </c>
      <c r="C63" s="271" t="s">
        <v>195</v>
      </c>
      <c r="D63" s="254" t="s">
        <v>138</v>
      </c>
      <c r="E63" s="255">
        <v>14.42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15</v>
      </c>
      <c r="M63" s="257">
        <f>G63*(1+L63/100)</f>
        <v>0</v>
      </c>
      <c r="N63" s="257">
        <v>1.2E-4</v>
      </c>
      <c r="O63" s="257">
        <f>ROUND(E63*N63,2)</f>
        <v>0</v>
      </c>
      <c r="P63" s="257">
        <v>2E-3</v>
      </c>
      <c r="Q63" s="257">
        <f>ROUND(E63*P63,2)</f>
        <v>0.03</v>
      </c>
      <c r="R63" s="257"/>
      <c r="S63" s="257" t="s">
        <v>139</v>
      </c>
      <c r="T63" s="258" t="s">
        <v>139</v>
      </c>
      <c r="U63" s="235">
        <v>0.56599999999999995</v>
      </c>
      <c r="V63" s="235">
        <f>ROUND(E63*U63,2)</f>
        <v>8.16</v>
      </c>
      <c r="W63" s="235"/>
      <c r="X63" s="235" t="s">
        <v>140</v>
      </c>
      <c r="Y63" s="216"/>
      <c r="Z63" s="216"/>
      <c r="AA63" s="216"/>
      <c r="AB63" s="216"/>
      <c r="AC63" s="216"/>
      <c r="AD63" s="216"/>
      <c r="AE63" s="216"/>
      <c r="AF63" s="216"/>
      <c r="AG63" s="216" t="s">
        <v>150</v>
      </c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</row>
    <row r="64" spans="1:60" outlineLevel="1" x14ac:dyDescent="0.2">
      <c r="A64" s="233"/>
      <c r="B64" s="234"/>
      <c r="C64" s="272" t="s">
        <v>196</v>
      </c>
      <c r="D64" s="260"/>
      <c r="E64" s="260"/>
      <c r="F64" s="260"/>
      <c r="G64" s="260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16"/>
      <c r="Z64" s="216"/>
      <c r="AA64" s="216"/>
      <c r="AB64" s="216"/>
      <c r="AC64" s="216"/>
      <c r="AD64" s="216"/>
      <c r="AE64" s="216"/>
      <c r="AF64" s="216"/>
      <c r="AG64" s="216" t="s">
        <v>143</v>
      </c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1" x14ac:dyDescent="0.2">
      <c r="A65" s="233"/>
      <c r="B65" s="234"/>
      <c r="C65" s="273" t="s">
        <v>197</v>
      </c>
      <c r="D65" s="239"/>
      <c r="E65" s="240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16"/>
      <c r="Z65" s="216"/>
      <c r="AA65" s="216"/>
      <c r="AB65" s="216"/>
      <c r="AC65" s="216"/>
      <c r="AD65" s="216"/>
      <c r="AE65" s="216"/>
      <c r="AF65" s="216"/>
      <c r="AG65" s="216" t="s">
        <v>145</v>
      </c>
      <c r="AH65" s="216">
        <v>0</v>
      </c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outlineLevel="1" x14ac:dyDescent="0.2">
      <c r="A66" s="233"/>
      <c r="B66" s="234"/>
      <c r="C66" s="273" t="s">
        <v>161</v>
      </c>
      <c r="D66" s="239"/>
      <c r="E66" s="240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16"/>
      <c r="Z66" s="216"/>
      <c r="AA66" s="216"/>
      <c r="AB66" s="216"/>
      <c r="AC66" s="216"/>
      <c r="AD66" s="216"/>
      <c r="AE66" s="216"/>
      <c r="AF66" s="216"/>
      <c r="AG66" s="216" t="s">
        <v>145</v>
      </c>
      <c r="AH66" s="216">
        <v>0</v>
      </c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33"/>
      <c r="B67" s="234"/>
      <c r="C67" s="273" t="s">
        <v>162</v>
      </c>
      <c r="D67" s="239"/>
      <c r="E67" s="240">
        <v>13.48</v>
      </c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16"/>
      <c r="Z67" s="216"/>
      <c r="AA67" s="216"/>
      <c r="AB67" s="216"/>
      <c r="AC67" s="216"/>
      <c r="AD67" s="216"/>
      <c r="AE67" s="216"/>
      <c r="AF67" s="216"/>
      <c r="AG67" s="216" t="s">
        <v>145</v>
      </c>
      <c r="AH67" s="216">
        <v>0</v>
      </c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 x14ac:dyDescent="0.2">
      <c r="A68" s="233"/>
      <c r="B68" s="234"/>
      <c r="C68" s="273" t="s">
        <v>163</v>
      </c>
      <c r="D68" s="239"/>
      <c r="E68" s="240">
        <v>-1.6</v>
      </c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16"/>
      <c r="Z68" s="216"/>
      <c r="AA68" s="216"/>
      <c r="AB68" s="216"/>
      <c r="AC68" s="216"/>
      <c r="AD68" s="216"/>
      <c r="AE68" s="216"/>
      <c r="AF68" s="216"/>
      <c r="AG68" s="216" t="s">
        <v>145</v>
      </c>
      <c r="AH68" s="216">
        <v>0</v>
      </c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outlineLevel="1" x14ac:dyDescent="0.2">
      <c r="A69" s="233"/>
      <c r="B69" s="234"/>
      <c r="C69" s="273" t="s">
        <v>166</v>
      </c>
      <c r="D69" s="239"/>
      <c r="E69" s="240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16"/>
      <c r="Z69" s="216"/>
      <c r="AA69" s="216"/>
      <c r="AB69" s="216"/>
      <c r="AC69" s="216"/>
      <c r="AD69" s="216"/>
      <c r="AE69" s="216"/>
      <c r="AF69" s="216"/>
      <c r="AG69" s="216" t="s">
        <v>145</v>
      </c>
      <c r="AH69" s="216">
        <v>0</v>
      </c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1" x14ac:dyDescent="0.2">
      <c r="A70" s="233"/>
      <c r="B70" s="234"/>
      <c r="C70" s="273" t="s">
        <v>167</v>
      </c>
      <c r="D70" s="239"/>
      <c r="E70" s="240">
        <v>2.54</v>
      </c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16"/>
      <c r="Z70" s="216"/>
      <c r="AA70" s="216"/>
      <c r="AB70" s="216"/>
      <c r="AC70" s="216"/>
      <c r="AD70" s="216"/>
      <c r="AE70" s="216"/>
      <c r="AF70" s="216"/>
      <c r="AG70" s="216" t="s">
        <v>145</v>
      </c>
      <c r="AH70" s="216">
        <v>0</v>
      </c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1" x14ac:dyDescent="0.2">
      <c r="A71" s="252">
        <v>17</v>
      </c>
      <c r="B71" s="253" t="s">
        <v>198</v>
      </c>
      <c r="C71" s="271" t="s">
        <v>199</v>
      </c>
      <c r="D71" s="254" t="s">
        <v>138</v>
      </c>
      <c r="E71" s="255">
        <v>14.42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15</v>
      </c>
      <c r="M71" s="257">
        <f>G71*(1+L71/100)</f>
        <v>0</v>
      </c>
      <c r="N71" s="257">
        <v>2.1000000000000001E-4</v>
      </c>
      <c r="O71" s="257">
        <f>ROUND(E71*N71,2)</f>
        <v>0</v>
      </c>
      <c r="P71" s="257">
        <v>0</v>
      </c>
      <c r="Q71" s="257">
        <f>ROUND(E71*P71,2)</f>
        <v>0</v>
      </c>
      <c r="R71" s="257"/>
      <c r="S71" s="257" t="s">
        <v>139</v>
      </c>
      <c r="T71" s="258" t="s">
        <v>139</v>
      </c>
      <c r="U71" s="235">
        <v>9.5000000000000001E-2</v>
      </c>
      <c r="V71" s="235">
        <f>ROUND(E71*U71,2)</f>
        <v>1.37</v>
      </c>
      <c r="W71" s="235"/>
      <c r="X71" s="235" t="s">
        <v>140</v>
      </c>
      <c r="Y71" s="216"/>
      <c r="Z71" s="216"/>
      <c r="AA71" s="216"/>
      <c r="AB71" s="216"/>
      <c r="AC71" s="216"/>
      <c r="AD71" s="216"/>
      <c r="AE71" s="216"/>
      <c r="AF71" s="216"/>
      <c r="AG71" s="216" t="s">
        <v>150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1" x14ac:dyDescent="0.2">
      <c r="A72" s="233"/>
      <c r="B72" s="234"/>
      <c r="C72" s="273" t="s">
        <v>197</v>
      </c>
      <c r="D72" s="239"/>
      <c r="E72" s="240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16"/>
      <c r="Z72" s="216"/>
      <c r="AA72" s="216"/>
      <c r="AB72" s="216"/>
      <c r="AC72" s="216"/>
      <c r="AD72" s="216"/>
      <c r="AE72" s="216"/>
      <c r="AF72" s="216"/>
      <c r="AG72" s="216" t="s">
        <v>145</v>
      </c>
      <c r="AH72" s="216">
        <v>0</v>
      </c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 x14ac:dyDescent="0.2">
      <c r="A73" s="233"/>
      <c r="B73" s="234"/>
      <c r="C73" s="273" t="s">
        <v>161</v>
      </c>
      <c r="D73" s="239"/>
      <c r="E73" s="240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16"/>
      <c r="Z73" s="216"/>
      <c r="AA73" s="216"/>
      <c r="AB73" s="216"/>
      <c r="AC73" s="216"/>
      <c r="AD73" s="216"/>
      <c r="AE73" s="216"/>
      <c r="AF73" s="216"/>
      <c r="AG73" s="216" t="s">
        <v>145</v>
      </c>
      <c r="AH73" s="216">
        <v>0</v>
      </c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1" x14ac:dyDescent="0.2">
      <c r="A74" s="233"/>
      <c r="B74" s="234"/>
      <c r="C74" s="273" t="s">
        <v>162</v>
      </c>
      <c r="D74" s="239"/>
      <c r="E74" s="240">
        <v>13.48</v>
      </c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16"/>
      <c r="Z74" s="216"/>
      <c r="AA74" s="216"/>
      <c r="AB74" s="216"/>
      <c r="AC74" s="216"/>
      <c r="AD74" s="216"/>
      <c r="AE74" s="216"/>
      <c r="AF74" s="216"/>
      <c r="AG74" s="216" t="s">
        <v>145</v>
      </c>
      <c r="AH74" s="216">
        <v>0</v>
      </c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1" x14ac:dyDescent="0.2">
      <c r="A75" s="233"/>
      <c r="B75" s="234"/>
      <c r="C75" s="273" t="s">
        <v>163</v>
      </c>
      <c r="D75" s="239"/>
      <c r="E75" s="240">
        <v>-1.6</v>
      </c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16"/>
      <c r="Z75" s="216"/>
      <c r="AA75" s="216"/>
      <c r="AB75" s="216"/>
      <c r="AC75" s="216"/>
      <c r="AD75" s="216"/>
      <c r="AE75" s="216"/>
      <c r="AF75" s="216"/>
      <c r="AG75" s="216" t="s">
        <v>145</v>
      </c>
      <c r="AH75" s="216">
        <v>0</v>
      </c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 x14ac:dyDescent="0.2">
      <c r="A76" s="233"/>
      <c r="B76" s="234"/>
      <c r="C76" s="273" t="s">
        <v>166</v>
      </c>
      <c r="D76" s="239"/>
      <c r="E76" s="240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16"/>
      <c r="Z76" s="216"/>
      <c r="AA76" s="216"/>
      <c r="AB76" s="216"/>
      <c r="AC76" s="216"/>
      <c r="AD76" s="216"/>
      <c r="AE76" s="216"/>
      <c r="AF76" s="216"/>
      <c r="AG76" s="216" t="s">
        <v>145</v>
      </c>
      <c r="AH76" s="216">
        <v>0</v>
      </c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1" x14ac:dyDescent="0.2">
      <c r="A77" s="233"/>
      <c r="B77" s="234"/>
      <c r="C77" s="273" t="s">
        <v>167</v>
      </c>
      <c r="D77" s="239"/>
      <c r="E77" s="240">
        <v>2.54</v>
      </c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16"/>
      <c r="Z77" s="216"/>
      <c r="AA77" s="216"/>
      <c r="AB77" s="216"/>
      <c r="AC77" s="216"/>
      <c r="AD77" s="216"/>
      <c r="AE77" s="216"/>
      <c r="AF77" s="216"/>
      <c r="AG77" s="216" t="s">
        <v>145</v>
      </c>
      <c r="AH77" s="216">
        <v>0</v>
      </c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outlineLevel="1" x14ac:dyDescent="0.2">
      <c r="A78" s="252">
        <v>18</v>
      </c>
      <c r="B78" s="253" t="s">
        <v>200</v>
      </c>
      <c r="C78" s="271" t="s">
        <v>201</v>
      </c>
      <c r="D78" s="254" t="s">
        <v>138</v>
      </c>
      <c r="E78" s="255">
        <v>14.42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15</v>
      </c>
      <c r="M78" s="257">
        <f>G78*(1+L78/100)</f>
        <v>0</v>
      </c>
      <c r="N78" s="257">
        <v>1.2600000000000001E-3</v>
      </c>
      <c r="O78" s="257">
        <f>ROUND(E78*N78,2)</f>
        <v>0.02</v>
      </c>
      <c r="P78" s="257">
        <v>0</v>
      </c>
      <c r="Q78" s="257">
        <f>ROUND(E78*P78,2)</f>
        <v>0</v>
      </c>
      <c r="R78" s="257"/>
      <c r="S78" s="257" t="s">
        <v>139</v>
      </c>
      <c r="T78" s="258" t="s">
        <v>139</v>
      </c>
      <c r="U78" s="235">
        <v>0.24</v>
      </c>
      <c r="V78" s="235">
        <f>ROUND(E78*U78,2)</f>
        <v>3.46</v>
      </c>
      <c r="W78" s="235"/>
      <c r="X78" s="235" t="s">
        <v>140</v>
      </c>
      <c r="Y78" s="216"/>
      <c r="Z78" s="216"/>
      <c r="AA78" s="216"/>
      <c r="AB78" s="216"/>
      <c r="AC78" s="216"/>
      <c r="AD78" s="216"/>
      <c r="AE78" s="216"/>
      <c r="AF78" s="216"/>
      <c r="AG78" s="216" t="s">
        <v>150</v>
      </c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1" x14ac:dyDescent="0.2">
      <c r="A79" s="233"/>
      <c r="B79" s="234"/>
      <c r="C79" s="273" t="s">
        <v>197</v>
      </c>
      <c r="D79" s="239"/>
      <c r="E79" s="240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16"/>
      <c r="Z79" s="216"/>
      <c r="AA79" s="216"/>
      <c r="AB79" s="216"/>
      <c r="AC79" s="216"/>
      <c r="AD79" s="216"/>
      <c r="AE79" s="216"/>
      <c r="AF79" s="216"/>
      <c r="AG79" s="216" t="s">
        <v>145</v>
      </c>
      <c r="AH79" s="216">
        <v>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1" x14ac:dyDescent="0.2">
      <c r="A80" s="233"/>
      <c r="B80" s="234"/>
      <c r="C80" s="273" t="s">
        <v>161</v>
      </c>
      <c r="D80" s="239"/>
      <c r="E80" s="240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16"/>
      <c r="Z80" s="216"/>
      <c r="AA80" s="216"/>
      <c r="AB80" s="216"/>
      <c r="AC80" s="216"/>
      <c r="AD80" s="216"/>
      <c r="AE80" s="216"/>
      <c r="AF80" s="216"/>
      <c r="AG80" s="216" t="s">
        <v>145</v>
      </c>
      <c r="AH80" s="216">
        <v>0</v>
      </c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outlineLevel="1" x14ac:dyDescent="0.2">
      <c r="A81" s="233"/>
      <c r="B81" s="234"/>
      <c r="C81" s="273" t="s">
        <v>162</v>
      </c>
      <c r="D81" s="239"/>
      <c r="E81" s="240">
        <v>13.48</v>
      </c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16"/>
      <c r="Z81" s="216"/>
      <c r="AA81" s="216"/>
      <c r="AB81" s="216"/>
      <c r="AC81" s="216"/>
      <c r="AD81" s="216"/>
      <c r="AE81" s="216"/>
      <c r="AF81" s="216"/>
      <c r="AG81" s="216" t="s">
        <v>145</v>
      </c>
      <c r="AH81" s="216">
        <v>0</v>
      </c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1" x14ac:dyDescent="0.2">
      <c r="A82" s="233"/>
      <c r="B82" s="234"/>
      <c r="C82" s="273" t="s">
        <v>163</v>
      </c>
      <c r="D82" s="239"/>
      <c r="E82" s="240">
        <v>-1.6</v>
      </c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16"/>
      <c r="Z82" s="216"/>
      <c r="AA82" s="216"/>
      <c r="AB82" s="216"/>
      <c r="AC82" s="216"/>
      <c r="AD82" s="216"/>
      <c r="AE82" s="216"/>
      <c r="AF82" s="216"/>
      <c r="AG82" s="216" t="s">
        <v>145</v>
      </c>
      <c r="AH82" s="216">
        <v>0</v>
      </c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 x14ac:dyDescent="0.2">
      <c r="A83" s="233"/>
      <c r="B83" s="234"/>
      <c r="C83" s="273" t="s">
        <v>166</v>
      </c>
      <c r="D83" s="239"/>
      <c r="E83" s="240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16"/>
      <c r="Z83" s="216"/>
      <c r="AA83" s="216"/>
      <c r="AB83" s="216"/>
      <c r="AC83" s="216"/>
      <c r="AD83" s="216"/>
      <c r="AE83" s="216"/>
      <c r="AF83" s="216"/>
      <c r="AG83" s="216" t="s">
        <v>145</v>
      </c>
      <c r="AH83" s="216">
        <v>0</v>
      </c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1" x14ac:dyDescent="0.2">
      <c r="A84" s="233"/>
      <c r="B84" s="234"/>
      <c r="C84" s="273" t="s">
        <v>167</v>
      </c>
      <c r="D84" s="239"/>
      <c r="E84" s="240">
        <v>2.54</v>
      </c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16"/>
      <c r="Z84" s="216"/>
      <c r="AA84" s="216"/>
      <c r="AB84" s="216"/>
      <c r="AC84" s="216"/>
      <c r="AD84" s="216"/>
      <c r="AE84" s="216"/>
      <c r="AF84" s="216"/>
      <c r="AG84" s="216" t="s">
        <v>145</v>
      </c>
      <c r="AH84" s="216">
        <v>0</v>
      </c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1" x14ac:dyDescent="0.2">
      <c r="A85" s="252">
        <v>19</v>
      </c>
      <c r="B85" s="253" t="s">
        <v>202</v>
      </c>
      <c r="C85" s="271" t="s">
        <v>203</v>
      </c>
      <c r="D85" s="254" t="s">
        <v>204</v>
      </c>
      <c r="E85" s="255">
        <v>6.74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15</v>
      </c>
      <c r="M85" s="257">
        <f>G85*(1+L85/100)</f>
        <v>0</v>
      </c>
      <c r="N85" s="257">
        <v>3.2000000000000003E-4</v>
      </c>
      <c r="O85" s="257">
        <f>ROUND(E85*N85,2)</f>
        <v>0</v>
      </c>
      <c r="P85" s="257">
        <v>0</v>
      </c>
      <c r="Q85" s="257">
        <f>ROUND(E85*P85,2)</f>
        <v>0</v>
      </c>
      <c r="R85" s="257"/>
      <c r="S85" s="257" t="s">
        <v>139</v>
      </c>
      <c r="T85" s="258" t="s">
        <v>139</v>
      </c>
      <c r="U85" s="235">
        <v>0.11</v>
      </c>
      <c r="V85" s="235">
        <f>ROUND(E85*U85,2)</f>
        <v>0.74</v>
      </c>
      <c r="W85" s="235"/>
      <c r="X85" s="235" t="s">
        <v>140</v>
      </c>
      <c r="Y85" s="216"/>
      <c r="Z85" s="216"/>
      <c r="AA85" s="216"/>
      <c r="AB85" s="216"/>
      <c r="AC85" s="216"/>
      <c r="AD85" s="216"/>
      <c r="AE85" s="216"/>
      <c r="AF85" s="216"/>
      <c r="AG85" s="216" t="s">
        <v>150</v>
      </c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outlineLevel="1" x14ac:dyDescent="0.2">
      <c r="A86" s="233"/>
      <c r="B86" s="234"/>
      <c r="C86" s="273" t="s">
        <v>197</v>
      </c>
      <c r="D86" s="239"/>
      <c r="E86" s="240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16"/>
      <c r="Z86" s="216"/>
      <c r="AA86" s="216"/>
      <c r="AB86" s="216"/>
      <c r="AC86" s="216"/>
      <c r="AD86" s="216"/>
      <c r="AE86" s="216"/>
      <c r="AF86" s="216"/>
      <c r="AG86" s="216" t="s">
        <v>145</v>
      </c>
      <c r="AH86" s="216">
        <v>0</v>
      </c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 x14ac:dyDescent="0.2">
      <c r="A87" s="233"/>
      <c r="B87" s="234"/>
      <c r="C87" s="273" t="s">
        <v>205</v>
      </c>
      <c r="D87" s="239"/>
      <c r="E87" s="240">
        <v>6.74</v>
      </c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16"/>
      <c r="Z87" s="216"/>
      <c r="AA87" s="216"/>
      <c r="AB87" s="216"/>
      <c r="AC87" s="216"/>
      <c r="AD87" s="216"/>
      <c r="AE87" s="216"/>
      <c r="AF87" s="216"/>
      <c r="AG87" s="216" t="s">
        <v>145</v>
      </c>
      <c r="AH87" s="216">
        <v>0</v>
      </c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1" x14ac:dyDescent="0.2">
      <c r="A88" s="252">
        <v>20</v>
      </c>
      <c r="B88" s="253" t="s">
        <v>206</v>
      </c>
      <c r="C88" s="271" t="s">
        <v>207</v>
      </c>
      <c r="D88" s="254" t="s">
        <v>204</v>
      </c>
      <c r="E88" s="255">
        <v>8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15</v>
      </c>
      <c r="M88" s="257">
        <f>G88*(1+L88/100)</f>
        <v>0</v>
      </c>
      <c r="N88" s="257">
        <v>3.2000000000000003E-4</v>
      </c>
      <c r="O88" s="257">
        <f>ROUND(E88*N88,2)</f>
        <v>0</v>
      </c>
      <c r="P88" s="257">
        <v>0</v>
      </c>
      <c r="Q88" s="257">
        <f>ROUND(E88*P88,2)</f>
        <v>0</v>
      </c>
      <c r="R88" s="257"/>
      <c r="S88" s="257" t="s">
        <v>139</v>
      </c>
      <c r="T88" s="258" t="s">
        <v>139</v>
      </c>
      <c r="U88" s="235">
        <v>0.14000000000000001</v>
      </c>
      <c r="V88" s="235">
        <f>ROUND(E88*U88,2)</f>
        <v>1.1200000000000001</v>
      </c>
      <c r="W88" s="235"/>
      <c r="X88" s="235" t="s">
        <v>140</v>
      </c>
      <c r="Y88" s="216"/>
      <c r="Z88" s="216"/>
      <c r="AA88" s="216"/>
      <c r="AB88" s="216"/>
      <c r="AC88" s="216"/>
      <c r="AD88" s="216"/>
      <c r="AE88" s="216"/>
      <c r="AF88" s="216"/>
      <c r="AG88" s="216" t="s">
        <v>150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33"/>
      <c r="B89" s="234"/>
      <c r="C89" s="273" t="s">
        <v>197</v>
      </c>
      <c r="D89" s="239"/>
      <c r="E89" s="240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16"/>
      <c r="Z89" s="216"/>
      <c r="AA89" s="216"/>
      <c r="AB89" s="216"/>
      <c r="AC89" s="216"/>
      <c r="AD89" s="216"/>
      <c r="AE89" s="216"/>
      <c r="AF89" s="216"/>
      <c r="AG89" s="216" t="s">
        <v>145</v>
      </c>
      <c r="AH89" s="216">
        <v>0</v>
      </c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33"/>
      <c r="B90" s="234"/>
      <c r="C90" s="273" t="s">
        <v>208</v>
      </c>
      <c r="D90" s="239"/>
      <c r="E90" s="240">
        <v>8</v>
      </c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16"/>
      <c r="Z90" s="216"/>
      <c r="AA90" s="216"/>
      <c r="AB90" s="216"/>
      <c r="AC90" s="216"/>
      <c r="AD90" s="216"/>
      <c r="AE90" s="216"/>
      <c r="AF90" s="216"/>
      <c r="AG90" s="216" t="s">
        <v>145</v>
      </c>
      <c r="AH90" s="216">
        <v>0</v>
      </c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 x14ac:dyDescent="0.2">
      <c r="A91" s="261">
        <v>21</v>
      </c>
      <c r="B91" s="262" t="s">
        <v>209</v>
      </c>
      <c r="C91" s="274" t="s">
        <v>210</v>
      </c>
      <c r="D91" s="263" t="s">
        <v>191</v>
      </c>
      <c r="E91" s="264">
        <v>2.7640000000000001E-2</v>
      </c>
      <c r="F91" s="265"/>
      <c r="G91" s="266">
        <f>ROUND(E91*F91,2)</f>
        <v>0</v>
      </c>
      <c r="H91" s="265"/>
      <c r="I91" s="266">
        <f>ROUND(E91*H91,2)</f>
        <v>0</v>
      </c>
      <c r="J91" s="265"/>
      <c r="K91" s="266">
        <f>ROUND(E91*J91,2)</f>
        <v>0</v>
      </c>
      <c r="L91" s="266">
        <v>15</v>
      </c>
      <c r="M91" s="266">
        <f>G91*(1+L91/100)</f>
        <v>0</v>
      </c>
      <c r="N91" s="266">
        <v>0</v>
      </c>
      <c r="O91" s="266">
        <f>ROUND(E91*N91,2)</f>
        <v>0</v>
      </c>
      <c r="P91" s="266">
        <v>0</v>
      </c>
      <c r="Q91" s="266">
        <f>ROUND(E91*P91,2)</f>
        <v>0</v>
      </c>
      <c r="R91" s="266"/>
      <c r="S91" s="266" t="s">
        <v>139</v>
      </c>
      <c r="T91" s="267" t="s">
        <v>139</v>
      </c>
      <c r="U91" s="235">
        <v>1.5669999999999999</v>
      </c>
      <c r="V91" s="235">
        <f>ROUND(E91*U91,2)</f>
        <v>0.04</v>
      </c>
      <c r="W91" s="235"/>
      <c r="X91" s="235" t="s">
        <v>192</v>
      </c>
      <c r="Y91" s="216"/>
      <c r="Z91" s="216"/>
      <c r="AA91" s="216"/>
      <c r="AB91" s="216"/>
      <c r="AC91" s="216"/>
      <c r="AD91" s="216"/>
      <c r="AE91" s="216"/>
      <c r="AF91" s="216"/>
      <c r="AG91" s="216" t="s">
        <v>193</v>
      </c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x14ac:dyDescent="0.2">
      <c r="A92" s="246" t="s">
        <v>134</v>
      </c>
      <c r="B92" s="247" t="s">
        <v>82</v>
      </c>
      <c r="C92" s="270" t="s">
        <v>83</v>
      </c>
      <c r="D92" s="248"/>
      <c r="E92" s="249"/>
      <c r="F92" s="250"/>
      <c r="G92" s="250">
        <f>SUMIF(AG93:AG96,"&lt;&gt;NOR",G93:G96)</f>
        <v>0</v>
      </c>
      <c r="H92" s="250"/>
      <c r="I92" s="250">
        <f>SUM(I93:I96)</f>
        <v>0</v>
      </c>
      <c r="J92" s="250"/>
      <c r="K92" s="250">
        <f>SUM(K93:K96)</f>
        <v>0</v>
      </c>
      <c r="L92" s="250"/>
      <c r="M92" s="250">
        <f>SUM(M93:M96)</f>
        <v>0</v>
      </c>
      <c r="N92" s="250"/>
      <c r="O92" s="250">
        <f>SUM(O93:O96)</f>
        <v>0.02</v>
      </c>
      <c r="P92" s="250"/>
      <c r="Q92" s="250">
        <f>SUM(Q93:Q96)</f>
        <v>0</v>
      </c>
      <c r="R92" s="250"/>
      <c r="S92" s="250"/>
      <c r="T92" s="251"/>
      <c r="U92" s="245"/>
      <c r="V92" s="245">
        <f>SUM(V93:V96)</f>
        <v>1.42</v>
      </c>
      <c r="W92" s="245"/>
      <c r="X92" s="245"/>
      <c r="AG92" t="s">
        <v>135</v>
      </c>
    </row>
    <row r="93" spans="1:60" ht="22.5" outlineLevel="1" x14ac:dyDescent="0.2">
      <c r="A93" s="252">
        <v>22</v>
      </c>
      <c r="B93" s="253" t="s">
        <v>211</v>
      </c>
      <c r="C93" s="271" t="s">
        <v>212</v>
      </c>
      <c r="D93" s="254" t="s">
        <v>213</v>
      </c>
      <c r="E93" s="255">
        <v>1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15</v>
      </c>
      <c r="M93" s="257">
        <f>G93*(1+L93/100)</f>
        <v>0</v>
      </c>
      <c r="N93" s="257">
        <v>6.7499999999999999E-3</v>
      </c>
      <c r="O93" s="257">
        <f>ROUND(E93*N93,2)</f>
        <v>0.01</v>
      </c>
      <c r="P93" s="257">
        <v>0</v>
      </c>
      <c r="Q93" s="257">
        <f>ROUND(E93*P93,2)</f>
        <v>0</v>
      </c>
      <c r="R93" s="257"/>
      <c r="S93" s="257" t="s">
        <v>214</v>
      </c>
      <c r="T93" s="258" t="s">
        <v>215</v>
      </c>
      <c r="U93" s="235">
        <v>0.70899999999999996</v>
      </c>
      <c r="V93" s="235">
        <f>ROUND(E93*U93,2)</f>
        <v>0.71</v>
      </c>
      <c r="W93" s="235"/>
      <c r="X93" s="235" t="s">
        <v>140</v>
      </c>
      <c r="Y93" s="216"/>
      <c r="Z93" s="216"/>
      <c r="AA93" s="216"/>
      <c r="AB93" s="216"/>
      <c r="AC93" s="216"/>
      <c r="AD93" s="216"/>
      <c r="AE93" s="216"/>
      <c r="AF93" s="216"/>
      <c r="AG93" s="216" t="s">
        <v>150</v>
      </c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ht="22.5" outlineLevel="1" x14ac:dyDescent="0.2">
      <c r="A94" s="233"/>
      <c r="B94" s="234"/>
      <c r="C94" s="272" t="s">
        <v>216</v>
      </c>
      <c r="D94" s="260"/>
      <c r="E94" s="260"/>
      <c r="F94" s="260"/>
      <c r="G94" s="260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16"/>
      <c r="Z94" s="216"/>
      <c r="AA94" s="216"/>
      <c r="AB94" s="216"/>
      <c r="AC94" s="216"/>
      <c r="AD94" s="216"/>
      <c r="AE94" s="216"/>
      <c r="AF94" s="216"/>
      <c r="AG94" s="216" t="s">
        <v>143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59" t="str">
        <f>C94</f>
        <v>Kompletní dodávka a montáž včetně uvedení do provozu, prostupů, zaškolení, seřízení, zkoušek dle příslušných ČSN a dalších pomocných prací a zednických přípomocí</v>
      </c>
      <c r="BB94" s="216"/>
      <c r="BC94" s="216"/>
      <c r="BD94" s="216"/>
      <c r="BE94" s="216"/>
      <c r="BF94" s="216"/>
      <c r="BG94" s="216"/>
      <c r="BH94" s="216"/>
    </row>
    <row r="95" spans="1:60" ht="33.75" outlineLevel="1" x14ac:dyDescent="0.2">
      <c r="A95" s="252">
        <v>23</v>
      </c>
      <c r="B95" s="253" t="s">
        <v>217</v>
      </c>
      <c r="C95" s="271" t="s">
        <v>218</v>
      </c>
      <c r="D95" s="254" t="s">
        <v>213</v>
      </c>
      <c r="E95" s="255">
        <v>1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15</v>
      </c>
      <c r="M95" s="257">
        <f>G95*(1+L95/100)</f>
        <v>0</v>
      </c>
      <c r="N95" s="257">
        <v>6.7499999999999999E-3</v>
      </c>
      <c r="O95" s="257">
        <f>ROUND(E95*N95,2)</f>
        <v>0.01</v>
      </c>
      <c r="P95" s="257">
        <v>0</v>
      </c>
      <c r="Q95" s="257">
        <f>ROUND(E95*P95,2)</f>
        <v>0</v>
      </c>
      <c r="R95" s="257"/>
      <c r="S95" s="257" t="s">
        <v>214</v>
      </c>
      <c r="T95" s="258" t="s">
        <v>215</v>
      </c>
      <c r="U95" s="235">
        <v>0.70899999999999996</v>
      </c>
      <c r="V95" s="235">
        <f>ROUND(E95*U95,2)</f>
        <v>0.71</v>
      </c>
      <c r="W95" s="235"/>
      <c r="X95" s="235" t="s">
        <v>140</v>
      </c>
      <c r="Y95" s="216"/>
      <c r="Z95" s="216"/>
      <c r="AA95" s="216"/>
      <c r="AB95" s="216"/>
      <c r="AC95" s="216"/>
      <c r="AD95" s="216"/>
      <c r="AE95" s="216"/>
      <c r="AF95" s="216"/>
      <c r="AG95" s="216" t="s">
        <v>150</v>
      </c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ht="22.5" outlineLevel="1" x14ac:dyDescent="0.2">
      <c r="A96" s="233"/>
      <c r="B96" s="234"/>
      <c r="C96" s="272" t="s">
        <v>216</v>
      </c>
      <c r="D96" s="260"/>
      <c r="E96" s="260"/>
      <c r="F96" s="260"/>
      <c r="G96" s="260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16"/>
      <c r="Z96" s="216"/>
      <c r="AA96" s="216"/>
      <c r="AB96" s="216"/>
      <c r="AC96" s="216"/>
      <c r="AD96" s="216"/>
      <c r="AE96" s="216"/>
      <c r="AF96" s="216"/>
      <c r="AG96" s="216" t="s">
        <v>143</v>
      </c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59" t="str">
        <f>C96</f>
        <v>Kompletní dodávka a montáž včetně uvedení do provozu, prostupů, zaškolení, seřízení, zkoušek dle příslušných ČSN a dalších pomocných prací a zednických přípomocí</v>
      </c>
      <c r="BB96" s="216"/>
      <c r="BC96" s="216"/>
      <c r="BD96" s="216"/>
      <c r="BE96" s="216"/>
      <c r="BF96" s="216"/>
      <c r="BG96" s="216"/>
      <c r="BH96" s="216"/>
    </row>
    <row r="97" spans="1:60" x14ac:dyDescent="0.2">
      <c r="A97" s="246" t="s">
        <v>134</v>
      </c>
      <c r="B97" s="247" t="s">
        <v>84</v>
      </c>
      <c r="C97" s="270" t="s">
        <v>85</v>
      </c>
      <c r="D97" s="248"/>
      <c r="E97" s="249"/>
      <c r="F97" s="250"/>
      <c r="G97" s="250">
        <f>SUMIF(AG98:AG101,"&lt;&gt;NOR",G98:G101)</f>
        <v>0</v>
      </c>
      <c r="H97" s="250"/>
      <c r="I97" s="250">
        <f>SUM(I98:I101)</f>
        <v>0</v>
      </c>
      <c r="J97" s="250"/>
      <c r="K97" s="250">
        <f>SUM(K98:K101)</f>
        <v>0</v>
      </c>
      <c r="L97" s="250"/>
      <c r="M97" s="250">
        <f>SUM(M98:M101)</f>
        <v>0</v>
      </c>
      <c r="N97" s="250"/>
      <c r="O97" s="250">
        <f>SUM(O98:O101)</f>
        <v>0</v>
      </c>
      <c r="P97" s="250"/>
      <c r="Q97" s="250">
        <f>SUM(Q98:Q101)</f>
        <v>0</v>
      </c>
      <c r="R97" s="250"/>
      <c r="S97" s="250"/>
      <c r="T97" s="251"/>
      <c r="U97" s="245"/>
      <c r="V97" s="245">
        <f>SUM(V98:V101)</f>
        <v>1.18</v>
      </c>
      <c r="W97" s="245"/>
      <c r="X97" s="245"/>
      <c r="AG97" t="s">
        <v>135</v>
      </c>
    </row>
    <row r="98" spans="1:60" ht="22.5" outlineLevel="1" x14ac:dyDescent="0.2">
      <c r="A98" s="252">
        <v>24</v>
      </c>
      <c r="B98" s="253" t="s">
        <v>219</v>
      </c>
      <c r="C98" s="271" t="s">
        <v>212</v>
      </c>
      <c r="D98" s="254" t="s">
        <v>213</v>
      </c>
      <c r="E98" s="255">
        <v>1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15</v>
      </c>
      <c r="M98" s="257">
        <f>G98*(1+L98/100)</f>
        <v>0</v>
      </c>
      <c r="N98" s="257">
        <v>8.0000000000000004E-4</v>
      </c>
      <c r="O98" s="257">
        <f>ROUND(E98*N98,2)</f>
        <v>0</v>
      </c>
      <c r="P98" s="257">
        <v>0</v>
      </c>
      <c r="Q98" s="257">
        <f>ROUND(E98*P98,2)</f>
        <v>0</v>
      </c>
      <c r="R98" s="257"/>
      <c r="S98" s="257" t="s">
        <v>214</v>
      </c>
      <c r="T98" s="258" t="s">
        <v>215</v>
      </c>
      <c r="U98" s="235">
        <v>0.59399999999999997</v>
      </c>
      <c r="V98" s="235">
        <f>ROUND(E98*U98,2)</f>
        <v>0.59</v>
      </c>
      <c r="W98" s="235"/>
      <c r="X98" s="235" t="s">
        <v>140</v>
      </c>
      <c r="Y98" s="216"/>
      <c r="Z98" s="216"/>
      <c r="AA98" s="216"/>
      <c r="AB98" s="216"/>
      <c r="AC98" s="216"/>
      <c r="AD98" s="216"/>
      <c r="AE98" s="216"/>
      <c r="AF98" s="216"/>
      <c r="AG98" s="216" t="s">
        <v>150</v>
      </c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ht="22.5" outlineLevel="1" x14ac:dyDescent="0.2">
      <c r="A99" s="233"/>
      <c r="B99" s="234"/>
      <c r="C99" s="272" t="s">
        <v>216</v>
      </c>
      <c r="D99" s="260"/>
      <c r="E99" s="260"/>
      <c r="F99" s="260"/>
      <c r="G99" s="260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16"/>
      <c r="Z99" s="216"/>
      <c r="AA99" s="216"/>
      <c r="AB99" s="216"/>
      <c r="AC99" s="216"/>
      <c r="AD99" s="216"/>
      <c r="AE99" s="216"/>
      <c r="AF99" s="216"/>
      <c r="AG99" s="216" t="s">
        <v>143</v>
      </c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59" t="str">
        <f>C99</f>
        <v>Kompletní dodávka a montáž včetně uvedení do provozu, prostupů, zaškolení, seřízení, zkoušek dle příslušných ČSN a dalších pomocných prací a zednických přípomocí</v>
      </c>
      <c r="BB99" s="216"/>
      <c r="BC99" s="216"/>
      <c r="BD99" s="216"/>
      <c r="BE99" s="216"/>
      <c r="BF99" s="216"/>
      <c r="BG99" s="216"/>
      <c r="BH99" s="216"/>
    </row>
    <row r="100" spans="1:60" ht="33.75" outlineLevel="1" x14ac:dyDescent="0.2">
      <c r="A100" s="252">
        <v>25</v>
      </c>
      <c r="B100" s="253" t="s">
        <v>220</v>
      </c>
      <c r="C100" s="271" t="s">
        <v>218</v>
      </c>
      <c r="D100" s="254" t="s">
        <v>213</v>
      </c>
      <c r="E100" s="255">
        <v>1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15</v>
      </c>
      <c r="M100" s="257">
        <f>G100*(1+L100/100)</f>
        <v>0</v>
      </c>
      <c r="N100" s="257">
        <v>8.0000000000000004E-4</v>
      </c>
      <c r="O100" s="257">
        <f>ROUND(E100*N100,2)</f>
        <v>0</v>
      </c>
      <c r="P100" s="257">
        <v>0</v>
      </c>
      <c r="Q100" s="257">
        <f>ROUND(E100*P100,2)</f>
        <v>0</v>
      </c>
      <c r="R100" s="257"/>
      <c r="S100" s="257" t="s">
        <v>214</v>
      </c>
      <c r="T100" s="258" t="s">
        <v>215</v>
      </c>
      <c r="U100" s="235">
        <v>0.59399999999999997</v>
      </c>
      <c r="V100" s="235">
        <f>ROUND(E100*U100,2)</f>
        <v>0.59</v>
      </c>
      <c r="W100" s="235"/>
      <c r="X100" s="235" t="s">
        <v>140</v>
      </c>
      <c r="Y100" s="216"/>
      <c r="Z100" s="216"/>
      <c r="AA100" s="216"/>
      <c r="AB100" s="216"/>
      <c r="AC100" s="216"/>
      <c r="AD100" s="216"/>
      <c r="AE100" s="216"/>
      <c r="AF100" s="216"/>
      <c r="AG100" s="216" t="s">
        <v>150</v>
      </c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ht="22.5" outlineLevel="1" x14ac:dyDescent="0.2">
      <c r="A101" s="233"/>
      <c r="B101" s="234"/>
      <c r="C101" s="272" t="s">
        <v>216</v>
      </c>
      <c r="D101" s="260"/>
      <c r="E101" s="260"/>
      <c r="F101" s="260"/>
      <c r="G101" s="260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16"/>
      <c r="Z101" s="216"/>
      <c r="AA101" s="216"/>
      <c r="AB101" s="216"/>
      <c r="AC101" s="216"/>
      <c r="AD101" s="216"/>
      <c r="AE101" s="216"/>
      <c r="AF101" s="216"/>
      <c r="AG101" s="216" t="s">
        <v>143</v>
      </c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59" t="str">
        <f>C101</f>
        <v>Kompletní dodávka a montáž včetně uvedení do provozu, prostupů, zaškolení, seřízení, zkoušek dle příslušných ČSN a dalších pomocných prací a zednických přípomocí</v>
      </c>
      <c r="BB101" s="216"/>
      <c r="BC101" s="216"/>
      <c r="BD101" s="216"/>
      <c r="BE101" s="216"/>
      <c r="BF101" s="216"/>
      <c r="BG101" s="216"/>
      <c r="BH101" s="216"/>
    </row>
    <row r="102" spans="1:60" x14ac:dyDescent="0.2">
      <c r="A102" s="246" t="s">
        <v>134</v>
      </c>
      <c r="B102" s="247" t="s">
        <v>86</v>
      </c>
      <c r="C102" s="270" t="s">
        <v>87</v>
      </c>
      <c r="D102" s="248"/>
      <c r="E102" s="249"/>
      <c r="F102" s="250"/>
      <c r="G102" s="250">
        <f>SUMIF(AG103:AG143,"&lt;&gt;NOR",G103:G143)</f>
        <v>0</v>
      </c>
      <c r="H102" s="250"/>
      <c r="I102" s="250">
        <f>SUM(I103:I143)</f>
        <v>0</v>
      </c>
      <c r="J102" s="250"/>
      <c r="K102" s="250">
        <f>SUM(K103:K143)</f>
        <v>0</v>
      </c>
      <c r="L102" s="250"/>
      <c r="M102" s="250">
        <f>SUM(M103:M143)</f>
        <v>0</v>
      </c>
      <c r="N102" s="250"/>
      <c r="O102" s="250">
        <f>SUM(O103:O143)</f>
        <v>0.1</v>
      </c>
      <c r="P102" s="250"/>
      <c r="Q102" s="250">
        <f>SUM(Q103:Q143)</f>
        <v>0.18</v>
      </c>
      <c r="R102" s="250"/>
      <c r="S102" s="250"/>
      <c r="T102" s="251"/>
      <c r="U102" s="245"/>
      <c r="V102" s="245">
        <f>SUM(V103:V143)</f>
        <v>13.72</v>
      </c>
      <c r="W102" s="245"/>
      <c r="X102" s="245"/>
      <c r="AG102" t="s">
        <v>135</v>
      </c>
    </row>
    <row r="103" spans="1:60" outlineLevel="1" x14ac:dyDescent="0.2">
      <c r="A103" s="252">
        <v>26</v>
      </c>
      <c r="B103" s="253" t="s">
        <v>221</v>
      </c>
      <c r="C103" s="271" t="s">
        <v>222</v>
      </c>
      <c r="D103" s="254" t="s">
        <v>213</v>
      </c>
      <c r="E103" s="255">
        <v>1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7">
        <v>0</v>
      </c>
      <c r="O103" s="257">
        <f>ROUND(E103*N103,2)</f>
        <v>0</v>
      </c>
      <c r="P103" s="257">
        <v>3.4200000000000001E-2</v>
      </c>
      <c r="Q103" s="257">
        <f>ROUND(E103*P103,2)</f>
        <v>0.03</v>
      </c>
      <c r="R103" s="257"/>
      <c r="S103" s="257" t="s">
        <v>139</v>
      </c>
      <c r="T103" s="258" t="s">
        <v>139</v>
      </c>
      <c r="U103" s="235">
        <v>0.46500000000000002</v>
      </c>
      <c r="V103" s="235">
        <f>ROUND(E103*U103,2)</f>
        <v>0.47</v>
      </c>
      <c r="W103" s="235"/>
      <c r="X103" s="235" t="s">
        <v>140</v>
      </c>
      <c r="Y103" s="216"/>
      <c r="Z103" s="216"/>
      <c r="AA103" s="216"/>
      <c r="AB103" s="216"/>
      <c r="AC103" s="216"/>
      <c r="AD103" s="216"/>
      <c r="AE103" s="216"/>
      <c r="AF103" s="216"/>
      <c r="AG103" s="216" t="s">
        <v>150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1" x14ac:dyDescent="0.2">
      <c r="A104" s="233"/>
      <c r="B104" s="234"/>
      <c r="C104" s="273" t="s">
        <v>223</v>
      </c>
      <c r="D104" s="239"/>
      <c r="E104" s="240">
        <v>1</v>
      </c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16"/>
      <c r="Z104" s="216"/>
      <c r="AA104" s="216"/>
      <c r="AB104" s="216"/>
      <c r="AC104" s="216"/>
      <c r="AD104" s="216"/>
      <c r="AE104" s="216"/>
      <c r="AF104" s="216"/>
      <c r="AG104" s="216" t="s">
        <v>145</v>
      </c>
      <c r="AH104" s="216">
        <v>0</v>
      </c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1" x14ac:dyDescent="0.2">
      <c r="A105" s="252">
        <v>27</v>
      </c>
      <c r="B105" s="253" t="s">
        <v>224</v>
      </c>
      <c r="C105" s="271" t="s">
        <v>225</v>
      </c>
      <c r="D105" s="254" t="s">
        <v>213</v>
      </c>
      <c r="E105" s="255">
        <v>1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15</v>
      </c>
      <c r="M105" s="257">
        <f>G105*(1+L105/100)</f>
        <v>0</v>
      </c>
      <c r="N105" s="257">
        <v>1.8600000000000001E-3</v>
      </c>
      <c r="O105" s="257">
        <f>ROUND(E105*N105,2)</f>
        <v>0</v>
      </c>
      <c r="P105" s="257">
        <v>0</v>
      </c>
      <c r="Q105" s="257">
        <f>ROUND(E105*P105,2)</f>
        <v>0</v>
      </c>
      <c r="R105" s="257"/>
      <c r="S105" s="257" t="s">
        <v>139</v>
      </c>
      <c r="T105" s="258" t="s">
        <v>139</v>
      </c>
      <c r="U105" s="235">
        <v>1.3340000000000001</v>
      </c>
      <c r="V105" s="235">
        <f>ROUND(E105*U105,2)</f>
        <v>1.33</v>
      </c>
      <c r="W105" s="235"/>
      <c r="X105" s="235" t="s">
        <v>140</v>
      </c>
      <c r="Y105" s="216"/>
      <c r="Z105" s="216"/>
      <c r="AA105" s="216"/>
      <c r="AB105" s="216"/>
      <c r="AC105" s="216"/>
      <c r="AD105" s="216"/>
      <c r="AE105" s="216"/>
      <c r="AF105" s="216"/>
      <c r="AG105" s="216" t="s">
        <v>150</v>
      </c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 x14ac:dyDescent="0.2">
      <c r="A106" s="233"/>
      <c r="B106" s="234"/>
      <c r="C106" s="273" t="s">
        <v>223</v>
      </c>
      <c r="D106" s="239"/>
      <c r="E106" s="240">
        <v>1</v>
      </c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16"/>
      <c r="Z106" s="216"/>
      <c r="AA106" s="216"/>
      <c r="AB106" s="216"/>
      <c r="AC106" s="216"/>
      <c r="AD106" s="216"/>
      <c r="AE106" s="216"/>
      <c r="AF106" s="216"/>
      <c r="AG106" s="216" t="s">
        <v>145</v>
      </c>
      <c r="AH106" s="216">
        <v>0</v>
      </c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outlineLevel="1" x14ac:dyDescent="0.2">
      <c r="A107" s="252">
        <v>28</v>
      </c>
      <c r="B107" s="253" t="s">
        <v>226</v>
      </c>
      <c r="C107" s="271" t="s">
        <v>227</v>
      </c>
      <c r="D107" s="254" t="s">
        <v>149</v>
      </c>
      <c r="E107" s="255">
        <v>1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15</v>
      </c>
      <c r="M107" s="257">
        <f>G107*(1+L107/100)</f>
        <v>0</v>
      </c>
      <c r="N107" s="257">
        <v>2.4E-2</v>
      </c>
      <c r="O107" s="257">
        <f>ROUND(E107*N107,2)</f>
        <v>0.02</v>
      </c>
      <c r="P107" s="257">
        <v>0</v>
      </c>
      <c r="Q107" s="257">
        <f>ROUND(E107*P107,2)</f>
        <v>0</v>
      </c>
      <c r="R107" s="257" t="s">
        <v>228</v>
      </c>
      <c r="S107" s="257" t="s">
        <v>139</v>
      </c>
      <c r="T107" s="258" t="s">
        <v>139</v>
      </c>
      <c r="U107" s="235">
        <v>0</v>
      </c>
      <c r="V107" s="235">
        <f>ROUND(E107*U107,2)</f>
        <v>0</v>
      </c>
      <c r="W107" s="235"/>
      <c r="X107" s="235" t="s">
        <v>229</v>
      </c>
      <c r="Y107" s="216"/>
      <c r="Z107" s="216"/>
      <c r="AA107" s="216"/>
      <c r="AB107" s="216"/>
      <c r="AC107" s="216"/>
      <c r="AD107" s="216"/>
      <c r="AE107" s="216"/>
      <c r="AF107" s="216"/>
      <c r="AG107" s="216" t="s">
        <v>230</v>
      </c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outlineLevel="1" x14ac:dyDescent="0.2">
      <c r="A108" s="233"/>
      <c r="B108" s="234"/>
      <c r="C108" s="273" t="s">
        <v>223</v>
      </c>
      <c r="D108" s="239"/>
      <c r="E108" s="240">
        <v>1</v>
      </c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16"/>
      <c r="Z108" s="216"/>
      <c r="AA108" s="216"/>
      <c r="AB108" s="216"/>
      <c r="AC108" s="216"/>
      <c r="AD108" s="216"/>
      <c r="AE108" s="216"/>
      <c r="AF108" s="216"/>
      <c r="AG108" s="216" t="s">
        <v>145</v>
      </c>
      <c r="AH108" s="216">
        <v>0</v>
      </c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ht="22.5" outlineLevel="1" x14ac:dyDescent="0.2">
      <c r="A109" s="252">
        <v>29</v>
      </c>
      <c r="B109" s="253" t="s">
        <v>231</v>
      </c>
      <c r="C109" s="271" t="s">
        <v>232</v>
      </c>
      <c r="D109" s="254" t="s">
        <v>149</v>
      </c>
      <c r="E109" s="255">
        <v>1</v>
      </c>
      <c r="F109" s="256"/>
      <c r="G109" s="257">
        <f>ROUND(E109*F109,2)</f>
        <v>0</v>
      </c>
      <c r="H109" s="256"/>
      <c r="I109" s="257">
        <f>ROUND(E109*H109,2)</f>
        <v>0</v>
      </c>
      <c r="J109" s="256"/>
      <c r="K109" s="257">
        <f>ROUND(E109*J109,2)</f>
        <v>0</v>
      </c>
      <c r="L109" s="257">
        <v>15</v>
      </c>
      <c r="M109" s="257">
        <f>G109*(1+L109/100)</f>
        <v>0</v>
      </c>
      <c r="N109" s="257">
        <v>2.5000000000000001E-3</v>
      </c>
      <c r="O109" s="257">
        <f>ROUND(E109*N109,2)</f>
        <v>0</v>
      </c>
      <c r="P109" s="257">
        <v>0</v>
      </c>
      <c r="Q109" s="257">
        <f>ROUND(E109*P109,2)</f>
        <v>0</v>
      </c>
      <c r="R109" s="257" t="s">
        <v>228</v>
      </c>
      <c r="S109" s="257" t="s">
        <v>139</v>
      </c>
      <c r="T109" s="258" t="s">
        <v>139</v>
      </c>
      <c r="U109" s="235">
        <v>0</v>
      </c>
      <c r="V109" s="235">
        <f>ROUND(E109*U109,2)</f>
        <v>0</v>
      </c>
      <c r="W109" s="235"/>
      <c r="X109" s="235" t="s">
        <v>229</v>
      </c>
      <c r="Y109" s="216"/>
      <c r="Z109" s="216"/>
      <c r="AA109" s="216"/>
      <c r="AB109" s="216"/>
      <c r="AC109" s="216"/>
      <c r="AD109" s="216"/>
      <c r="AE109" s="216"/>
      <c r="AF109" s="216"/>
      <c r="AG109" s="216" t="s">
        <v>230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</row>
    <row r="110" spans="1:60" outlineLevel="1" x14ac:dyDescent="0.2">
      <c r="A110" s="233"/>
      <c r="B110" s="234"/>
      <c r="C110" s="273" t="s">
        <v>223</v>
      </c>
      <c r="D110" s="239"/>
      <c r="E110" s="240">
        <v>1</v>
      </c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16"/>
      <c r="Z110" s="216"/>
      <c r="AA110" s="216"/>
      <c r="AB110" s="216"/>
      <c r="AC110" s="216"/>
      <c r="AD110" s="216"/>
      <c r="AE110" s="216"/>
      <c r="AF110" s="216"/>
      <c r="AG110" s="216" t="s">
        <v>145</v>
      </c>
      <c r="AH110" s="216">
        <v>0</v>
      </c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outlineLevel="1" x14ac:dyDescent="0.2">
      <c r="A111" s="252">
        <v>30</v>
      </c>
      <c r="B111" s="253" t="s">
        <v>233</v>
      </c>
      <c r="C111" s="271" t="s">
        <v>234</v>
      </c>
      <c r="D111" s="254" t="s">
        <v>213</v>
      </c>
      <c r="E111" s="255">
        <v>1</v>
      </c>
      <c r="F111" s="256"/>
      <c r="G111" s="257">
        <f>ROUND(E111*F111,2)</f>
        <v>0</v>
      </c>
      <c r="H111" s="256"/>
      <c r="I111" s="257">
        <f>ROUND(E111*H111,2)</f>
        <v>0</v>
      </c>
      <c r="J111" s="256"/>
      <c r="K111" s="257">
        <f>ROUND(E111*J111,2)</f>
        <v>0</v>
      </c>
      <c r="L111" s="257">
        <v>15</v>
      </c>
      <c r="M111" s="257">
        <f>G111*(1+L111/100)</f>
        <v>0</v>
      </c>
      <c r="N111" s="257">
        <v>0</v>
      </c>
      <c r="O111" s="257">
        <f>ROUND(E111*N111,2)</f>
        <v>0</v>
      </c>
      <c r="P111" s="257">
        <v>1.9460000000000002E-2</v>
      </c>
      <c r="Q111" s="257">
        <f>ROUND(E111*P111,2)</f>
        <v>0.02</v>
      </c>
      <c r="R111" s="257"/>
      <c r="S111" s="257" t="s">
        <v>139</v>
      </c>
      <c r="T111" s="258" t="s">
        <v>139</v>
      </c>
      <c r="U111" s="235">
        <v>0.38200000000000001</v>
      </c>
      <c r="V111" s="235">
        <f>ROUND(E111*U111,2)</f>
        <v>0.38</v>
      </c>
      <c r="W111" s="235"/>
      <c r="X111" s="235" t="s">
        <v>140</v>
      </c>
      <c r="Y111" s="216"/>
      <c r="Z111" s="216"/>
      <c r="AA111" s="216"/>
      <c r="AB111" s="216"/>
      <c r="AC111" s="216"/>
      <c r="AD111" s="216"/>
      <c r="AE111" s="216"/>
      <c r="AF111" s="216"/>
      <c r="AG111" s="216" t="s">
        <v>150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outlineLevel="1" x14ac:dyDescent="0.2">
      <c r="A112" s="233"/>
      <c r="B112" s="234"/>
      <c r="C112" s="273" t="s">
        <v>223</v>
      </c>
      <c r="D112" s="239"/>
      <c r="E112" s="240">
        <v>1</v>
      </c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16"/>
      <c r="Z112" s="216"/>
      <c r="AA112" s="216"/>
      <c r="AB112" s="216"/>
      <c r="AC112" s="216"/>
      <c r="AD112" s="216"/>
      <c r="AE112" s="216"/>
      <c r="AF112" s="216"/>
      <c r="AG112" s="216" t="s">
        <v>145</v>
      </c>
      <c r="AH112" s="216">
        <v>0</v>
      </c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1" x14ac:dyDescent="0.2">
      <c r="A113" s="252">
        <v>31</v>
      </c>
      <c r="B113" s="253" t="s">
        <v>235</v>
      </c>
      <c r="C113" s="271" t="s">
        <v>236</v>
      </c>
      <c r="D113" s="254" t="s">
        <v>213</v>
      </c>
      <c r="E113" s="255">
        <v>1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15</v>
      </c>
      <c r="M113" s="257">
        <f>G113*(1+L113/100)</f>
        <v>0</v>
      </c>
      <c r="N113" s="257">
        <v>1.41E-3</v>
      </c>
      <c r="O113" s="257">
        <f>ROUND(E113*N113,2)</f>
        <v>0</v>
      </c>
      <c r="P113" s="257">
        <v>0</v>
      </c>
      <c r="Q113" s="257">
        <f>ROUND(E113*P113,2)</f>
        <v>0</v>
      </c>
      <c r="R113" s="257"/>
      <c r="S113" s="257" t="s">
        <v>139</v>
      </c>
      <c r="T113" s="258" t="s">
        <v>139</v>
      </c>
      <c r="U113" s="235">
        <v>1.575</v>
      </c>
      <c r="V113" s="235">
        <f>ROUND(E113*U113,2)</f>
        <v>1.58</v>
      </c>
      <c r="W113" s="235"/>
      <c r="X113" s="235" t="s">
        <v>140</v>
      </c>
      <c r="Y113" s="216"/>
      <c r="Z113" s="216"/>
      <c r="AA113" s="216"/>
      <c r="AB113" s="216"/>
      <c r="AC113" s="216"/>
      <c r="AD113" s="216"/>
      <c r="AE113" s="216"/>
      <c r="AF113" s="216"/>
      <c r="AG113" s="216" t="s">
        <v>150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1" x14ac:dyDescent="0.2">
      <c r="A114" s="233"/>
      <c r="B114" s="234"/>
      <c r="C114" s="272" t="s">
        <v>237</v>
      </c>
      <c r="D114" s="260"/>
      <c r="E114" s="260"/>
      <c r="F114" s="260"/>
      <c r="G114" s="260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16"/>
      <c r="Z114" s="216"/>
      <c r="AA114" s="216"/>
      <c r="AB114" s="216"/>
      <c r="AC114" s="216"/>
      <c r="AD114" s="216"/>
      <c r="AE114" s="216"/>
      <c r="AF114" s="216"/>
      <c r="AG114" s="216" t="s">
        <v>143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outlineLevel="1" x14ac:dyDescent="0.2">
      <c r="A115" s="233"/>
      <c r="B115" s="234"/>
      <c r="C115" s="273" t="s">
        <v>223</v>
      </c>
      <c r="D115" s="239"/>
      <c r="E115" s="240">
        <v>1</v>
      </c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16"/>
      <c r="Z115" s="216"/>
      <c r="AA115" s="216"/>
      <c r="AB115" s="216"/>
      <c r="AC115" s="216"/>
      <c r="AD115" s="216"/>
      <c r="AE115" s="216"/>
      <c r="AF115" s="216"/>
      <c r="AG115" s="216" t="s">
        <v>145</v>
      </c>
      <c r="AH115" s="216">
        <v>0</v>
      </c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1" x14ac:dyDescent="0.2">
      <c r="A116" s="252">
        <v>32</v>
      </c>
      <c r="B116" s="253" t="s">
        <v>238</v>
      </c>
      <c r="C116" s="271" t="s">
        <v>239</v>
      </c>
      <c r="D116" s="254" t="s">
        <v>149</v>
      </c>
      <c r="E116" s="255">
        <v>1</v>
      </c>
      <c r="F116" s="256"/>
      <c r="G116" s="257">
        <f>ROUND(E116*F116,2)</f>
        <v>0</v>
      </c>
      <c r="H116" s="256"/>
      <c r="I116" s="257">
        <f>ROUND(E116*H116,2)</f>
        <v>0</v>
      </c>
      <c r="J116" s="256"/>
      <c r="K116" s="257">
        <f>ROUND(E116*J116,2)</f>
        <v>0</v>
      </c>
      <c r="L116" s="257">
        <v>15</v>
      </c>
      <c r="M116" s="257">
        <f>G116*(1+L116/100)</f>
        <v>0</v>
      </c>
      <c r="N116" s="257">
        <v>0.02</v>
      </c>
      <c r="O116" s="257">
        <f>ROUND(E116*N116,2)</f>
        <v>0.02</v>
      </c>
      <c r="P116" s="257">
        <v>0</v>
      </c>
      <c r="Q116" s="257">
        <f>ROUND(E116*P116,2)</f>
        <v>0</v>
      </c>
      <c r="R116" s="257" t="s">
        <v>228</v>
      </c>
      <c r="S116" s="257" t="s">
        <v>139</v>
      </c>
      <c r="T116" s="258" t="s">
        <v>139</v>
      </c>
      <c r="U116" s="235">
        <v>0</v>
      </c>
      <c r="V116" s="235">
        <f>ROUND(E116*U116,2)</f>
        <v>0</v>
      </c>
      <c r="W116" s="235"/>
      <c r="X116" s="235" t="s">
        <v>229</v>
      </c>
      <c r="Y116" s="216"/>
      <c r="Z116" s="216"/>
      <c r="AA116" s="216"/>
      <c r="AB116" s="216"/>
      <c r="AC116" s="216"/>
      <c r="AD116" s="216"/>
      <c r="AE116" s="216"/>
      <c r="AF116" s="216"/>
      <c r="AG116" s="216" t="s">
        <v>230</v>
      </c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 x14ac:dyDescent="0.2">
      <c r="A117" s="233"/>
      <c r="B117" s="234"/>
      <c r="C117" s="273" t="s">
        <v>223</v>
      </c>
      <c r="D117" s="239"/>
      <c r="E117" s="240">
        <v>1</v>
      </c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16"/>
      <c r="Z117" s="216"/>
      <c r="AA117" s="216"/>
      <c r="AB117" s="216"/>
      <c r="AC117" s="216"/>
      <c r="AD117" s="216"/>
      <c r="AE117" s="216"/>
      <c r="AF117" s="216"/>
      <c r="AG117" s="216" t="s">
        <v>145</v>
      </c>
      <c r="AH117" s="216">
        <v>0</v>
      </c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1" x14ac:dyDescent="0.2">
      <c r="A118" s="252">
        <v>33</v>
      </c>
      <c r="B118" s="253" t="s">
        <v>240</v>
      </c>
      <c r="C118" s="271" t="s">
        <v>241</v>
      </c>
      <c r="D118" s="254" t="s">
        <v>213</v>
      </c>
      <c r="E118" s="255">
        <v>1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15</v>
      </c>
      <c r="M118" s="257">
        <f>G118*(1+L118/100)</f>
        <v>0</v>
      </c>
      <c r="N118" s="257">
        <v>0</v>
      </c>
      <c r="O118" s="257">
        <f>ROUND(E118*N118,2)</f>
        <v>0</v>
      </c>
      <c r="P118" s="257">
        <v>8.5999999999999998E-4</v>
      </c>
      <c r="Q118" s="257">
        <f>ROUND(E118*P118,2)</f>
        <v>0</v>
      </c>
      <c r="R118" s="257"/>
      <c r="S118" s="257" t="s">
        <v>139</v>
      </c>
      <c r="T118" s="258" t="s">
        <v>139</v>
      </c>
      <c r="U118" s="235">
        <v>0.222</v>
      </c>
      <c r="V118" s="235">
        <f>ROUND(E118*U118,2)</f>
        <v>0.22</v>
      </c>
      <c r="W118" s="235"/>
      <c r="X118" s="235" t="s">
        <v>140</v>
      </c>
      <c r="Y118" s="216"/>
      <c r="Z118" s="216"/>
      <c r="AA118" s="216"/>
      <c r="AB118" s="216"/>
      <c r="AC118" s="216"/>
      <c r="AD118" s="216"/>
      <c r="AE118" s="216"/>
      <c r="AF118" s="216"/>
      <c r="AG118" s="216" t="s">
        <v>150</v>
      </c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 x14ac:dyDescent="0.2">
      <c r="A119" s="233"/>
      <c r="B119" s="234"/>
      <c r="C119" s="273" t="s">
        <v>223</v>
      </c>
      <c r="D119" s="239"/>
      <c r="E119" s="240">
        <v>1</v>
      </c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16"/>
      <c r="Z119" s="216"/>
      <c r="AA119" s="216"/>
      <c r="AB119" s="216"/>
      <c r="AC119" s="216"/>
      <c r="AD119" s="216"/>
      <c r="AE119" s="216"/>
      <c r="AF119" s="216"/>
      <c r="AG119" s="216" t="s">
        <v>145</v>
      </c>
      <c r="AH119" s="216">
        <v>0</v>
      </c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52">
        <v>34</v>
      </c>
      <c r="B120" s="253" t="s">
        <v>242</v>
      </c>
      <c r="C120" s="271" t="s">
        <v>243</v>
      </c>
      <c r="D120" s="254" t="s">
        <v>149</v>
      </c>
      <c r="E120" s="255">
        <v>1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15</v>
      </c>
      <c r="M120" s="257">
        <f>G120*(1+L120/100)</f>
        <v>0</v>
      </c>
      <c r="N120" s="257">
        <v>4.0000000000000003E-5</v>
      </c>
      <c r="O120" s="257">
        <f>ROUND(E120*N120,2)</f>
        <v>0</v>
      </c>
      <c r="P120" s="257">
        <v>0</v>
      </c>
      <c r="Q120" s="257">
        <f>ROUND(E120*P120,2)</f>
        <v>0</v>
      </c>
      <c r="R120" s="257"/>
      <c r="S120" s="257" t="s">
        <v>139</v>
      </c>
      <c r="T120" s="258" t="s">
        <v>139</v>
      </c>
      <c r="U120" s="235">
        <v>0.44500000000000001</v>
      </c>
      <c r="V120" s="235">
        <f>ROUND(E120*U120,2)</f>
        <v>0.45</v>
      </c>
      <c r="W120" s="235"/>
      <c r="X120" s="235" t="s">
        <v>140</v>
      </c>
      <c r="Y120" s="216"/>
      <c r="Z120" s="216"/>
      <c r="AA120" s="216"/>
      <c r="AB120" s="216"/>
      <c r="AC120" s="216"/>
      <c r="AD120" s="216"/>
      <c r="AE120" s="216"/>
      <c r="AF120" s="216"/>
      <c r="AG120" s="216" t="s">
        <v>150</v>
      </c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outlineLevel="1" x14ac:dyDescent="0.2">
      <c r="A121" s="233"/>
      <c r="B121" s="234"/>
      <c r="C121" s="273" t="s">
        <v>223</v>
      </c>
      <c r="D121" s="239"/>
      <c r="E121" s="240">
        <v>1</v>
      </c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16"/>
      <c r="Z121" s="216"/>
      <c r="AA121" s="216"/>
      <c r="AB121" s="216"/>
      <c r="AC121" s="216"/>
      <c r="AD121" s="216"/>
      <c r="AE121" s="216"/>
      <c r="AF121" s="216"/>
      <c r="AG121" s="216" t="s">
        <v>145</v>
      </c>
      <c r="AH121" s="216">
        <v>0</v>
      </c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1" x14ac:dyDescent="0.2">
      <c r="A122" s="252">
        <v>35</v>
      </c>
      <c r="B122" s="253" t="s">
        <v>244</v>
      </c>
      <c r="C122" s="271" t="s">
        <v>245</v>
      </c>
      <c r="D122" s="254" t="s">
        <v>149</v>
      </c>
      <c r="E122" s="255">
        <v>1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15</v>
      </c>
      <c r="M122" s="257">
        <f>G122*(1+L122/100)</f>
        <v>0</v>
      </c>
      <c r="N122" s="257">
        <v>1E-3</v>
      </c>
      <c r="O122" s="257">
        <f>ROUND(E122*N122,2)</f>
        <v>0</v>
      </c>
      <c r="P122" s="257">
        <v>0</v>
      </c>
      <c r="Q122" s="257">
        <f>ROUND(E122*P122,2)</f>
        <v>0</v>
      </c>
      <c r="R122" s="257" t="s">
        <v>228</v>
      </c>
      <c r="S122" s="257" t="s">
        <v>139</v>
      </c>
      <c r="T122" s="258" t="s">
        <v>139</v>
      </c>
      <c r="U122" s="235">
        <v>0</v>
      </c>
      <c r="V122" s="235">
        <f>ROUND(E122*U122,2)</f>
        <v>0</v>
      </c>
      <c r="W122" s="235"/>
      <c r="X122" s="235" t="s">
        <v>229</v>
      </c>
      <c r="Y122" s="216"/>
      <c r="Z122" s="216"/>
      <c r="AA122" s="216"/>
      <c r="AB122" s="216"/>
      <c r="AC122" s="216"/>
      <c r="AD122" s="216"/>
      <c r="AE122" s="216"/>
      <c r="AF122" s="216"/>
      <c r="AG122" s="216" t="s">
        <v>230</v>
      </c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1" x14ac:dyDescent="0.2">
      <c r="A123" s="233"/>
      <c r="B123" s="234"/>
      <c r="C123" s="273" t="s">
        <v>223</v>
      </c>
      <c r="D123" s="239"/>
      <c r="E123" s="240">
        <v>1</v>
      </c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16"/>
      <c r="Z123" s="216"/>
      <c r="AA123" s="216"/>
      <c r="AB123" s="216"/>
      <c r="AC123" s="216"/>
      <c r="AD123" s="216"/>
      <c r="AE123" s="216"/>
      <c r="AF123" s="216"/>
      <c r="AG123" s="216" t="s">
        <v>145</v>
      </c>
      <c r="AH123" s="216">
        <v>0</v>
      </c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outlineLevel="1" x14ac:dyDescent="0.2">
      <c r="A124" s="252">
        <v>36</v>
      </c>
      <c r="B124" s="253" t="s">
        <v>246</v>
      </c>
      <c r="C124" s="271" t="s">
        <v>247</v>
      </c>
      <c r="D124" s="254" t="s">
        <v>213</v>
      </c>
      <c r="E124" s="255">
        <v>1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15</v>
      </c>
      <c r="M124" s="257">
        <f>G124*(1+L124/100)</f>
        <v>0</v>
      </c>
      <c r="N124" s="257">
        <v>0</v>
      </c>
      <c r="O124" s="257">
        <f>ROUND(E124*N124,2)</f>
        <v>0</v>
      </c>
      <c r="P124" s="257">
        <v>0.125</v>
      </c>
      <c r="Q124" s="257">
        <f>ROUND(E124*P124,2)</f>
        <v>0.13</v>
      </c>
      <c r="R124" s="257"/>
      <c r="S124" s="257" t="s">
        <v>139</v>
      </c>
      <c r="T124" s="258" t="s">
        <v>139</v>
      </c>
      <c r="U124" s="235">
        <v>1.1499999999999999</v>
      </c>
      <c r="V124" s="235">
        <f>ROUND(E124*U124,2)</f>
        <v>1.1499999999999999</v>
      </c>
      <c r="W124" s="235"/>
      <c r="X124" s="235" t="s">
        <v>140</v>
      </c>
      <c r="Y124" s="216"/>
      <c r="Z124" s="216"/>
      <c r="AA124" s="216"/>
      <c r="AB124" s="216"/>
      <c r="AC124" s="216"/>
      <c r="AD124" s="216"/>
      <c r="AE124" s="216"/>
      <c r="AF124" s="216"/>
      <c r="AG124" s="216" t="s">
        <v>150</v>
      </c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33"/>
      <c r="B125" s="234"/>
      <c r="C125" s="273" t="s">
        <v>223</v>
      </c>
      <c r="D125" s="239"/>
      <c r="E125" s="240">
        <v>1</v>
      </c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16"/>
      <c r="Z125" s="216"/>
      <c r="AA125" s="216"/>
      <c r="AB125" s="216"/>
      <c r="AC125" s="216"/>
      <c r="AD125" s="216"/>
      <c r="AE125" s="216"/>
      <c r="AF125" s="216"/>
      <c r="AG125" s="216" t="s">
        <v>145</v>
      </c>
      <c r="AH125" s="216">
        <v>0</v>
      </c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1" x14ac:dyDescent="0.2">
      <c r="A126" s="252">
        <v>37</v>
      </c>
      <c r="B126" s="253" t="s">
        <v>248</v>
      </c>
      <c r="C126" s="271" t="s">
        <v>249</v>
      </c>
      <c r="D126" s="254" t="s">
        <v>213</v>
      </c>
      <c r="E126" s="255">
        <v>1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15</v>
      </c>
      <c r="M126" s="257">
        <f>G126*(1+L126/100)</f>
        <v>0</v>
      </c>
      <c r="N126" s="257">
        <v>1.7000000000000001E-4</v>
      </c>
      <c r="O126" s="257">
        <f>ROUND(E126*N126,2)</f>
        <v>0</v>
      </c>
      <c r="P126" s="257">
        <v>0</v>
      </c>
      <c r="Q126" s="257">
        <f>ROUND(E126*P126,2)</f>
        <v>0</v>
      </c>
      <c r="R126" s="257"/>
      <c r="S126" s="257" t="s">
        <v>139</v>
      </c>
      <c r="T126" s="258" t="s">
        <v>139</v>
      </c>
      <c r="U126" s="235">
        <v>2.9</v>
      </c>
      <c r="V126" s="235">
        <f>ROUND(E126*U126,2)</f>
        <v>2.9</v>
      </c>
      <c r="W126" s="235"/>
      <c r="X126" s="235" t="s">
        <v>140</v>
      </c>
      <c r="Y126" s="216"/>
      <c r="Z126" s="216"/>
      <c r="AA126" s="216"/>
      <c r="AB126" s="216"/>
      <c r="AC126" s="216"/>
      <c r="AD126" s="216"/>
      <c r="AE126" s="216"/>
      <c r="AF126" s="216"/>
      <c r="AG126" s="216" t="s">
        <v>150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1" x14ac:dyDescent="0.2">
      <c r="A127" s="233"/>
      <c r="B127" s="234"/>
      <c r="C127" s="273" t="s">
        <v>223</v>
      </c>
      <c r="D127" s="239"/>
      <c r="E127" s="240">
        <v>1</v>
      </c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16"/>
      <c r="Z127" s="216"/>
      <c r="AA127" s="216"/>
      <c r="AB127" s="216"/>
      <c r="AC127" s="216"/>
      <c r="AD127" s="216"/>
      <c r="AE127" s="216"/>
      <c r="AF127" s="216"/>
      <c r="AG127" s="216" t="s">
        <v>145</v>
      </c>
      <c r="AH127" s="216">
        <v>0</v>
      </c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ht="22.5" outlineLevel="1" x14ac:dyDescent="0.2">
      <c r="A128" s="252">
        <v>38</v>
      </c>
      <c r="B128" s="253" t="s">
        <v>250</v>
      </c>
      <c r="C128" s="271" t="s">
        <v>251</v>
      </c>
      <c r="D128" s="254" t="s">
        <v>149</v>
      </c>
      <c r="E128" s="255">
        <v>1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15</v>
      </c>
      <c r="M128" s="257">
        <f>G128*(1+L128/100)</f>
        <v>0</v>
      </c>
      <c r="N128" s="257">
        <v>3.7499999999999999E-2</v>
      </c>
      <c r="O128" s="257">
        <f>ROUND(E128*N128,2)</f>
        <v>0.04</v>
      </c>
      <c r="P128" s="257">
        <v>0</v>
      </c>
      <c r="Q128" s="257">
        <f>ROUND(E128*P128,2)</f>
        <v>0</v>
      </c>
      <c r="R128" s="257" t="s">
        <v>228</v>
      </c>
      <c r="S128" s="257" t="s">
        <v>139</v>
      </c>
      <c r="T128" s="258" t="s">
        <v>139</v>
      </c>
      <c r="U128" s="235">
        <v>0</v>
      </c>
      <c r="V128" s="235">
        <f>ROUND(E128*U128,2)</f>
        <v>0</v>
      </c>
      <c r="W128" s="235"/>
      <c r="X128" s="235" t="s">
        <v>229</v>
      </c>
      <c r="Y128" s="216"/>
      <c r="Z128" s="216"/>
      <c r="AA128" s="216"/>
      <c r="AB128" s="216"/>
      <c r="AC128" s="216"/>
      <c r="AD128" s="216"/>
      <c r="AE128" s="216"/>
      <c r="AF128" s="216"/>
      <c r="AG128" s="216" t="s">
        <v>230</v>
      </c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 x14ac:dyDescent="0.2">
      <c r="A129" s="233"/>
      <c r="B129" s="234"/>
      <c r="C129" s="272" t="s">
        <v>252</v>
      </c>
      <c r="D129" s="260"/>
      <c r="E129" s="260"/>
      <c r="F129" s="260"/>
      <c r="G129" s="260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16"/>
      <c r="Z129" s="216"/>
      <c r="AA129" s="216"/>
      <c r="AB129" s="216"/>
      <c r="AC129" s="216"/>
      <c r="AD129" s="216"/>
      <c r="AE129" s="216"/>
      <c r="AF129" s="216"/>
      <c r="AG129" s="216" t="s">
        <v>143</v>
      </c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33"/>
      <c r="B130" s="234"/>
      <c r="C130" s="273" t="s">
        <v>223</v>
      </c>
      <c r="D130" s="239"/>
      <c r="E130" s="240">
        <v>1</v>
      </c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16"/>
      <c r="Z130" s="216"/>
      <c r="AA130" s="216"/>
      <c r="AB130" s="216"/>
      <c r="AC130" s="216"/>
      <c r="AD130" s="216"/>
      <c r="AE130" s="216"/>
      <c r="AF130" s="216"/>
      <c r="AG130" s="216" t="s">
        <v>145</v>
      </c>
      <c r="AH130" s="216">
        <v>0</v>
      </c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 x14ac:dyDescent="0.2">
      <c r="A131" s="252">
        <v>39</v>
      </c>
      <c r="B131" s="253" t="s">
        <v>253</v>
      </c>
      <c r="C131" s="271" t="s">
        <v>254</v>
      </c>
      <c r="D131" s="254" t="s">
        <v>213</v>
      </c>
      <c r="E131" s="255">
        <v>1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15</v>
      </c>
      <c r="M131" s="257">
        <f>G131*(1+L131/100)</f>
        <v>0</v>
      </c>
      <c r="N131" s="257">
        <v>2.0000000000000001E-4</v>
      </c>
      <c r="O131" s="257">
        <f>ROUND(E131*N131,2)</f>
        <v>0</v>
      </c>
      <c r="P131" s="257">
        <v>0</v>
      </c>
      <c r="Q131" s="257">
        <f>ROUND(E131*P131,2)</f>
        <v>0</v>
      </c>
      <c r="R131" s="257"/>
      <c r="S131" s="257" t="s">
        <v>139</v>
      </c>
      <c r="T131" s="258" t="s">
        <v>139</v>
      </c>
      <c r="U131" s="235">
        <v>4.5</v>
      </c>
      <c r="V131" s="235">
        <f>ROUND(E131*U131,2)</f>
        <v>4.5</v>
      </c>
      <c r="W131" s="235"/>
      <c r="X131" s="235" t="s">
        <v>140</v>
      </c>
      <c r="Y131" s="216"/>
      <c r="Z131" s="216"/>
      <c r="AA131" s="216"/>
      <c r="AB131" s="216"/>
      <c r="AC131" s="216"/>
      <c r="AD131" s="216"/>
      <c r="AE131" s="216"/>
      <c r="AF131" s="216"/>
      <c r="AG131" s="216" t="s">
        <v>150</v>
      </c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 x14ac:dyDescent="0.2">
      <c r="A132" s="233"/>
      <c r="B132" s="234"/>
      <c r="C132" s="273" t="s">
        <v>223</v>
      </c>
      <c r="D132" s="239"/>
      <c r="E132" s="240">
        <v>1</v>
      </c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16"/>
      <c r="Z132" s="216"/>
      <c r="AA132" s="216"/>
      <c r="AB132" s="216"/>
      <c r="AC132" s="216"/>
      <c r="AD132" s="216"/>
      <c r="AE132" s="216"/>
      <c r="AF132" s="216"/>
      <c r="AG132" s="216" t="s">
        <v>145</v>
      </c>
      <c r="AH132" s="216">
        <v>0</v>
      </c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outlineLevel="1" x14ac:dyDescent="0.2">
      <c r="A133" s="252">
        <v>40</v>
      </c>
      <c r="B133" s="253" t="s">
        <v>255</v>
      </c>
      <c r="C133" s="271" t="s">
        <v>256</v>
      </c>
      <c r="D133" s="254" t="s">
        <v>149</v>
      </c>
      <c r="E133" s="255">
        <v>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7">
        <v>1.6E-2</v>
      </c>
      <c r="O133" s="257">
        <f>ROUND(E133*N133,2)</f>
        <v>0.02</v>
      </c>
      <c r="P133" s="257">
        <v>0</v>
      </c>
      <c r="Q133" s="257">
        <f>ROUND(E133*P133,2)</f>
        <v>0</v>
      </c>
      <c r="R133" s="257" t="s">
        <v>228</v>
      </c>
      <c r="S133" s="257" t="s">
        <v>139</v>
      </c>
      <c r="T133" s="258" t="s">
        <v>139</v>
      </c>
      <c r="U133" s="235">
        <v>0</v>
      </c>
      <c r="V133" s="235">
        <f>ROUND(E133*U133,2)</f>
        <v>0</v>
      </c>
      <c r="W133" s="235"/>
      <c r="X133" s="235" t="s">
        <v>229</v>
      </c>
      <c r="Y133" s="216"/>
      <c r="Z133" s="216"/>
      <c r="AA133" s="216"/>
      <c r="AB133" s="216"/>
      <c r="AC133" s="216"/>
      <c r="AD133" s="216"/>
      <c r="AE133" s="216"/>
      <c r="AF133" s="216"/>
      <c r="AG133" s="216" t="s">
        <v>230</v>
      </c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1" x14ac:dyDescent="0.2">
      <c r="A134" s="233"/>
      <c r="B134" s="234"/>
      <c r="C134" s="273" t="s">
        <v>223</v>
      </c>
      <c r="D134" s="239"/>
      <c r="E134" s="240">
        <v>1</v>
      </c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16"/>
      <c r="Z134" s="216"/>
      <c r="AA134" s="216"/>
      <c r="AB134" s="216"/>
      <c r="AC134" s="216"/>
      <c r="AD134" s="216"/>
      <c r="AE134" s="216"/>
      <c r="AF134" s="216"/>
      <c r="AG134" s="216" t="s">
        <v>145</v>
      </c>
      <c r="AH134" s="216">
        <v>0</v>
      </c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1" x14ac:dyDescent="0.2">
      <c r="A135" s="252">
        <v>41</v>
      </c>
      <c r="B135" s="253" t="s">
        <v>257</v>
      </c>
      <c r="C135" s="271" t="s">
        <v>258</v>
      </c>
      <c r="D135" s="254" t="s">
        <v>149</v>
      </c>
      <c r="E135" s="255">
        <v>1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15</v>
      </c>
      <c r="M135" s="257">
        <f>G135*(1+L135/100)</f>
        <v>0</v>
      </c>
      <c r="N135" s="257">
        <v>0</v>
      </c>
      <c r="O135" s="257">
        <f>ROUND(E135*N135,2)</f>
        <v>0</v>
      </c>
      <c r="P135" s="257">
        <v>2.2499999999999998E-3</v>
      </c>
      <c r="Q135" s="257">
        <f>ROUND(E135*P135,2)</f>
        <v>0</v>
      </c>
      <c r="R135" s="257"/>
      <c r="S135" s="257" t="s">
        <v>139</v>
      </c>
      <c r="T135" s="258" t="s">
        <v>139</v>
      </c>
      <c r="U135" s="235">
        <v>0.40699999999999997</v>
      </c>
      <c r="V135" s="235">
        <f>ROUND(E135*U135,2)</f>
        <v>0.41</v>
      </c>
      <c r="W135" s="235"/>
      <c r="X135" s="235" t="s">
        <v>140</v>
      </c>
      <c r="Y135" s="216"/>
      <c r="Z135" s="216"/>
      <c r="AA135" s="216"/>
      <c r="AB135" s="216"/>
      <c r="AC135" s="216"/>
      <c r="AD135" s="216"/>
      <c r="AE135" s="216"/>
      <c r="AF135" s="216"/>
      <c r="AG135" s="216" t="s">
        <v>150</v>
      </c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1" x14ac:dyDescent="0.2">
      <c r="A136" s="233"/>
      <c r="B136" s="234"/>
      <c r="C136" s="273" t="s">
        <v>223</v>
      </c>
      <c r="D136" s="239"/>
      <c r="E136" s="240">
        <v>1</v>
      </c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16"/>
      <c r="Z136" s="216"/>
      <c r="AA136" s="216"/>
      <c r="AB136" s="216"/>
      <c r="AC136" s="216"/>
      <c r="AD136" s="216"/>
      <c r="AE136" s="216"/>
      <c r="AF136" s="216"/>
      <c r="AG136" s="216" t="s">
        <v>145</v>
      </c>
      <c r="AH136" s="216">
        <v>0</v>
      </c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52">
        <v>42</v>
      </c>
      <c r="B137" s="253" t="s">
        <v>259</v>
      </c>
      <c r="C137" s="271" t="s">
        <v>260</v>
      </c>
      <c r="D137" s="254" t="s">
        <v>149</v>
      </c>
      <c r="E137" s="255">
        <v>1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15</v>
      </c>
      <c r="M137" s="257">
        <f>G137*(1+L137/100)</f>
        <v>0</v>
      </c>
      <c r="N137" s="257">
        <v>2.0000000000000002E-5</v>
      </c>
      <c r="O137" s="257">
        <f>ROUND(E137*N137,2)</f>
        <v>0</v>
      </c>
      <c r="P137" s="257">
        <v>0</v>
      </c>
      <c r="Q137" s="257">
        <f>ROUND(E137*P137,2)</f>
        <v>0</v>
      </c>
      <c r="R137" s="257"/>
      <c r="S137" s="257" t="s">
        <v>139</v>
      </c>
      <c r="T137" s="258" t="s">
        <v>139</v>
      </c>
      <c r="U137" s="235">
        <v>0.16800000000000001</v>
      </c>
      <c r="V137" s="235">
        <f>ROUND(E137*U137,2)</f>
        <v>0.17</v>
      </c>
      <c r="W137" s="235"/>
      <c r="X137" s="235" t="s">
        <v>140</v>
      </c>
      <c r="Y137" s="216"/>
      <c r="Z137" s="216"/>
      <c r="AA137" s="216"/>
      <c r="AB137" s="216"/>
      <c r="AC137" s="216"/>
      <c r="AD137" s="216"/>
      <c r="AE137" s="216"/>
      <c r="AF137" s="216"/>
      <c r="AG137" s="216" t="s">
        <v>150</v>
      </c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outlineLevel="1" x14ac:dyDescent="0.2">
      <c r="A138" s="233"/>
      <c r="B138" s="234"/>
      <c r="C138" s="273" t="s">
        <v>223</v>
      </c>
      <c r="D138" s="239"/>
      <c r="E138" s="240">
        <v>1</v>
      </c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16"/>
      <c r="Z138" s="216"/>
      <c r="AA138" s="216"/>
      <c r="AB138" s="216"/>
      <c r="AC138" s="216"/>
      <c r="AD138" s="216"/>
      <c r="AE138" s="216"/>
      <c r="AF138" s="216"/>
      <c r="AG138" s="216" t="s">
        <v>145</v>
      </c>
      <c r="AH138" s="216">
        <v>0</v>
      </c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1" x14ac:dyDescent="0.2">
      <c r="A139" s="252">
        <v>43</v>
      </c>
      <c r="B139" s="253" t="s">
        <v>261</v>
      </c>
      <c r="C139" s="271" t="s">
        <v>262</v>
      </c>
      <c r="D139" s="254" t="s">
        <v>149</v>
      </c>
      <c r="E139" s="255">
        <v>1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15</v>
      </c>
      <c r="M139" s="257">
        <f>G139*(1+L139/100)</f>
        <v>0</v>
      </c>
      <c r="N139" s="257">
        <v>8.0000000000000004E-4</v>
      </c>
      <c r="O139" s="257">
        <f>ROUND(E139*N139,2)</f>
        <v>0</v>
      </c>
      <c r="P139" s="257">
        <v>0</v>
      </c>
      <c r="Q139" s="257">
        <f>ROUND(E139*P139,2)</f>
        <v>0</v>
      </c>
      <c r="R139" s="257" t="s">
        <v>228</v>
      </c>
      <c r="S139" s="257" t="s">
        <v>139</v>
      </c>
      <c r="T139" s="258" t="s">
        <v>139</v>
      </c>
      <c r="U139" s="235">
        <v>0</v>
      </c>
      <c r="V139" s="235">
        <f>ROUND(E139*U139,2)</f>
        <v>0</v>
      </c>
      <c r="W139" s="235"/>
      <c r="X139" s="235" t="s">
        <v>229</v>
      </c>
      <c r="Y139" s="216"/>
      <c r="Z139" s="216"/>
      <c r="AA139" s="216"/>
      <c r="AB139" s="216"/>
      <c r="AC139" s="216"/>
      <c r="AD139" s="216"/>
      <c r="AE139" s="216"/>
      <c r="AF139" s="216"/>
      <c r="AG139" s="216" t="s">
        <v>230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33"/>
      <c r="B140" s="234"/>
      <c r="C140" s="273" t="s">
        <v>223</v>
      </c>
      <c r="D140" s="239"/>
      <c r="E140" s="240">
        <v>1</v>
      </c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16"/>
      <c r="Z140" s="216"/>
      <c r="AA140" s="216"/>
      <c r="AB140" s="216"/>
      <c r="AC140" s="216"/>
      <c r="AD140" s="216"/>
      <c r="AE140" s="216"/>
      <c r="AF140" s="216"/>
      <c r="AG140" s="216" t="s">
        <v>145</v>
      </c>
      <c r="AH140" s="216">
        <v>0</v>
      </c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1" x14ac:dyDescent="0.2">
      <c r="A141" s="252">
        <v>44</v>
      </c>
      <c r="B141" s="253" t="s">
        <v>263</v>
      </c>
      <c r="C141" s="271" t="s">
        <v>264</v>
      </c>
      <c r="D141" s="254" t="s">
        <v>149</v>
      </c>
      <c r="E141" s="255">
        <v>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15</v>
      </c>
      <c r="M141" s="257">
        <f>G141*(1+L141/100)</f>
        <v>0</v>
      </c>
      <c r="N141" s="257">
        <v>0</v>
      </c>
      <c r="O141" s="257">
        <f>ROUND(E141*N141,2)</f>
        <v>0</v>
      </c>
      <c r="P141" s="257">
        <v>0</v>
      </c>
      <c r="Q141" s="257">
        <f>ROUND(E141*P141,2)</f>
        <v>0</v>
      </c>
      <c r="R141" s="257" t="s">
        <v>228</v>
      </c>
      <c r="S141" s="257" t="s">
        <v>139</v>
      </c>
      <c r="T141" s="258" t="s">
        <v>139</v>
      </c>
      <c r="U141" s="235">
        <v>0</v>
      </c>
      <c r="V141" s="235">
        <f>ROUND(E141*U141,2)</f>
        <v>0</v>
      </c>
      <c r="W141" s="235"/>
      <c r="X141" s="235" t="s">
        <v>229</v>
      </c>
      <c r="Y141" s="216"/>
      <c r="Z141" s="216"/>
      <c r="AA141" s="216"/>
      <c r="AB141" s="216"/>
      <c r="AC141" s="216"/>
      <c r="AD141" s="216"/>
      <c r="AE141" s="216"/>
      <c r="AF141" s="216"/>
      <c r="AG141" s="216" t="s">
        <v>230</v>
      </c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1" x14ac:dyDescent="0.2">
      <c r="A142" s="233"/>
      <c r="B142" s="234"/>
      <c r="C142" s="273" t="s">
        <v>223</v>
      </c>
      <c r="D142" s="239"/>
      <c r="E142" s="240">
        <v>1</v>
      </c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16"/>
      <c r="Z142" s="216"/>
      <c r="AA142" s="216"/>
      <c r="AB142" s="216"/>
      <c r="AC142" s="216"/>
      <c r="AD142" s="216"/>
      <c r="AE142" s="216"/>
      <c r="AF142" s="216"/>
      <c r="AG142" s="216" t="s">
        <v>145</v>
      </c>
      <c r="AH142" s="216">
        <v>0</v>
      </c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outlineLevel="1" x14ac:dyDescent="0.2">
      <c r="A143" s="261">
        <v>45</v>
      </c>
      <c r="B143" s="262" t="s">
        <v>265</v>
      </c>
      <c r="C143" s="274" t="s">
        <v>266</v>
      </c>
      <c r="D143" s="263" t="s">
        <v>191</v>
      </c>
      <c r="E143" s="264">
        <v>0.1055</v>
      </c>
      <c r="F143" s="265"/>
      <c r="G143" s="266">
        <f>ROUND(E143*F143,2)</f>
        <v>0</v>
      </c>
      <c r="H143" s="265"/>
      <c r="I143" s="266">
        <f>ROUND(E143*H143,2)</f>
        <v>0</v>
      </c>
      <c r="J143" s="265"/>
      <c r="K143" s="266">
        <f>ROUND(E143*J143,2)</f>
        <v>0</v>
      </c>
      <c r="L143" s="266">
        <v>15</v>
      </c>
      <c r="M143" s="266">
        <f>G143*(1+L143/100)</f>
        <v>0</v>
      </c>
      <c r="N143" s="266">
        <v>0</v>
      </c>
      <c r="O143" s="266">
        <f>ROUND(E143*N143,2)</f>
        <v>0</v>
      </c>
      <c r="P143" s="266">
        <v>0</v>
      </c>
      <c r="Q143" s="266">
        <f>ROUND(E143*P143,2)</f>
        <v>0</v>
      </c>
      <c r="R143" s="266"/>
      <c r="S143" s="266" t="s">
        <v>139</v>
      </c>
      <c r="T143" s="267" t="s">
        <v>139</v>
      </c>
      <c r="U143" s="235">
        <v>1.5169999999999999</v>
      </c>
      <c r="V143" s="235">
        <f>ROUND(E143*U143,2)</f>
        <v>0.16</v>
      </c>
      <c r="W143" s="235"/>
      <c r="X143" s="235" t="s">
        <v>192</v>
      </c>
      <c r="Y143" s="216"/>
      <c r="Z143" s="216"/>
      <c r="AA143" s="216"/>
      <c r="AB143" s="216"/>
      <c r="AC143" s="216"/>
      <c r="AD143" s="216"/>
      <c r="AE143" s="216"/>
      <c r="AF143" s="216"/>
      <c r="AG143" s="216" t="s">
        <v>193</v>
      </c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x14ac:dyDescent="0.2">
      <c r="A144" s="246" t="s">
        <v>134</v>
      </c>
      <c r="B144" s="247" t="s">
        <v>88</v>
      </c>
      <c r="C144" s="270" t="s">
        <v>89</v>
      </c>
      <c r="D144" s="248"/>
      <c r="E144" s="249"/>
      <c r="F144" s="250"/>
      <c r="G144" s="250">
        <f>SUMIF(AG145:AG147,"&lt;&gt;NOR",G145:G147)</f>
        <v>0</v>
      </c>
      <c r="H144" s="250"/>
      <c r="I144" s="250">
        <f>SUM(I145:I147)</f>
        <v>0</v>
      </c>
      <c r="J144" s="250"/>
      <c r="K144" s="250">
        <f>SUM(K145:K147)</f>
        <v>0</v>
      </c>
      <c r="L144" s="250"/>
      <c r="M144" s="250">
        <f>SUM(M145:M147)</f>
        <v>0</v>
      </c>
      <c r="N144" s="250"/>
      <c r="O144" s="250">
        <f>SUM(O145:O147)</f>
        <v>0</v>
      </c>
      <c r="P144" s="250"/>
      <c r="Q144" s="250">
        <f>SUM(Q145:Q147)</f>
        <v>0</v>
      </c>
      <c r="R144" s="250"/>
      <c r="S144" s="250"/>
      <c r="T144" s="251"/>
      <c r="U144" s="245"/>
      <c r="V144" s="245">
        <f>SUM(V145:V147)</f>
        <v>0</v>
      </c>
      <c r="W144" s="245"/>
      <c r="X144" s="245"/>
      <c r="AG144" t="s">
        <v>135</v>
      </c>
    </row>
    <row r="145" spans="1:60" ht="22.5" outlineLevel="1" x14ac:dyDescent="0.2">
      <c r="A145" s="252">
        <v>46</v>
      </c>
      <c r="B145" s="253" t="s">
        <v>267</v>
      </c>
      <c r="C145" s="271" t="s">
        <v>268</v>
      </c>
      <c r="D145" s="254" t="s">
        <v>213</v>
      </c>
      <c r="E145" s="255">
        <v>1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15</v>
      </c>
      <c r="M145" s="257">
        <f>G145*(1+L145/100)</f>
        <v>0</v>
      </c>
      <c r="N145" s="257">
        <v>0</v>
      </c>
      <c r="O145" s="257">
        <f>ROUND(E145*N145,2)</f>
        <v>0</v>
      </c>
      <c r="P145" s="257">
        <v>0</v>
      </c>
      <c r="Q145" s="257">
        <f>ROUND(E145*P145,2)</f>
        <v>0</v>
      </c>
      <c r="R145" s="257"/>
      <c r="S145" s="257" t="s">
        <v>214</v>
      </c>
      <c r="T145" s="258" t="s">
        <v>215</v>
      </c>
      <c r="U145" s="235">
        <v>0</v>
      </c>
      <c r="V145" s="235">
        <f>ROUND(E145*U145,2)</f>
        <v>0</v>
      </c>
      <c r="W145" s="235"/>
      <c r="X145" s="235" t="s">
        <v>140</v>
      </c>
      <c r="Y145" s="216"/>
      <c r="Z145" s="216"/>
      <c r="AA145" s="216"/>
      <c r="AB145" s="216"/>
      <c r="AC145" s="216"/>
      <c r="AD145" s="216"/>
      <c r="AE145" s="216"/>
      <c r="AF145" s="216"/>
      <c r="AG145" s="216" t="s">
        <v>150</v>
      </c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ht="22.5" outlineLevel="1" x14ac:dyDescent="0.2">
      <c r="A146" s="233"/>
      <c r="B146" s="234"/>
      <c r="C146" s="272" t="s">
        <v>216</v>
      </c>
      <c r="D146" s="260"/>
      <c r="E146" s="260"/>
      <c r="F146" s="260"/>
      <c r="G146" s="260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16"/>
      <c r="Z146" s="216"/>
      <c r="AA146" s="216"/>
      <c r="AB146" s="216"/>
      <c r="AC146" s="216"/>
      <c r="AD146" s="216"/>
      <c r="AE146" s="216"/>
      <c r="AF146" s="216"/>
      <c r="AG146" s="216" t="s">
        <v>143</v>
      </c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59" t="str">
        <f>C146</f>
        <v>Kompletní dodávka a montáž včetně uvedení do provozu, prostupů, zaškolení, seřízení, zkoušek dle příslušných ČSN a dalších pomocných prací a zednických přípomocí</v>
      </c>
      <c r="BB146" s="216"/>
      <c r="BC146" s="216"/>
      <c r="BD146" s="216"/>
      <c r="BE146" s="216"/>
      <c r="BF146" s="216"/>
      <c r="BG146" s="216"/>
      <c r="BH146" s="216"/>
    </row>
    <row r="147" spans="1:60" outlineLevel="1" x14ac:dyDescent="0.2">
      <c r="A147" s="233"/>
      <c r="B147" s="234"/>
      <c r="C147" s="273" t="s">
        <v>223</v>
      </c>
      <c r="D147" s="239"/>
      <c r="E147" s="240">
        <v>1</v>
      </c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16"/>
      <c r="Z147" s="216"/>
      <c r="AA147" s="216"/>
      <c r="AB147" s="216"/>
      <c r="AC147" s="216"/>
      <c r="AD147" s="216"/>
      <c r="AE147" s="216"/>
      <c r="AF147" s="216"/>
      <c r="AG147" s="216" t="s">
        <v>145</v>
      </c>
      <c r="AH147" s="216">
        <v>0</v>
      </c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</row>
    <row r="148" spans="1:60" x14ac:dyDescent="0.2">
      <c r="A148" s="246" t="s">
        <v>134</v>
      </c>
      <c r="B148" s="247" t="s">
        <v>90</v>
      </c>
      <c r="C148" s="270" t="s">
        <v>91</v>
      </c>
      <c r="D148" s="248"/>
      <c r="E148" s="249"/>
      <c r="F148" s="250"/>
      <c r="G148" s="250">
        <f>SUMIF(AG149:AG161,"&lt;&gt;NOR",G149:G161)</f>
        <v>0</v>
      </c>
      <c r="H148" s="250"/>
      <c r="I148" s="250">
        <f>SUM(I149:I161)</f>
        <v>0</v>
      </c>
      <c r="J148" s="250"/>
      <c r="K148" s="250">
        <f>SUM(K149:K161)</f>
        <v>0</v>
      </c>
      <c r="L148" s="250"/>
      <c r="M148" s="250">
        <f>SUM(M149:M161)</f>
        <v>0</v>
      </c>
      <c r="N148" s="250"/>
      <c r="O148" s="250">
        <f>SUM(O149:O161)</f>
        <v>0</v>
      </c>
      <c r="P148" s="250"/>
      <c r="Q148" s="250">
        <f>SUM(Q149:Q161)</f>
        <v>0</v>
      </c>
      <c r="R148" s="250"/>
      <c r="S148" s="250"/>
      <c r="T148" s="251"/>
      <c r="U148" s="245"/>
      <c r="V148" s="245">
        <f>SUM(V149:V161)</f>
        <v>1.1499999999999999</v>
      </c>
      <c r="W148" s="245"/>
      <c r="X148" s="245"/>
      <c r="AG148" t="s">
        <v>135</v>
      </c>
    </row>
    <row r="149" spans="1:60" outlineLevel="1" x14ac:dyDescent="0.2">
      <c r="A149" s="252">
        <v>47</v>
      </c>
      <c r="B149" s="253" t="s">
        <v>269</v>
      </c>
      <c r="C149" s="271" t="s">
        <v>270</v>
      </c>
      <c r="D149" s="254" t="s">
        <v>149</v>
      </c>
      <c r="E149" s="255">
        <v>1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15</v>
      </c>
      <c r="M149" s="257">
        <f>G149*(1+L149/100)</f>
        <v>0</v>
      </c>
      <c r="N149" s="257">
        <v>0</v>
      </c>
      <c r="O149" s="257">
        <f>ROUND(E149*N149,2)</f>
        <v>0</v>
      </c>
      <c r="P149" s="257">
        <v>1.8E-3</v>
      </c>
      <c r="Q149" s="257">
        <f>ROUND(E149*P149,2)</f>
        <v>0</v>
      </c>
      <c r="R149" s="257"/>
      <c r="S149" s="257" t="s">
        <v>139</v>
      </c>
      <c r="T149" s="258" t="s">
        <v>139</v>
      </c>
      <c r="U149" s="235">
        <v>0.11</v>
      </c>
      <c r="V149" s="235">
        <f>ROUND(E149*U149,2)</f>
        <v>0.11</v>
      </c>
      <c r="W149" s="235"/>
      <c r="X149" s="235" t="s">
        <v>140</v>
      </c>
      <c r="Y149" s="216"/>
      <c r="Z149" s="216"/>
      <c r="AA149" s="216"/>
      <c r="AB149" s="216"/>
      <c r="AC149" s="216"/>
      <c r="AD149" s="216"/>
      <c r="AE149" s="216"/>
      <c r="AF149" s="216"/>
      <c r="AG149" s="216" t="s">
        <v>150</v>
      </c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outlineLevel="1" x14ac:dyDescent="0.2">
      <c r="A150" s="233"/>
      <c r="B150" s="234"/>
      <c r="C150" s="273" t="s">
        <v>223</v>
      </c>
      <c r="D150" s="239"/>
      <c r="E150" s="240">
        <v>1</v>
      </c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16"/>
      <c r="Z150" s="216"/>
      <c r="AA150" s="216"/>
      <c r="AB150" s="216"/>
      <c r="AC150" s="216"/>
      <c r="AD150" s="216"/>
      <c r="AE150" s="216"/>
      <c r="AF150" s="216"/>
      <c r="AG150" s="216" t="s">
        <v>145</v>
      </c>
      <c r="AH150" s="216">
        <v>0</v>
      </c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</row>
    <row r="151" spans="1:60" outlineLevel="1" x14ac:dyDescent="0.2">
      <c r="A151" s="252">
        <v>48</v>
      </c>
      <c r="B151" s="253" t="s">
        <v>271</v>
      </c>
      <c r="C151" s="271" t="s">
        <v>272</v>
      </c>
      <c r="D151" s="254" t="s">
        <v>149</v>
      </c>
      <c r="E151" s="255">
        <v>1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15</v>
      </c>
      <c r="M151" s="257">
        <f>G151*(1+L151/100)</f>
        <v>0</v>
      </c>
      <c r="N151" s="257">
        <v>0</v>
      </c>
      <c r="O151" s="257">
        <f>ROUND(E151*N151,2)</f>
        <v>0</v>
      </c>
      <c r="P151" s="257">
        <v>0</v>
      </c>
      <c r="Q151" s="257">
        <f>ROUND(E151*P151,2)</f>
        <v>0</v>
      </c>
      <c r="R151" s="257"/>
      <c r="S151" s="257" t="s">
        <v>139</v>
      </c>
      <c r="T151" s="258" t="s">
        <v>139</v>
      </c>
      <c r="U151" s="235">
        <v>0.77500000000000002</v>
      </c>
      <c r="V151" s="235">
        <f>ROUND(E151*U151,2)</f>
        <v>0.78</v>
      </c>
      <c r="W151" s="235"/>
      <c r="X151" s="235" t="s">
        <v>140</v>
      </c>
      <c r="Y151" s="216"/>
      <c r="Z151" s="216"/>
      <c r="AA151" s="216"/>
      <c r="AB151" s="216"/>
      <c r="AC151" s="216"/>
      <c r="AD151" s="216"/>
      <c r="AE151" s="216"/>
      <c r="AF151" s="216"/>
      <c r="AG151" s="216" t="s">
        <v>150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outlineLevel="1" x14ac:dyDescent="0.2">
      <c r="A152" s="233"/>
      <c r="B152" s="234"/>
      <c r="C152" s="273" t="s">
        <v>223</v>
      </c>
      <c r="D152" s="239"/>
      <c r="E152" s="240">
        <v>1</v>
      </c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16"/>
      <c r="Z152" s="216"/>
      <c r="AA152" s="216"/>
      <c r="AB152" s="216"/>
      <c r="AC152" s="216"/>
      <c r="AD152" s="216"/>
      <c r="AE152" s="216"/>
      <c r="AF152" s="216"/>
      <c r="AG152" s="216" t="s">
        <v>145</v>
      </c>
      <c r="AH152" s="216">
        <v>0</v>
      </c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outlineLevel="1" x14ac:dyDescent="0.2">
      <c r="A153" s="252">
        <v>49</v>
      </c>
      <c r="B153" s="253" t="s">
        <v>273</v>
      </c>
      <c r="C153" s="271" t="s">
        <v>274</v>
      </c>
      <c r="D153" s="254" t="s">
        <v>149</v>
      </c>
      <c r="E153" s="255">
        <v>1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15</v>
      </c>
      <c r="M153" s="257">
        <f>G153*(1+L153/100)</f>
        <v>0</v>
      </c>
      <c r="N153" s="257">
        <v>7.5000000000000002E-4</v>
      </c>
      <c r="O153" s="257">
        <f>ROUND(E153*N153,2)</f>
        <v>0</v>
      </c>
      <c r="P153" s="257">
        <v>0</v>
      </c>
      <c r="Q153" s="257">
        <f>ROUND(E153*P153,2)</f>
        <v>0</v>
      </c>
      <c r="R153" s="257" t="s">
        <v>228</v>
      </c>
      <c r="S153" s="257" t="s">
        <v>139</v>
      </c>
      <c r="T153" s="258" t="s">
        <v>139</v>
      </c>
      <c r="U153" s="235">
        <v>0</v>
      </c>
      <c r="V153" s="235">
        <f>ROUND(E153*U153,2)</f>
        <v>0</v>
      </c>
      <c r="W153" s="235"/>
      <c r="X153" s="235" t="s">
        <v>229</v>
      </c>
      <c r="Y153" s="216"/>
      <c r="Z153" s="216"/>
      <c r="AA153" s="216"/>
      <c r="AB153" s="216"/>
      <c r="AC153" s="216"/>
      <c r="AD153" s="216"/>
      <c r="AE153" s="216"/>
      <c r="AF153" s="216"/>
      <c r="AG153" s="216" t="s">
        <v>230</v>
      </c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outlineLevel="1" x14ac:dyDescent="0.2">
      <c r="A154" s="233"/>
      <c r="B154" s="234"/>
      <c r="C154" s="272" t="s">
        <v>275</v>
      </c>
      <c r="D154" s="260"/>
      <c r="E154" s="260"/>
      <c r="F154" s="260"/>
      <c r="G154" s="260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16"/>
      <c r="Z154" s="216"/>
      <c r="AA154" s="216"/>
      <c r="AB154" s="216"/>
      <c r="AC154" s="216"/>
      <c r="AD154" s="216"/>
      <c r="AE154" s="216"/>
      <c r="AF154" s="216"/>
      <c r="AG154" s="216" t="s">
        <v>143</v>
      </c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</row>
    <row r="155" spans="1:60" outlineLevel="1" x14ac:dyDescent="0.2">
      <c r="A155" s="233"/>
      <c r="B155" s="234"/>
      <c r="C155" s="275" t="s">
        <v>276</v>
      </c>
      <c r="D155" s="268"/>
      <c r="E155" s="268"/>
      <c r="F155" s="268"/>
      <c r="G155" s="268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16"/>
      <c r="Z155" s="216"/>
      <c r="AA155" s="216"/>
      <c r="AB155" s="216"/>
      <c r="AC155" s="216"/>
      <c r="AD155" s="216"/>
      <c r="AE155" s="216"/>
      <c r="AF155" s="216"/>
      <c r="AG155" s="216" t="s">
        <v>143</v>
      </c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</row>
    <row r="156" spans="1:60" outlineLevel="1" x14ac:dyDescent="0.2">
      <c r="A156" s="233"/>
      <c r="B156" s="234"/>
      <c r="C156" s="273" t="s">
        <v>223</v>
      </c>
      <c r="D156" s="239"/>
      <c r="E156" s="240">
        <v>1</v>
      </c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16"/>
      <c r="Z156" s="216"/>
      <c r="AA156" s="216"/>
      <c r="AB156" s="216"/>
      <c r="AC156" s="216"/>
      <c r="AD156" s="216"/>
      <c r="AE156" s="216"/>
      <c r="AF156" s="216"/>
      <c r="AG156" s="216" t="s">
        <v>145</v>
      </c>
      <c r="AH156" s="216">
        <v>0</v>
      </c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outlineLevel="1" x14ac:dyDescent="0.2">
      <c r="A157" s="252">
        <v>50</v>
      </c>
      <c r="B157" s="253" t="s">
        <v>277</v>
      </c>
      <c r="C157" s="271" t="s">
        <v>278</v>
      </c>
      <c r="D157" s="254" t="s">
        <v>149</v>
      </c>
      <c r="E157" s="255">
        <v>1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15</v>
      </c>
      <c r="M157" s="257">
        <f>G157*(1+L157/100)</f>
        <v>0</v>
      </c>
      <c r="N157" s="257">
        <v>1.0000000000000001E-5</v>
      </c>
      <c r="O157" s="257">
        <f>ROUND(E157*N157,2)</f>
        <v>0</v>
      </c>
      <c r="P157" s="257">
        <v>0</v>
      </c>
      <c r="Q157" s="257">
        <f>ROUND(E157*P157,2)</f>
        <v>0</v>
      </c>
      <c r="R157" s="257"/>
      <c r="S157" s="257" t="s">
        <v>139</v>
      </c>
      <c r="T157" s="258" t="s">
        <v>139</v>
      </c>
      <c r="U157" s="235">
        <v>0.26</v>
      </c>
      <c r="V157" s="235">
        <f>ROUND(E157*U157,2)</f>
        <v>0.26</v>
      </c>
      <c r="W157" s="235"/>
      <c r="X157" s="235" t="s">
        <v>140</v>
      </c>
      <c r="Y157" s="216"/>
      <c r="Z157" s="216"/>
      <c r="AA157" s="216"/>
      <c r="AB157" s="216"/>
      <c r="AC157" s="216"/>
      <c r="AD157" s="216"/>
      <c r="AE157" s="216"/>
      <c r="AF157" s="216"/>
      <c r="AG157" s="216" t="s">
        <v>150</v>
      </c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</row>
    <row r="158" spans="1:60" outlineLevel="1" x14ac:dyDescent="0.2">
      <c r="A158" s="233"/>
      <c r="B158" s="234"/>
      <c r="C158" s="273" t="s">
        <v>223</v>
      </c>
      <c r="D158" s="239"/>
      <c r="E158" s="240">
        <v>1</v>
      </c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16"/>
      <c r="Z158" s="216"/>
      <c r="AA158" s="216"/>
      <c r="AB158" s="216"/>
      <c r="AC158" s="216"/>
      <c r="AD158" s="216"/>
      <c r="AE158" s="216"/>
      <c r="AF158" s="216"/>
      <c r="AG158" s="216" t="s">
        <v>145</v>
      </c>
      <c r="AH158" s="216">
        <v>0</v>
      </c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1" x14ac:dyDescent="0.2">
      <c r="A159" s="252">
        <v>51</v>
      </c>
      <c r="B159" s="253" t="s">
        <v>279</v>
      </c>
      <c r="C159" s="271" t="s">
        <v>280</v>
      </c>
      <c r="D159" s="254" t="s">
        <v>149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15</v>
      </c>
      <c r="M159" s="257">
        <f>G159*(1+L159/100)</f>
        <v>0</v>
      </c>
      <c r="N159" s="257">
        <v>1.07E-3</v>
      </c>
      <c r="O159" s="257">
        <f>ROUND(E159*N159,2)</f>
        <v>0</v>
      </c>
      <c r="P159" s="257">
        <v>0</v>
      </c>
      <c r="Q159" s="257">
        <f>ROUND(E159*P159,2)</f>
        <v>0</v>
      </c>
      <c r="R159" s="257" t="s">
        <v>228</v>
      </c>
      <c r="S159" s="257" t="s">
        <v>139</v>
      </c>
      <c r="T159" s="258" t="s">
        <v>139</v>
      </c>
      <c r="U159" s="235">
        <v>0</v>
      </c>
      <c r="V159" s="235">
        <f>ROUND(E159*U159,2)</f>
        <v>0</v>
      </c>
      <c r="W159" s="235"/>
      <c r="X159" s="235" t="s">
        <v>229</v>
      </c>
      <c r="Y159" s="216"/>
      <c r="Z159" s="216"/>
      <c r="AA159" s="216"/>
      <c r="AB159" s="216"/>
      <c r="AC159" s="216"/>
      <c r="AD159" s="216"/>
      <c r="AE159" s="216"/>
      <c r="AF159" s="216"/>
      <c r="AG159" s="216" t="s">
        <v>230</v>
      </c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1" x14ac:dyDescent="0.2">
      <c r="A160" s="233"/>
      <c r="B160" s="234"/>
      <c r="C160" s="273" t="s">
        <v>223</v>
      </c>
      <c r="D160" s="239"/>
      <c r="E160" s="240">
        <v>1</v>
      </c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16"/>
      <c r="Z160" s="216"/>
      <c r="AA160" s="216"/>
      <c r="AB160" s="216"/>
      <c r="AC160" s="216"/>
      <c r="AD160" s="216"/>
      <c r="AE160" s="216"/>
      <c r="AF160" s="216"/>
      <c r="AG160" s="216" t="s">
        <v>145</v>
      </c>
      <c r="AH160" s="216">
        <v>0</v>
      </c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1" x14ac:dyDescent="0.2">
      <c r="A161" s="261">
        <v>52</v>
      </c>
      <c r="B161" s="262" t="s">
        <v>281</v>
      </c>
      <c r="C161" s="274" t="s">
        <v>282</v>
      </c>
      <c r="D161" s="263" t="s">
        <v>191</v>
      </c>
      <c r="E161" s="264">
        <v>1.83E-3</v>
      </c>
      <c r="F161" s="265"/>
      <c r="G161" s="266">
        <f>ROUND(E161*F161,2)</f>
        <v>0</v>
      </c>
      <c r="H161" s="265"/>
      <c r="I161" s="266">
        <f>ROUND(E161*H161,2)</f>
        <v>0</v>
      </c>
      <c r="J161" s="265"/>
      <c r="K161" s="266">
        <f>ROUND(E161*J161,2)</f>
        <v>0</v>
      </c>
      <c r="L161" s="266">
        <v>15</v>
      </c>
      <c r="M161" s="266">
        <f>G161*(1+L161/100)</f>
        <v>0</v>
      </c>
      <c r="N161" s="266">
        <v>0</v>
      </c>
      <c r="O161" s="266">
        <f>ROUND(E161*N161,2)</f>
        <v>0</v>
      </c>
      <c r="P161" s="266">
        <v>0</v>
      </c>
      <c r="Q161" s="266">
        <f>ROUND(E161*P161,2)</f>
        <v>0</v>
      </c>
      <c r="R161" s="266"/>
      <c r="S161" s="266" t="s">
        <v>139</v>
      </c>
      <c r="T161" s="267" t="s">
        <v>139</v>
      </c>
      <c r="U161" s="235">
        <v>2.2549999999999999</v>
      </c>
      <c r="V161" s="235">
        <f>ROUND(E161*U161,2)</f>
        <v>0</v>
      </c>
      <c r="W161" s="235"/>
      <c r="X161" s="235" t="s">
        <v>192</v>
      </c>
      <c r="Y161" s="216"/>
      <c r="Z161" s="216"/>
      <c r="AA161" s="216"/>
      <c r="AB161" s="216"/>
      <c r="AC161" s="216"/>
      <c r="AD161" s="216"/>
      <c r="AE161" s="216"/>
      <c r="AF161" s="216"/>
      <c r="AG161" s="216" t="s">
        <v>193</v>
      </c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x14ac:dyDescent="0.2">
      <c r="A162" s="246" t="s">
        <v>134</v>
      </c>
      <c r="B162" s="247" t="s">
        <v>92</v>
      </c>
      <c r="C162" s="270" t="s">
        <v>93</v>
      </c>
      <c r="D162" s="248"/>
      <c r="E162" s="249"/>
      <c r="F162" s="250"/>
      <c r="G162" s="250">
        <f>SUMIF(AG163:AG165,"&lt;&gt;NOR",G163:G165)</f>
        <v>0</v>
      </c>
      <c r="H162" s="250"/>
      <c r="I162" s="250">
        <f>SUM(I163:I165)</f>
        <v>0</v>
      </c>
      <c r="J162" s="250"/>
      <c r="K162" s="250">
        <f>SUM(K163:K165)</f>
        <v>0</v>
      </c>
      <c r="L162" s="250"/>
      <c r="M162" s="250">
        <f>SUM(M163:M165)</f>
        <v>0</v>
      </c>
      <c r="N162" s="250"/>
      <c r="O162" s="250">
        <f>SUM(O163:O165)</f>
        <v>0</v>
      </c>
      <c r="P162" s="250"/>
      <c r="Q162" s="250">
        <f>SUM(Q163:Q165)</f>
        <v>0</v>
      </c>
      <c r="R162" s="250"/>
      <c r="S162" s="250"/>
      <c r="T162" s="251"/>
      <c r="U162" s="245"/>
      <c r="V162" s="245">
        <f>SUM(V163:V165)</f>
        <v>0</v>
      </c>
      <c r="W162" s="245"/>
      <c r="X162" s="245"/>
      <c r="AG162" t="s">
        <v>135</v>
      </c>
    </row>
    <row r="163" spans="1:60" ht="22.5" outlineLevel="1" x14ac:dyDescent="0.2">
      <c r="A163" s="252">
        <v>53</v>
      </c>
      <c r="B163" s="253" t="s">
        <v>283</v>
      </c>
      <c r="C163" s="271" t="s">
        <v>284</v>
      </c>
      <c r="D163" s="254" t="s">
        <v>213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15</v>
      </c>
      <c r="M163" s="257">
        <f>G163*(1+L163/100)</f>
        <v>0</v>
      </c>
      <c r="N163" s="257">
        <v>0</v>
      </c>
      <c r="O163" s="257">
        <f>ROUND(E163*N163,2)</f>
        <v>0</v>
      </c>
      <c r="P163" s="257">
        <v>0</v>
      </c>
      <c r="Q163" s="257">
        <f>ROUND(E163*P163,2)</f>
        <v>0</v>
      </c>
      <c r="R163" s="257"/>
      <c r="S163" s="257" t="s">
        <v>214</v>
      </c>
      <c r="T163" s="258" t="s">
        <v>215</v>
      </c>
      <c r="U163" s="235">
        <v>0</v>
      </c>
      <c r="V163" s="235">
        <f>ROUND(E163*U163,2)</f>
        <v>0</v>
      </c>
      <c r="W163" s="235"/>
      <c r="X163" s="235" t="s">
        <v>140</v>
      </c>
      <c r="Y163" s="216"/>
      <c r="Z163" s="216"/>
      <c r="AA163" s="216"/>
      <c r="AB163" s="216"/>
      <c r="AC163" s="216"/>
      <c r="AD163" s="216"/>
      <c r="AE163" s="216"/>
      <c r="AF163" s="216"/>
      <c r="AG163" s="216" t="s">
        <v>150</v>
      </c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1" x14ac:dyDescent="0.2">
      <c r="A164" s="233"/>
      <c r="B164" s="234"/>
      <c r="C164" s="272" t="s">
        <v>285</v>
      </c>
      <c r="D164" s="260"/>
      <c r="E164" s="260"/>
      <c r="F164" s="260"/>
      <c r="G164" s="260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16"/>
      <c r="Z164" s="216"/>
      <c r="AA164" s="216"/>
      <c r="AB164" s="216"/>
      <c r="AC164" s="216"/>
      <c r="AD164" s="216"/>
      <c r="AE164" s="216"/>
      <c r="AF164" s="216"/>
      <c r="AG164" s="216" t="s">
        <v>143</v>
      </c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1" x14ac:dyDescent="0.2">
      <c r="A165" s="233"/>
      <c r="B165" s="234"/>
      <c r="C165" s="273" t="s">
        <v>223</v>
      </c>
      <c r="D165" s="239"/>
      <c r="E165" s="240">
        <v>1</v>
      </c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16"/>
      <c r="Z165" s="216"/>
      <c r="AA165" s="216"/>
      <c r="AB165" s="216"/>
      <c r="AC165" s="216"/>
      <c r="AD165" s="216"/>
      <c r="AE165" s="216"/>
      <c r="AF165" s="216"/>
      <c r="AG165" s="216" t="s">
        <v>145</v>
      </c>
      <c r="AH165" s="216">
        <v>0</v>
      </c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x14ac:dyDescent="0.2">
      <c r="A166" s="246" t="s">
        <v>134</v>
      </c>
      <c r="B166" s="247" t="s">
        <v>94</v>
      </c>
      <c r="C166" s="270" t="s">
        <v>95</v>
      </c>
      <c r="D166" s="248"/>
      <c r="E166" s="249"/>
      <c r="F166" s="250"/>
      <c r="G166" s="250">
        <f>SUMIF(AG167:AG184,"&lt;&gt;NOR",G167:G184)</f>
        <v>0</v>
      </c>
      <c r="H166" s="250"/>
      <c r="I166" s="250">
        <f>SUM(I167:I184)</f>
        <v>0</v>
      </c>
      <c r="J166" s="250"/>
      <c r="K166" s="250">
        <f>SUM(K167:K184)</f>
        <v>0</v>
      </c>
      <c r="L166" s="250"/>
      <c r="M166" s="250">
        <f>SUM(M167:M184)</f>
        <v>0</v>
      </c>
      <c r="N166" s="250"/>
      <c r="O166" s="250">
        <f>SUM(O167:O184)</f>
        <v>0.05</v>
      </c>
      <c r="P166" s="250"/>
      <c r="Q166" s="250">
        <f>SUM(Q167:Q184)</f>
        <v>0</v>
      </c>
      <c r="R166" s="250"/>
      <c r="S166" s="250"/>
      <c r="T166" s="251"/>
      <c r="U166" s="245"/>
      <c r="V166" s="245">
        <f>SUM(V167:V184)</f>
        <v>3.1899999999999995</v>
      </c>
      <c r="W166" s="245"/>
      <c r="X166" s="245"/>
      <c r="AG166" t="s">
        <v>135</v>
      </c>
    </row>
    <row r="167" spans="1:60" ht="22.5" outlineLevel="1" x14ac:dyDescent="0.2">
      <c r="A167" s="252">
        <v>54</v>
      </c>
      <c r="B167" s="253" t="s">
        <v>286</v>
      </c>
      <c r="C167" s="271" t="s">
        <v>287</v>
      </c>
      <c r="D167" s="254" t="s">
        <v>138</v>
      </c>
      <c r="E167" s="255">
        <v>2.54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15</v>
      </c>
      <c r="M167" s="257">
        <f>G167*(1+L167/100)</f>
        <v>0</v>
      </c>
      <c r="N167" s="257">
        <v>0</v>
      </c>
      <c r="O167" s="257">
        <f>ROUND(E167*N167,2)</f>
        <v>0</v>
      </c>
      <c r="P167" s="257">
        <v>0</v>
      </c>
      <c r="Q167" s="257">
        <f>ROUND(E167*P167,2)</f>
        <v>0</v>
      </c>
      <c r="R167" s="257"/>
      <c r="S167" s="257" t="s">
        <v>139</v>
      </c>
      <c r="T167" s="258" t="s">
        <v>139</v>
      </c>
      <c r="U167" s="235">
        <v>1.6E-2</v>
      </c>
      <c r="V167" s="235">
        <f>ROUND(E167*U167,2)</f>
        <v>0.04</v>
      </c>
      <c r="W167" s="235"/>
      <c r="X167" s="235" t="s">
        <v>140</v>
      </c>
      <c r="Y167" s="216"/>
      <c r="Z167" s="216"/>
      <c r="AA167" s="216"/>
      <c r="AB167" s="216"/>
      <c r="AC167" s="216"/>
      <c r="AD167" s="216"/>
      <c r="AE167" s="216"/>
      <c r="AF167" s="216"/>
      <c r="AG167" s="216" t="s">
        <v>150</v>
      </c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1" x14ac:dyDescent="0.2">
      <c r="A168" s="233"/>
      <c r="B168" s="234"/>
      <c r="C168" s="273" t="s">
        <v>166</v>
      </c>
      <c r="D168" s="239"/>
      <c r="E168" s="240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16"/>
      <c r="Z168" s="216"/>
      <c r="AA168" s="216"/>
      <c r="AB168" s="216"/>
      <c r="AC168" s="216"/>
      <c r="AD168" s="216"/>
      <c r="AE168" s="216"/>
      <c r="AF168" s="216"/>
      <c r="AG168" s="216" t="s">
        <v>145</v>
      </c>
      <c r="AH168" s="216">
        <v>0</v>
      </c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1" x14ac:dyDescent="0.2">
      <c r="A169" s="233"/>
      <c r="B169" s="234"/>
      <c r="C169" s="273" t="s">
        <v>167</v>
      </c>
      <c r="D169" s="239"/>
      <c r="E169" s="240">
        <v>2.54</v>
      </c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16"/>
      <c r="Z169" s="216"/>
      <c r="AA169" s="216"/>
      <c r="AB169" s="216"/>
      <c r="AC169" s="216"/>
      <c r="AD169" s="216"/>
      <c r="AE169" s="216"/>
      <c r="AF169" s="216"/>
      <c r="AG169" s="216" t="s">
        <v>145</v>
      </c>
      <c r="AH169" s="216">
        <v>0</v>
      </c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1" x14ac:dyDescent="0.2">
      <c r="A170" s="252">
        <v>55</v>
      </c>
      <c r="B170" s="253" t="s">
        <v>288</v>
      </c>
      <c r="C170" s="271" t="s">
        <v>289</v>
      </c>
      <c r="D170" s="254" t="s">
        <v>138</v>
      </c>
      <c r="E170" s="255">
        <v>2.54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15</v>
      </c>
      <c r="M170" s="257">
        <f>G170*(1+L170/100)</f>
        <v>0</v>
      </c>
      <c r="N170" s="257">
        <v>2.1000000000000001E-4</v>
      </c>
      <c r="O170" s="257">
        <f>ROUND(E170*N170,2)</f>
        <v>0</v>
      </c>
      <c r="P170" s="257">
        <v>0</v>
      </c>
      <c r="Q170" s="257">
        <f>ROUND(E170*P170,2)</f>
        <v>0</v>
      </c>
      <c r="R170" s="257"/>
      <c r="S170" s="257" t="s">
        <v>139</v>
      </c>
      <c r="T170" s="258" t="s">
        <v>139</v>
      </c>
      <c r="U170" s="235">
        <v>0.05</v>
      </c>
      <c r="V170" s="235">
        <f>ROUND(E170*U170,2)</f>
        <v>0.13</v>
      </c>
      <c r="W170" s="235"/>
      <c r="X170" s="235" t="s">
        <v>140</v>
      </c>
      <c r="Y170" s="216"/>
      <c r="Z170" s="216"/>
      <c r="AA170" s="216"/>
      <c r="AB170" s="216"/>
      <c r="AC170" s="216"/>
      <c r="AD170" s="216"/>
      <c r="AE170" s="216"/>
      <c r="AF170" s="216"/>
      <c r="AG170" s="216" t="s">
        <v>150</v>
      </c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1" x14ac:dyDescent="0.2">
      <c r="A171" s="233"/>
      <c r="B171" s="234"/>
      <c r="C171" s="273" t="s">
        <v>166</v>
      </c>
      <c r="D171" s="239"/>
      <c r="E171" s="240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16"/>
      <c r="Z171" s="216"/>
      <c r="AA171" s="216"/>
      <c r="AB171" s="216"/>
      <c r="AC171" s="216"/>
      <c r="AD171" s="216"/>
      <c r="AE171" s="216"/>
      <c r="AF171" s="216"/>
      <c r="AG171" s="216" t="s">
        <v>145</v>
      </c>
      <c r="AH171" s="216">
        <v>0</v>
      </c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1" x14ac:dyDescent="0.2">
      <c r="A172" s="233"/>
      <c r="B172" s="234"/>
      <c r="C172" s="273" t="s">
        <v>167</v>
      </c>
      <c r="D172" s="239"/>
      <c r="E172" s="240">
        <v>2.54</v>
      </c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16"/>
      <c r="Z172" s="216"/>
      <c r="AA172" s="216"/>
      <c r="AB172" s="216"/>
      <c r="AC172" s="216"/>
      <c r="AD172" s="216"/>
      <c r="AE172" s="216"/>
      <c r="AF172" s="216"/>
      <c r="AG172" s="216" t="s">
        <v>145</v>
      </c>
      <c r="AH172" s="216">
        <v>0</v>
      </c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ht="22.5" outlineLevel="1" x14ac:dyDescent="0.2">
      <c r="A173" s="252">
        <v>56</v>
      </c>
      <c r="B173" s="253" t="s">
        <v>290</v>
      </c>
      <c r="C173" s="271" t="s">
        <v>291</v>
      </c>
      <c r="D173" s="254" t="s">
        <v>138</v>
      </c>
      <c r="E173" s="255">
        <v>2.54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15</v>
      </c>
      <c r="M173" s="257">
        <f>G173*(1+L173/100)</f>
        <v>0</v>
      </c>
      <c r="N173" s="257">
        <v>0</v>
      </c>
      <c r="O173" s="257">
        <f>ROUND(E173*N173,2)</f>
        <v>0</v>
      </c>
      <c r="P173" s="257">
        <v>0</v>
      </c>
      <c r="Q173" s="257">
        <f>ROUND(E173*P173,2)</f>
        <v>0</v>
      </c>
      <c r="R173" s="257"/>
      <c r="S173" s="257" t="s">
        <v>139</v>
      </c>
      <c r="T173" s="258" t="s">
        <v>139</v>
      </c>
      <c r="U173" s="235">
        <v>0.97</v>
      </c>
      <c r="V173" s="235">
        <f>ROUND(E173*U173,2)</f>
        <v>2.46</v>
      </c>
      <c r="W173" s="235"/>
      <c r="X173" s="235" t="s">
        <v>140</v>
      </c>
      <c r="Y173" s="216"/>
      <c r="Z173" s="216"/>
      <c r="AA173" s="216"/>
      <c r="AB173" s="216"/>
      <c r="AC173" s="216"/>
      <c r="AD173" s="216"/>
      <c r="AE173" s="216"/>
      <c r="AF173" s="216"/>
      <c r="AG173" s="216" t="s">
        <v>150</v>
      </c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1" x14ac:dyDescent="0.2">
      <c r="A174" s="233"/>
      <c r="B174" s="234"/>
      <c r="C174" s="273" t="s">
        <v>166</v>
      </c>
      <c r="D174" s="239"/>
      <c r="E174" s="240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16"/>
      <c r="Z174" s="216"/>
      <c r="AA174" s="216"/>
      <c r="AB174" s="216"/>
      <c r="AC174" s="216"/>
      <c r="AD174" s="216"/>
      <c r="AE174" s="216"/>
      <c r="AF174" s="216"/>
      <c r="AG174" s="216" t="s">
        <v>145</v>
      </c>
      <c r="AH174" s="216">
        <v>0</v>
      </c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1" x14ac:dyDescent="0.2">
      <c r="A175" s="233"/>
      <c r="B175" s="234"/>
      <c r="C175" s="273" t="s">
        <v>167</v>
      </c>
      <c r="D175" s="239"/>
      <c r="E175" s="240">
        <v>2.54</v>
      </c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16"/>
      <c r="Z175" s="216"/>
      <c r="AA175" s="216"/>
      <c r="AB175" s="216"/>
      <c r="AC175" s="216"/>
      <c r="AD175" s="216"/>
      <c r="AE175" s="216"/>
      <c r="AF175" s="216"/>
      <c r="AG175" s="216" t="s">
        <v>145</v>
      </c>
      <c r="AH175" s="216">
        <v>0</v>
      </c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ht="22.5" outlineLevel="1" x14ac:dyDescent="0.2">
      <c r="A176" s="252">
        <v>57</v>
      </c>
      <c r="B176" s="253" t="s">
        <v>292</v>
      </c>
      <c r="C176" s="271" t="s">
        <v>293</v>
      </c>
      <c r="D176" s="254" t="s">
        <v>138</v>
      </c>
      <c r="E176" s="255">
        <v>2.794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15</v>
      </c>
      <c r="M176" s="257">
        <f>G176*(1+L176/100)</f>
        <v>0</v>
      </c>
      <c r="N176" s="257">
        <v>1.9199999999999998E-2</v>
      </c>
      <c r="O176" s="257">
        <f>ROUND(E176*N176,2)</f>
        <v>0.05</v>
      </c>
      <c r="P176" s="257">
        <v>0</v>
      </c>
      <c r="Q176" s="257">
        <f>ROUND(E176*P176,2)</f>
        <v>0</v>
      </c>
      <c r="R176" s="257" t="s">
        <v>228</v>
      </c>
      <c r="S176" s="257" t="s">
        <v>139</v>
      </c>
      <c r="T176" s="258" t="s">
        <v>139</v>
      </c>
      <c r="U176" s="235">
        <v>0</v>
      </c>
      <c r="V176" s="235">
        <f>ROUND(E176*U176,2)</f>
        <v>0</v>
      </c>
      <c r="W176" s="235"/>
      <c r="X176" s="235" t="s">
        <v>229</v>
      </c>
      <c r="Y176" s="216"/>
      <c r="Z176" s="216"/>
      <c r="AA176" s="216"/>
      <c r="AB176" s="216"/>
      <c r="AC176" s="216"/>
      <c r="AD176" s="216"/>
      <c r="AE176" s="216"/>
      <c r="AF176" s="216"/>
      <c r="AG176" s="216" t="s">
        <v>230</v>
      </c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outlineLevel="1" x14ac:dyDescent="0.2">
      <c r="A177" s="233"/>
      <c r="B177" s="234"/>
      <c r="C177" s="273" t="s">
        <v>166</v>
      </c>
      <c r="D177" s="239"/>
      <c r="E177" s="240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16"/>
      <c r="Z177" s="216"/>
      <c r="AA177" s="216"/>
      <c r="AB177" s="216"/>
      <c r="AC177" s="216"/>
      <c r="AD177" s="216"/>
      <c r="AE177" s="216"/>
      <c r="AF177" s="216"/>
      <c r="AG177" s="216" t="s">
        <v>145</v>
      </c>
      <c r="AH177" s="216">
        <v>0</v>
      </c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outlineLevel="1" x14ac:dyDescent="0.2">
      <c r="A178" s="233"/>
      <c r="B178" s="234"/>
      <c r="C178" s="273" t="s">
        <v>167</v>
      </c>
      <c r="D178" s="239"/>
      <c r="E178" s="240">
        <v>2.54</v>
      </c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16"/>
      <c r="Z178" s="216"/>
      <c r="AA178" s="216"/>
      <c r="AB178" s="216"/>
      <c r="AC178" s="216"/>
      <c r="AD178" s="216"/>
      <c r="AE178" s="216"/>
      <c r="AF178" s="216"/>
      <c r="AG178" s="216" t="s">
        <v>145</v>
      </c>
      <c r="AH178" s="216">
        <v>0</v>
      </c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outlineLevel="1" x14ac:dyDescent="0.2">
      <c r="A179" s="233"/>
      <c r="B179" s="234"/>
      <c r="C179" s="276" t="s">
        <v>294</v>
      </c>
      <c r="D179" s="241"/>
      <c r="E179" s="242">
        <v>0.254</v>
      </c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16"/>
      <c r="Z179" s="216"/>
      <c r="AA179" s="216"/>
      <c r="AB179" s="216"/>
      <c r="AC179" s="216"/>
      <c r="AD179" s="216"/>
      <c r="AE179" s="216"/>
      <c r="AF179" s="216"/>
      <c r="AG179" s="216" t="s">
        <v>145</v>
      </c>
      <c r="AH179" s="216">
        <v>4</v>
      </c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</row>
    <row r="180" spans="1:60" outlineLevel="1" x14ac:dyDescent="0.2">
      <c r="A180" s="252">
        <v>58</v>
      </c>
      <c r="B180" s="253" t="s">
        <v>295</v>
      </c>
      <c r="C180" s="271" t="s">
        <v>296</v>
      </c>
      <c r="D180" s="254" t="s">
        <v>204</v>
      </c>
      <c r="E180" s="255">
        <v>6.75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15</v>
      </c>
      <c r="M180" s="257">
        <f>G180*(1+L180/100)</f>
        <v>0</v>
      </c>
      <c r="N180" s="257">
        <v>4.0000000000000003E-5</v>
      </c>
      <c r="O180" s="257">
        <f>ROUND(E180*N180,2)</f>
        <v>0</v>
      </c>
      <c r="P180" s="257">
        <v>0</v>
      </c>
      <c r="Q180" s="257">
        <f>ROUND(E180*P180,2)</f>
        <v>0</v>
      </c>
      <c r="R180" s="257"/>
      <c r="S180" s="257" t="s">
        <v>139</v>
      </c>
      <c r="T180" s="258" t="s">
        <v>139</v>
      </c>
      <c r="U180" s="235">
        <v>7.0000000000000007E-2</v>
      </c>
      <c r="V180" s="235">
        <f>ROUND(E180*U180,2)</f>
        <v>0.47</v>
      </c>
      <c r="W180" s="235"/>
      <c r="X180" s="235" t="s">
        <v>140</v>
      </c>
      <c r="Y180" s="216"/>
      <c r="Z180" s="216"/>
      <c r="AA180" s="216"/>
      <c r="AB180" s="216"/>
      <c r="AC180" s="216"/>
      <c r="AD180" s="216"/>
      <c r="AE180" s="216"/>
      <c r="AF180" s="216"/>
      <c r="AG180" s="216" t="s">
        <v>150</v>
      </c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outlineLevel="1" x14ac:dyDescent="0.2">
      <c r="A181" s="233"/>
      <c r="B181" s="234"/>
      <c r="C181" s="272" t="s">
        <v>297</v>
      </c>
      <c r="D181" s="260"/>
      <c r="E181" s="260"/>
      <c r="F181" s="260"/>
      <c r="G181" s="260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16"/>
      <c r="Z181" s="216"/>
      <c r="AA181" s="216"/>
      <c r="AB181" s="216"/>
      <c r="AC181" s="216"/>
      <c r="AD181" s="216"/>
      <c r="AE181" s="216"/>
      <c r="AF181" s="216"/>
      <c r="AG181" s="216" t="s">
        <v>143</v>
      </c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outlineLevel="1" x14ac:dyDescent="0.2">
      <c r="A182" s="233"/>
      <c r="B182" s="234"/>
      <c r="C182" s="273" t="s">
        <v>298</v>
      </c>
      <c r="D182" s="239"/>
      <c r="E182" s="240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16"/>
      <c r="Z182" s="216"/>
      <c r="AA182" s="216"/>
      <c r="AB182" s="216"/>
      <c r="AC182" s="216"/>
      <c r="AD182" s="216"/>
      <c r="AE182" s="216"/>
      <c r="AF182" s="216"/>
      <c r="AG182" s="216" t="s">
        <v>145</v>
      </c>
      <c r="AH182" s="216">
        <v>0</v>
      </c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</row>
    <row r="183" spans="1:60" outlineLevel="1" x14ac:dyDescent="0.2">
      <c r="A183" s="233"/>
      <c r="B183" s="234"/>
      <c r="C183" s="273" t="s">
        <v>299</v>
      </c>
      <c r="D183" s="239"/>
      <c r="E183" s="240">
        <v>6.75</v>
      </c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16"/>
      <c r="Z183" s="216"/>
      <c r="AA183" s="216"/>
      <c r="AB183" s="216"/>
      <c r="AC183" s="216"/>
      <c r="AD183" s="216"/>
      <c r="AE183" s="216"/>
      <c r="AF183" s="216"/>
      <c r="AG183" s="216" t="s">
        <v>145</v>
      </c>
      <c r="AH183" s="216">
        <v>0</v>
      </c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1" x14ac:dyDescent="0.2">
      <c r="A184" s="261">
        <v>59</v>
      </c>
      <c r="B184" s="262" t="s">
        <v>300</v>
      </c>
      <c r="C184" s="274" t="s">
        <v>301</v>
      </c>
      <c r="D184" s="263" t="s">
        <v>191</v>
      </c>
      <c r="E184" s="264">
        <v>5.4449999999999998E-2</v>
      </c>
      <c r="F184" s="265"/>
      <c r="G184" s="266">
        <f>ROUND(E184*F184,2)</f>
        <v>0</v>
      </c>
      <c r="H184" s="265"/>
      <c r="I184" s="266">
        <f>ROUND(E184*H184,2)</f>
        <v>0</v>
      </c>
      <c r="J184" s="265"/>
      <c r="K184" s="266">
        <f>ROUND(E184*J184,2)</f>
        <v>0</v>
      </c>
      <c r="L184" s="266">
        <v>15</v>
      </c>
      <c r="M184" s="266">
        <f>G184*(1+L184/100)</f>
        <v>0</v>
      </c>
      <c r="N184" s="266">
        <v>0</v>
      </c>
      <c r="O184" s="266">
        <f>ROUND(E184*N184,2)</f>
        <v>0</v>
      </c>
      <c r="P184" s="266">
        <v>0</v>
      </c>
      <c r="Q184" s="266">
        <f>ROUND(E184*P184,2)</f>
        <v>0</v>
      </c>
      <c r="R184" s="266"/>
      <c r="S184" s="266" t="s">
        <v>139</v>
      </c>
      <c r="T184" s="267" t="s">
        <v>139</v>
      </c>
      <c r="U184" s="235">
        <v>1.5980000000000001</v>
      </c>
      <c r="V184" s="235">
        <f>ROUND(E184*U184,2)</f>
        <v>0.09</v>
      </c>
      <c r="W184" s="235"/>
      <c r="X184" s="235" t="s">
        <v>192</v>
      </c>
      <c r="Y184" s="216"/>
      <c r="Z184" s="216"/>
      <c r="AA184" s="216"/>
      <c r="AB184" s="216"/>
      <c r="AC184" s="216"/>
      <c r="AD184" s="216"/>
      <c r="AE184" s="216"/>
      <c r="AF184" s="216"/>
      <c r="AG184" s="216" t="s">
        <v>193</v>
      </c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x14ac:dyDescent="0.2">
      <c r="A185" s="246" t="s">
        <v>134</v>
      </c>
      <c r="B185" s="247" t="s">
        <v>96</v>
      </c>
      <c r="C185" s="270" t="s">
        <v>97</v>
      </c>
      <c r="D185" s="248"/>
      <c r="E185" s="249"/>
      <c r="F185" s="250"/>
      <c r="G185" s="250">
        <f>SUMIF(AG186:AG210,"&lt;&gt;NOR",G186:G210)</f>
        <v>0</v>
      </c>
      <c r="H185" s="250"/>
      <c r="I185" s="250">
        <f>SUM(I186:I210)</f>
        <v>0</v>
      </c>
      <c r="J185" s="250"/>
      <c r="K185" s="250">
        <f>SUM(K186:K210)</f>
        <v>0</v>
      </c>
      <c r="L185" s="250"/>
      <c r="M185" s="250">
        <f>SUM(M186:M210)</f>
        <v>0</v>
      </c>
      <c r="N185" s="250"/>
      <c r="O185" s="250">
        <f>SUM(O186:O210)</f>
        <v>0.22</v>
      </c>
      <c r="P185" s="250"/>
      <c r="Q185" s="250">
        <f>SUM(Q186:Q210)</f>
        <v>0</v>
      </c>
      <c r="R185" s="250"/>
      <c r="S185" s="250"/>
      <c r="T185" s="251"/>
      <c r="U185" s="245"/>
      <c r="V185" s="245">
        <f>SUM(V186:V210)</f>
        <v>13.950000000000001</v>
      </c>
      <c r="W185" s="245"/>
      <c r="X185" s="245"/>
      <c r="AG185" t="s">
        <v>135</v>
      </c>
    </row>
    <row r="186" spans="1:60" outlineLevel="1" x14ac:dyDescent="0.2">
      <c r="A186" s="252">
        <v>60</v>
      </c>
      <c r="B186" s="253" t="s">
        <v>302</v>
      </c>
      <c r="C186" s="271" t="s">
        <v>303</v>
      </c>
      <c r="D186" s="254" t="s">
        <v>138</v>
      </c>
      <c r="E186" s="255">
        <v>11.88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15</v>
      </c>
      <c r="M186" s="257">
        <f>G186*(1+L186/100)</f>
        <v>0</v>
      </c>
      <c r="N186" s="257">
        <v>2.1000000000000001E-4</v>
      </c>
      <c r="O186" s="257">
        <f>ROUND(E186*N186,2)</f>
        <v>0</v>
      </c>
      <c r="P186" s="257">
        <v>0</v>
      </c>
      <c r="Q186" s="257">
        <f>ROUND(E186*P186,2)</f>
        <v>0</v>
      </c>
      <c r="R186" s="257"/>
      <c r="S186" s="257" t="s">
        <v>139</v>
      </c>
      <c r="T186" s="258" t="s">
        <v>139</v>
      </c>
      <c r="U186" s="235">
        <v>0.05</v>
      </c>
      <c r="V186" s="235">
        <f>ROUND(E186*U186,2)</f>
        <v>0.59</v>
      </c>
      <c r="W186" s="235"/>
      <c r="X186" s="235" t="s">
        <v>140</v>
      </c>
      <c r="Y186" s="216"/>
      <c r="Z186" s="216"/>
      <c r="AA186" s="216"/>
      <c r="AB186" s="216"/>
      <c r="AC186" s="216"/>
      <c r="AD186" s="216"/>
      <c r="AE186" s="216"/>
      <c r="AF186" s="216"/>
      <c r="AG186" s="216" t="s">
        <v>150</v>
      </c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 x14ac:dyDescent="0.2">
      <c r="A187" s="233"/>
      <c r="B187" s="234"/>
      <c r="C187" s="272" t="s">
        <v>304</v>
      </c>
      <c r="D187" s="260"/>
      <c r="E187" s="260"/>
      <c r="F187" s="260"/>
      <c r="G187" s="260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16"/>
      <c r="Z187" s="216"/>
      <c r="AA187" s="216"/>
      <c r="AB187" s="216"/>
      <c r="AC187" s="216"/>
      <c r="AD187" s="216"/>
      <c r="AE187" s="216"/>
      <c r="AF187" s="216"/>
      <c r="AG187" s="216" t="s">
        <v>143</v>
      </c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1" x14ac:dyDescent="0.2">
      <c r="A188" s="233"/>
      <c r="B188" s="234"/>
      <c r="C188" s="273" t="s">
        <v>305</v>
      </c>
      <c r="D188" s="239"/>
      <c r="E188" s="240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16"/>
      <c r="Z188" s="216"/>
      <c r="AA188" s="216"/>
      <c r="AB188" s="216"/>
      <c r="AC188" s="216"/>
      <c r="AD188" s="216"/>
      <c r="AE188" s="216"/>
      <c r="AF188" s="216"/>
      <c r="AG188" s="216" t="s">
        <v>145</v>
      </c>
      <c r="AH188" s="216">
        <v>0</v>
      </c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outlineLevel="1" x14ac:dyDescent="0.2">
      <c r="A189" s="233"/>
      <c r="B189" s="234"/>
      <c r="C189" s="273" t="s">
        <v>162</v>
      </c>
      <c r="D189" s="239"/>
      <c r="E189" s="240">
        <v>13.48</v>
      </c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16"/>
      <c r="Z189" s="216"/>
      <c r="AA189" s="216"/>
      <c r="AB189" s="216"/>
      <c r="AC189" s="216"/>
      <c r="AD189" s="216"/>
      <c r="AE189" s="216"/>
      <c r="AF189" s="216"/>
      <c r="AG189" s="216" t="s">
        <v>145</v>
      </c>
      <c r="AH189" s="216">
        <v>0</v>
      </c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 x14ac:dyDescent="0.2">
      <c r="A190" s="233"/>
      <c r="B190" s="234"/>
      <c r="C190" s="273" t="s">
        <v>163</v>
      </c>
      <c r="D190" s="239"/>
      <c r="E190" s="240">
        <v>-1.6</v>
      </c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16"/>
      <c r="Z190" s="216"/>
      <c r="AA190" s="216"/>
      <c r="AB190" s="216"/>
      <c r="AC190" s="216"/>
      <c r="AD190" s="216"/>
      <c r="AE190" s="216"/>
      <c r="AF190" s="216"/>
      <c r="AG190" s="216" t="s">
        <v>145</v>
      </c>
      <c r="AH190" s="216">
        <v>0</v>
      </c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1" x14ac:dyDescent="0.2">
      <c r="A191" s="252">
        <v>61</v>
      </c>
      <c r="B191" s="253" t="s">
        <v>306</v>
      </c>
      <c r="C191" s="271" t="s">
        <v>307</v>
      </c>
      <c r="D191" s="254" t="s">
        <v>138</v>
      </c>
      <c r="E191" s="255">
        <v>11.88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15</v>
      </c>
      <c r="M191" s="257">
        <f>G191*(1+L191/100)</f>
        <v>0</v>
      </c>
      <c r="N191" s="257">
        <v>5.2399999999999999E-3</v>
      </c>
      <c r="O191" s="257">
        <f>ROUND(E191*N191,2)</f>
        <v>0.06</v>
      </c>
      <c r="P191" s="257">
        <v>0</v>
      </c>
      <c r="Q191" s="257">
        <f>ROUND(E191*P191,2)</f>
        <v>0</v>
      </c>
      <c r="R191" s="257"/>
      <c r="S191" s="257" t="s">
        <v>139</v>
      </c>
      <c r="T191" s="258" t="s">
        <v>139</v>
      </c>
      <c r="U191" s="235">
        <v>0.95840000000000003</v>
      </c>
      <c r="V191" s="235">
        <f>ROUND(E191*U191,2)</f>
        <v>11.39</v>
      </c>
      <c r="W191" s="235"/>
      <c r="X191" s="235" t="s">
        <v>140</v>
      </c>
      <c r="Y191" s="216"/>
      <c r="Z191" s="216"/>
      <c r="AA191" s="216"/>
      <c r="AB191" s="216"/>
      <c r="AC191" s="216"/>
      <c r="AD191" s="216"/>
      <c r="AE191" s="216"/>
      <c r="AF191" s="216"/>
      <c r="AG191" s="216" t="s">
        <v>150</v>
      </c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outlineLevel="1" x14ac:dyDescent="0.2">
      <c r="A192" s="233"/>
      <c r="B192" s="234"/>
      <c r="C192" s="273" t="s">
        <v>305</v>
      </c>
      <c r="D192" s="239"/>
      <c r="E192" s="240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16"/>
      <c r="Z192" s="216"/>
      <c r="AA192" s="216"/>
      <c r="AB192" s="216"/>
      <c r="AC192" s="216"/>
      <c r="AD192" s="216"/>
      <c r="AE192" s="216"/>
      <c r="AF192" s="216"/>
      <c r="AG192" s="216" t="s">
        <v>145</v>
      </c>
      <c r="AH192" s="216">
        <v>0</v>
      </c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1" x14ac:dyDescent="0.2">
      <c r="A193" s="233"/>
      <c r="B193" s="234"/>
      <c r="C193" s="273" t="s">
        <v>162</v>
      </c>
      <c r="D193" s="239"/>
      <c r="E193" s="240">
        <v>13.48</v>
      </c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16"/>
      <c r="Z193" s="216"/>
      <c r="AA193" s="216"/>
      <c r="AB193" s="216"/>
      <c r="AC193" s="216"/>
      <c r="AD193" s="216"/>
      <c r="AE193" s="216"/>
      <c r="AF193" s="216"/>
      <c r="AG193" s="216" t="s">
        <v>145</v>
      </c>
      <c r="AH193" s="216">
        <v>0</v>
      </c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1" x14ac:dyDescent="0.2">
      <c r="A194" s="233"/>
      <c r="B194" s="234"/>
      <c r="C194" s="273" t="s">
        <v>163</v>
      </c>
      <c r="D194" s="239"/>
      <c r="E194" s="240">
        <v>-1.6</v>
      </c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16"/>
      <c r="Z194" s="216"/>
      <c r="AA194" s="216"/>
      <c r="AB194" s="216"/>
      <c r="AC194" s="216"/>
      <c r="AD194" s="216"/>
      <c r="AE194" s="216"/>
      <c r="AF194" s="216"/>
      <c r="AG194" s="216" t="s">
        <v>145</v>
      </c>
      <c r="AH194" s="216">
        <v>0</v>
      </c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1" x14ac:dyDescent="0.2">
      <c r="A195" s="252">
        <v>62</v>
      </c>
      <c r="B195" s="253" t="s">
        <v>308</v>
      </c>
      <c r="C195" s="271" t="s">
        <v>309</v>
      </c>
      <c r="D195" s="254" t="s">
        <v>138</v>
      </c>
      <c r="E195" s="255">
        <v>13.068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15</v>
      </c>
      <c r="M195" s="257">
        <f>G195*(1+L195/100)</f>
        <v>0</v>
      </c>
      <c r="N195" s="257">
        <v>1.2200000000000001E-2</v>
      </c>
      <c r="O195" s="257">
        <f>ROUND(E195*N195,2)</f>
        <v>0.16</v>
      </c>
      <c r="P195" s="257">
        <v>0</v>
      </c>
      <c r="Q195" s="257">
        <f>ROUND(E195*P195,2)</f>
        <v>0</v>
      </c>
      <c r="R195" s="257" t="s">
        <v>228</v>
      </c>
      <c r="S195" s="257" t="s">
        <v>139</v>
      </c>
      <c r="T195" s="258" t="s">
        <v>139</v>
      </c>
      <c r="U195" s="235">
        <v>0</v>
      </c>
      <c r="V195" s="235">
        <f>ROUND(E195*U195,2)</f>
        <v>0</v>
      </c>
      <c r="W195" s="235"/>
      <c r="X195" s="235" t="s">
        <v>229</v>
      </c>
      <c r="Y195" s="216"/>
      <c r="Z195" s="216"/>
      <c r="AA195" s="216"/>
      <c r="AB195" s="216"/>
      <c r="AC195" s="216"/>
      <c r="AD195" s="216"/>
      <c r="AE195" s="216"/>
      <c r="AF195" s="216"/>
      <c r="AG195" s="216" t="s">
        <v>230</v>
      </c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1" x14ac:dyDescent="0.2">
      <c r="A196" s="233"/>
      <c r="B196" s="234"/>
      <c r="C196" s="273" t="s">
        <v>305</v>
      </c>
      <c r="D196" s="239"/>
      <c r="E196" s="240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16"/>
      <c r="Z196" s="216"/>
      <c r="AA196" s="216"/>
      <c r="AB196" s="216"/>
      <c r="AC196" s="216"/>
      <c r="AD196" s="216"/>
      <c r="AE196" s="216"/>
      <c r="AF196" s="216"/>
      <c r="AG196" s="216" t="s">
        <v>145</v>
      </c>
      <c r="AH196" s="216">
        <v>0</v>
      </c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outlineLevel="1" x14ac:dyDescent="0.2">
      <c r="A197" s="233"/>
      <c r="B197" s="234"/>
      <c r="C197" s="273" t="s">
        <v>162</v>
      </c>
      <c r="D197" s="239"/>
      <c r="E197" s="240">
        <v>13.48</v>
      </c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16"/>
      <c r="Z197" s="216"/>
      <c r="AA197" s="216"/>
      <c r="AB197" s="216"/>
      <c r="AC197" s="216"/>
      <c r="AD197" s="216"/>
      <c r="AE197" s="216"/>
      <c r="AF197" s="216"/>
      <c r="AG197" s="216" t="s">
        <v>145</v>
      </c>
      <c r="AH197" s="216">
        <v>0</v>
      </c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1" x14ac:dyDescent="0.2">
      <c r="A198" s="233"/>
      <c r="B198" s="234"/>
      <c r="C198" s="273" t="s">
        <v>163</v>
      </c>
      <c r="D198" s="239"/>
      <c r="E198" s="240">
        <v>-1.6</v>
      </c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16"/>
      <c r="Z198" s="216"/>
      <c r="AA198" s="216"/>
      <c r="AB198" s="216"/>
      <c r="AC198" s="216"/>
      <c r="AD198" s="216"/>
      <c r="AE198" s="216"/>
      <c r="AF198" s="216"/>
      <c r="AG198" s="216" t="s">
        <v>145</v>
      </c>
      <c r="AH198" s="216">
        <v>0</v>
      </c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1" x14ac:dyDescent="0.2">
      <c r="A199" s="233"/>
      <c r="B199" s="234"/>
      <c r="C199" s="276" t="s">
        <v>294</v>
      </c>
      <c r="D199" s="241"/>
      <c r="E199" s="242">
        <v>1.1879999999999999</v>
      </c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16"/>
      <c r="Z199" s="216"/>
      <c r="AA199" s="216"/>
      <c r="AB199" s="216"/>
      <c r="AC199" s="216"/>
      <c r="AD199" s="216"/>
      <c r="AE199" s="216"/>
      <c r="AF199" s="216"/>
      <c r="AG199" s="216" t="s">
        <v>145</v>
      </c>
      <c r="AH199" s="216">
        <v>4</v>
      </c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1" x14ac:dyDescent="0.2">
      <c r="A200" s="252">
        <v>63</v>
      </c>
      <c r="B200" s="253" t="s">
        <v>310</v>
      </c>
      <c r="C200" s="271" t="s">
        <v>311</v>
      </c>
      <c r="D200" s="254" t="s">
        <v>204</v>
      </c>
      <c r="E200" s="255">
        <v>6.74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15</v>
      </c>
      <c r="M200" s="257">
        <f>G200*(1+L200/100)</f>
        <v>0</v>
      </c>
      <c r="N200" s="257">
        <v>1E-4</v>
      </c>
      <c r="O200" s="257">
        <f>ROUND(E200*N200,2)</f>
        <v>0</v>
      </c>
      <c r="P200" s="257">
        <v>0</v>
      </c>
      <c r="Q200" s="257">
        <f>ROUND(E200*P200,2)</f>
        <v>0</v>
      </c>
      <c r="R200" s="257"/>
      <c r="S200" s="257" t="s">
        <v>139</v>
      </c>
      <c r="T200" s="258" t="s">
        <v>139</v>
      </c>
      <c r="U200" s="235">
        <v>0.12</v>
      </c>
      <c r="V200" s="235">
        <f>ROUND(E200*U200,2)</f>
        <v>0.81</v>
      </c>
      <c r="W200" s="235"/>
      <c r="X200" s="235" t="s">
        <v>140</v>
      </c>
      <c r="Y200" s="216"/>
      <c r="Z200" s="216"/>
      <c r="AA200" s="216"/>
      <c r="AB200" s="216"/>
      <c r="AC200" s="216"/>
      <c r="AD200" s="216"/>
      <c r="AE200" s="216"/>
      <c r="AF200" s="216"/>
      <c r="AG200" s="216" t="s">
        <v>150</v>
      </c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outlineLevel="1" x14ac:dyDescent="0.2">
      <c r="A201" s="233"/>
      <c r="B201" s="234"/>
      <c r="C201" s="273" t="s">
        <v>305</v>
      </c>
      <c r="D201" s="239"/>
      <c r="E201" s="240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16"/>
      <c r="Z201" s="216"/>
      <c r="AA201" s="216"/>
      <c r="AB201" s="216"/>
      <c r="AC201" s="216"/>
      <c r="AD201" s="216"/>
      <c r="AE201" s="216"/>
      <c r="AF201" s="216"/>
      <c r="AG201" s="216" t="s">
        <v>145</v>
      </c>
      <c r="AH201" s="216">
        <v>0</v>
      </c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1" x14ac:dyDescent="0.2">
      <c r="A202" s="233"/>
      <c r="B202" s="234"/>
      <c r="C202" s="273" t="s">
        <v>205</v>
      </c>
      <c r="D202" s="239"/>
      <c r="E202" s="240">
        <v>6.74</v>
      </c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16"/>
      <c r="Z202" s="216"/>
      <c r="AA202" s="216"/>
      <c r="AB202" s="216"/>
      <c r="AC202" s="216"/>
      <c r="AD202" s="216"/>
      <c r="AE202" s="216"/>
      <c r="AF202" s="216"/>
      <c r="AG202" s="216" t="s">
        <v>145</v>
      </c>
      <c r="AH202" s="216">
        <v>0</v>
      </c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outlineLevel="1" x14ac:dyDescent="0.2">
      <c r="A203" s="252">
        <v>64</v>
      </c>
      <c r="B203" s="253" t="s">
        <v>312</v>
      </c>
      <c r="C203" s="271" t="s">
        <v>313</v>
      </c>
      <c r="D203" s="254" t="s">
        <v>204</v>
      </c>
      <c r="E203" s="255">
        <v>2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15</v>
      </c>
      <c r="M203" s="257">
        <f>G203*(1+L203/100)</f>
        <v>0</v>
      </c>
      <c r="N203" s="257">
        <v>1E-4</v>
      </c>
      <c r="O203" s="257">
        <f>ROUND(E203*N203,2)</f>
        <v>0</v>
      </c>
      <c r="P203" s="257">
        <v>0</v>
      </c>
      <c r="Q203" s="257">
        <f>ROUND(E203*P203,2)</f>
        <v>0</v>
      </c>
      <c r="R203" s="257"/>
      <c r="S203" s="257" t="s">
        <v>139</v>
      </c>
      <c r="T203" s="258" t="s">
        <v>139</v>
      </c>
      <c r="U203" s="235">
        <v>0.12</v>
      </c>
      <c r="V203" s="235">
        <f>ROUND(E203*U203,2)</f>
        <v>0.24</v>
      </c>
      <c r="W203" s="235"/>
      <c r="X203" s="235" t="s">
        <v>140</v>
      </c>
      <c r="Y203" s="216"/>
      <c r="Z203" s="216"/>
      <c r="AA203" s="216"/>
      <c r="AB203" s="216"/>
      <c r="AC203" s="216"/>
      <c r="AD203" s="216"/>
      <c r="AE203" s="216"/>
      <c r="AF203" s="216"/>
      <c r="AG203" s="216" t="s">
        <v>150</v>
      </c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1" x14ac:dyDescent="0.2">
      <c r="A204" s="233"/>
      <c r="B204" s="234"/>
      <c r="C204" s="273" t="s">
        <v>305</v>
      </c>
      <c r="D204" s="239"/>
      <c r="E204" s="240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16"/>
      <c r="Z204" s="216"/>
      <c r="AA204" s="216"/>
      <c r="AB204" s="216"/>
      <c r="AC204" s="216"/>
      <c r="AD204" s="216"/>
      <c r="AE204" s="216"/>
      <c r="AF204" s="216"/>
      <c r="AG204" s="216" t="s">
        <v>145</v>
      </c>
      <c r="AH204" s="216">
        <v>0</v>
      </c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 x14ac:dyDescent="0.2">
      <c r="A205" s="233"/>
      <c r="B205" s="234"/>
      <c r="C205" s="273" t="s">
        <v>314</v>
      </c>
      <c r="D205" s="239"/>
      <c r="E205" s="240">
        <v>2</v>
      </c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16"/>
      <c r="Z205" s="216"/>
      <c r="AA205" s="216"/>
      <c r="AB205" s="216"/>
      <c r="AC205" s="216"/>
      <c r="AD205" s="216"/>
      <c r="AE205" s="216"/>
      <c r="AF205" s="216"/>
      <c r="AG205" s="216" t="s">
        <v>145</v>
      </c>
      <c r="AH205" s="216">
        <v>0</v>
      </c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1" x14ac:dyDescent="0.2">
      <c r="A206" s="252">
        <v>65</v>
      </c>
      <c r="B206" s="253" t="s">
        <v>315</v>
      </c>
      <c r="C206" s="271" t="s">
        <v>316</v>
      </c>
      <c r="D206" s="254" t="s">
        <v>204</v>
      </c>
      <c r="E206" s="255">
        <v>8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15</v>
      </c>
      <c r="M206" s="257">
        <f>G206*(1+L206/100)</f>
        <v>0</v>
      </c>
      <c r="N206" s="257">
        <v>4.0000000000000003E-5</v>
      </c>
      <c r="O206" s="257">
        <f>ROUND(E206*N206,2)</f>
        <v>0</v>
      </c>
      <c r="P206" s="257">
        <v>0</v>
      </c>
      <c r="Q206" s="257">
        <f>ROUND(E206*P206,2)</f>
        <v>0</v>
      </c>
      <c r="R206" s="257"/>
      <c r="S206" s="257" t="s">
        <v>214</v>
      </c>
      <c r="T206" s="258" t="s">
        <v>215</v>
      </c>
      <c r="U206" s="235">
        <v>7.0000000000000007E-2</v>
      </c>
      <c r="V206" s="235">
        <f>ROUND(E206*U206,2)</f>
        <v>0.56000000000000005</v>
      </c>
      <c r="W206" s="235"/>
      <c r="X206" s="235" t="s">
        <v>140</v>
      </c>
      <c r="Y206" s="216"/>
      <c r="Z206" s="216"/>
      <c r="AA206" s="216"/>
      <c r="AB206" s="216"/>
      <c r="AC206" s="216"/>
      <c r="AD206" s="216"/>
      <c r="AE206" s="216"/>
      <c r="AF206" s="216"/>
      <c r="AG206" s="216" t="s">
        <v>150</v>
      </c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1" x14ac:dyDescent="0.2">
      <c r="A207" s="233"/>
      <c r="B207" s="234"/>
      <c r="C207" s="272" t="s">
        <v>317</v>
      </c>
      <c r="D207" s="260"/>
      <c r="E207" s="260"/>
      <c r="F207" s="260"/>
      <c r="G207" s="260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16"/>
      <c r="Z207" s="216"/>
      <c r="AA207" s="216"/>
      <c r="AB207" s="216"/>
      <c r="AC207" s="216"/>
      <c r="AD207" s="216"/>
      <c r="AE207" s="216"/>
      <c r="AF207" s="216"/>
      <c r="AG207" s="216" t="s">
        <v>143</v>
      </c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1" x14ac:dyDescent="0.2">
      <c r="A208" s="233"/>
      <c r="B208" s="234"/>
      <c r="C208" s="273" t="s">
        <v>305</v>
      </c>
      <c r="D208" s="239"/>
      <c r="E208" s="240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16"/>
      <c r="Z208" s="216"/>
      <c r="AA208" s="216"/>
      <c r="AB208" s="216"/>
      <c r="AC208" s="216"/>
      <c r="AD208" s="216"/>
      <c r="AE208" s="216"/>
      <c r="AF208" s="216"/>
      <c r="AG208" s="216" t="s">
        <v>145</v>
      </c>
      <c r="AH208" s="216">
        <v>0</v>
      </c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1" x14ac:dyDescent="0.2">
      <c r="A209" s="233"/>
      <c r="B209" s="234"/>
      <c r="C209" s="273" t="s">
        <v>208</v>
      </c>
      <c r="D209" s="239"/>
      <c r="E209" s="240">
        <v>8</v>
      </c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16"/>
      <c r="Z209" s="216"/>
      <c r="AA209" s="216"/>
      <c r="AB209" s="216"/>
      <c r="AC209" s="216"/>
      <c r="AD209" s="216"/>
      <c r="AE209" s="216"/>
      <c r="AF209" s="216"/>
      <c r="AG209" s="216" t="s">
        <v>145</v>
      </c>
      <c r="AH209" s="216">
        <v>0</v>
      </c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1" x14ac:dyDescent="0.2">
      <c r="A210" s="261">
        <v>66</v>
      </c>
      <c r="B210" s="262" t="s">
        <v>318</v>
      </c>
      <c r="C210" s="274" t="s">
        <v>319</v>
      </c>
      <c r="D210" s="263" t="s">
        <v>191</v>
      </c>
      <c r="E210" s="264">
        <v>0.22536999999999999</v>
      </c>
      <c r="F210" s="265"/>
      <c r="G210" s="266">
        <f>ROUND(E210*F210,2)</f>
        <v>0</v>
      </c>
      <c r="H210" s="265"/>
      <c r="I210" s="266">
        <f>ROUND(E210*H210,2)</f>
        <v>0</v>
      </c>
      <c r="J210" s="265"/>
      <c r="K210" s="266">
        <f>ROUND(E210*J210,2)</f>
        <v>0</v>
      </c>
      <c r="L210" s="266">
        <v>15</v>
      </c>
      <c r="M210" s="266">
        <f>G210*(1+L210/100)</f>
        <v>0</v>
      </c>
      <c r="N210" s="266">
        <v>0</v>
      </c>
      <c r="O210" s="266">
        <f>ROUND(E210*N210,2)</f>
        <v>0</v>
      </c>
      <c r="P210" s="266">
        <v>0</v>
      </c>
      <c r="Q210" s="266">
        <f>ROUND(E210*P210,2)</f>
        <v>0</v>
      </c>
      <c r="R210" s="266"/>
      <c r="S210" s="266" t="s">
        <v>139</v>
      </c>
      <c r="T210" s="267" t="s">
        <v>139</v>
      </c>
      <c r="U210" s="235">
        <v>1.5980000000000001</v>
      </c>
      <c r="V210" s="235">
        <f>ROUND(E210*U210,2)</f>
        <v>0.36</v>
      </c>
      <c r="W210" s="235"/>
      <c r="X210" s="235" t="s">
        <v>192</v>
      </c>
      <c r="Y210" s="216"/>
      <c r="Z210" s="216"/>
      <c r="AA210" s="216"/>
      <c r="AB210" s="216"/>
      <c r="AC210" s="216"/>
      <c r="AD210" s="216"/>
      <c r="AE210" s="216"/>
      <c r="AF210" s="216"/>
      <c r="AG210" s="216" t="s">
        <v>193</v>
      </c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x14ac:dyDescent="0.2">
      <c r="A211" s="246" t="s">
        <v>134</v>
      </c>
      <c r="B211" s="247" t="s">
        <v>98</v>
      </c>
      <c r="C211" s="270" t="s">
        <v>99</v>
      </c>
      <c r="D211" s="248"/>
      <c r="E211" s="249"/>
      <c r="F211" s="250"/>
      <c r="G211" s="250">
        <f>SUMIF(AG212:AG233,"&lt;&gt;NOR",G212:G233)</f>
        <v>0</v>
      </c>
      <c r="H211" s="250"/>
      <c r="I211" s="250">
        <f>SUM(I212:I233)</f>
        <v>0</v>
      </c>
      <c r="J211" s="250"/>
      <c r="K211" s="250">
        <f>SUM(K212:K233)</f>
        <v>0</v>
      </c>
      <c r="L211" s="250"/>
      <c r="M211" s="250">
        <f>SUM(M212:M233)</f>
        <v>0</v>
      </c>
      <c r="N211" s="250"/>
      <c r="O211" s="250">
        <f>SUM(O212:O233)</f>
        <v>0</v>
      </c>
      <c r="P211" s="250"/>
      <c r="Q211" s="250">
        <f>SUM(Q212:Q233)</f>
        <v>0</v>
      </c>
      <c r="R211" s="250"/>
      <c r="S211" s="250"/>
      <c r="T211" s="251"/>
      <c r="U211" s="245"/>
      <c r="V211" s="245">
        <f>SUM(V212:V233)</f>
        <v>3.39</v>
      </c>
      <c r="W211" s="245"/>
      <c r="X211" s="245"/>
      <c r="AG211" t="s">
        <v>135</v>
      </c>
    </row>
    <row r="212" spans="1:60" outlineLevel="1" x14ac:dyDescent="0.2">
      <c r="A212" s="252">
        <v>67</v>
      </c>
      <c r="B212" s="253" t="s">
        <v>320</v>
      </c>
      <c r="C212" s="271" t="s">
        <v>321</v>
      </c>
      <c r="D212" s="254" t="s">
        <v>138</v>
      </c>
      <c r="E212" s="255">
        <v>1.474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15</v>
      </c>
      <c r="M212" s="257">
        <f>G212*(1+L212/100)</f>
        <v>0</v>
      </c>
      <c r="N212" s="257">
        <v>1.4999999999999999E-4</v>
      </c>
      <c r="O212" s="257">
        <f>ROUND(E212*N212,2)</f>
        <v>0</v>
      </c>
      <c r="P212" s="257">
        <v>0</v>
      </c>
      <c r="Q212" s="257">
        <f>ROUND(E212*P212,2)</f>
        <v>0</v>
      </c>
      <c r="R212" s="257"/>
      <c r="S212" s="257" t="s">
        <v>139</v>
      </c>
      <c r="T212" s="258" t="s">
        <v>139</v>
      </c>
      <c r="U212" s="235">
        <v>0.22800000000000001</v>
      </c>
      <c r="V212" s="235">
        <f>ROUND(E212*U212,2)</f>
        <v>0.34</v>
      </c>
      <c r="W212" s="235"/>
      <c r="X212" s="235" t="s">
        <v>140</v>
      </c>
      <c r="Y212" s="216"/>
      <c r="Z212" s="216"/>
      <c r="AA212" s="216"/>
      <c r="AB212" s="216"/>
      <c r="AC212" s="216"/>
      <c r="AD212" s="216"/>
      <c r="AE212" s="216"/>
      <c r="AF212" s="216"/>
      <c r="AG212" s="216" t="s">
        <v>150</v>
      </c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1" x14ac:dyDescent="0.2">
      <c r="A213" s="233"/>
      <c r="B213" s="234"/>
      <c r="C213" s="273" t="s">
        <v>322</v>
      </c>
      <c r="D213" s="239"/>
      <c r="E213" s="240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16"/>
      <c r="Z213" s="216"/>
      <c r="AA213" s="216"/>
      <c r="AB213" s="216"/>
      <c r="AC213" s="216"/>
      <c r="AD213" s="216"/>
      <c r="AE213" s="216"/>
      <c r="AF213" s="216"/>
      <c r="AG213" s="216" t="s">
        <v>145</v>
      </c>
      <c r="AH213" s="216">
        <v>0</v>
      </c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 x14ac:dyDescent="0.2">
      <c r="A214" s="233"/>
      <c r="B214" s="234"/>
      <c r="C214" s="273" t="s">
        <v>323</v>
      </c>
      <c r="D214" s="239"/>
      <c r="E214" s="240">
        <v>1</v>
      </c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16"/>
      <c r="Z214" s="216"/>
      <c r="AA214" s="216"/>
      <c r="AB214" s="216"/>
      <c r="AC214" s="216"/>
      <c r="AD214" s="216"/>
      <c r="AE214" s="216"/>
      <c r="AF214" s="216"/>
      <c r="AG214" s="216" t="s">
        <v>145</v>
      </c>
      <c r="AH214" s="216">
        <v>0</v>
      </c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 x14ac:dyDescent="0.2">
      <c r="A215" s="233"/>
      <c r="B215" s="234"/>
      <c r="C215" s="277" t="s">
        <v>324</v>
      </c>
      <c r="D215" s="243"/>
      <c r="E215" s="244">
        <v>1</v>
      </c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16"/>
      <c r="Z215" s="216"/>
      <c r="AA215" s="216"/>
      <c r="AB215" s="216"/>
      <c r="AC215" s="216"/>
      <c r="AD215" s="216"/>
      <c r="AE215" s="216"/>
      <c r="AF215" s="216"/>
      <c r="AG215" s="216" t="s">
        <v>145</v>
      </c>
      <c r="AH215" s="216">
        <v>1</v>
      </c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 x14ac:dyDescent="0.2">
      <c r="A216" s="233"/>
      <c r="B216" s="234"/>
      <c r="C216" s="273" t="s">
        <v>325</v>
      </c>
      <c r="D216" s="239"/>
      <c r="E216" s="240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16"/>
      <c r="Z216" s="216"/>
      <c r="AA216" s="216"/>
      <c r="AB216" s="216"/>
      <c r="AC216" s="216"/>
      <c r="AD216" s="216"/>
      <c r="AE216" s="216"/>
      <c r="AF216" s="216"/>
      <c r="AG216" s="216" t="s">
        <v>145</v>
      </c>
      <c r="AH216" s="216">
        <v>0</v>
      </c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1" x14ac:dyDescent="0.2">
      <c r="A217" s="233"/>
      <c r="B217" s="234"/>
      <c r="C217" s="273" t="s">
        <v>326</v>
      </c>
      <c r="D217" s="239"/>
      <c r="E217" s="240">
        <v>0.47399999999999998</v>
      </c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16"/>
      <c r="Z217" s="216"/>
      <c r="AA217" s="216"/>
      <c r="AB217" s="216"/>
      <c r="AC217" s="216"/>
      <c r="AD217" s="216"/>
      <c r="AE217" s="216"/>
      <c r="AF217" s="216"/>
      <c r="AG217" s="216" t="s">
        <v>145</v>
      </c>
      <c r="AH217" s="216">
        <v>0</v>
      </c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outlineLevel="1" x14ac:dyDescent="0.2">
      <c r="A218" s="233"/>
      <c r="B218" s="234"/>
      <c r="C218" s="277" t="s">
        <v>324</v>
      </c>
      <c r="D218" s="243"/>
      <c r="E218" s="244">
        <v>0.47399999999999998</v>
      </c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16"/>
      <c r="Z218" s="216"/>
      <c r="AA218" s="216"/>
      <c r="AB218" s="216"/>
      <c r="AC218" s="216"/>
      <c r="AD218" s="216"/>
      <c r="AE218" s="216"/>
      <c r="AF218" s="216"/>
      <c r="AG218" s="216" t="s">
        <v>145</v>
      </c>
      <c r="AH218" s="216">
        <v>1</v>
      </c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 x14ac:dyDescent="0.2">
      <c r="A219" s="252">
        <v>68</v>
      </c>
      <c r="B219" s="253" t="s">
        <v>327</v>
      </c>
      <c r="C219" s="271" t="s">
        <v>328</v>
      </c>
      <c r="D219" s="254" t="s">
        <v>138</v>
      </c>
      <c r="E219" s="255">
        <v>1.474</v>
      </c>
      <c r="F219" s="256"/>
      <c r="G219" s="257">
        <f>ROUND(E219*F219,2)</f>
        <v>0</v>
      </c>
      <c r="H219" s="256"/>
      <c r="I219" s="257">
        <f>ROUND(E219*H219,2)</f>
        <v>0</v>
      </c>
      <c r="J219" s="256"/>
      <c r="K219" s="257">
        <f>ROUND(E219*J219,2)</f>
        <v>0</v>
      </c>
      <c r="L219" s="257">
        <v>15</v>
      </c>
      <c r="M219" s="257">
        <f>G219*(1+L219/100)</f>
        <v>0</v>
      </c>
      <c r="N219" s="257">
        <v>3.1E-4</v>
      </c>
      <c r="O219" s="257">
        <f>ROUND(E219*N219,2)</f>
        <v>0</v>
      </c>
      <c r="P219" s="257">
        <v>0</v>
      </c>
      <c r="Q219" s="257">
        <f>ROUND(E219*P219,2)</f>
        <v>0</v>
      </c>
      <c r="R219" s="257"/>
      <c r="S219" s="257" t="s">
        <v>139</v>
      </c>
      <c r="T219" s="258" t="s">
        <v>139</v>
      </c>
      <c r="U219" s="235">
        <v>0.40300000000000002</v>
      </c>
      <c r="V219" s="235">
        <f>ROUND(E219*U219,2)</f>
        <v>0.59</v>
      </c>
      <c r="W219" s="235"/>
      <c r="X219" s="235" t="s">
        <v>140</v>
      </c>
      <c r="Y219" s="216"/>
      <c r="Z219" s="216"/>
      <c r="AA219" s="216"/>
      <c r="AB219" s="216"/>
      <c r="AC219" s="216"/>
      <c r="AD219" s="216"/>
      <c r="AE219" s="216"/>
      <c r="AF219" s="216"/>
      <c r="AG219" s="216" t="s">
        <v>150</v>
      </c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 x14ac:dyDescent="0.2">
      <c r="A220" s="233"/>
      <c r="B220" s="234"/>
      <c r="C220" s="272" t="s">
        <v>329</v>
      </c>
      <c r="D220" s="260"/>
      <c r="E220" s="260"/>
      <c r="F220" s="260"/>
      <c r="G220" s="260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16"/>
      <c r="Z220" s="216"/>
      <c r="AA220" s="216"/>
      <c r="AB220" s="216"/>
      <c r="AC220" s="216"/>
      <c r="AD220" s="216"/>
      <c r="AE220" s="216"/>
      <c r="AF220" s="216"/>
      <c r="AG220" s="216" t="s">
        <v>143</v>
      </c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 x14ac:dyDescent="0.2">
      <c r="A221" s="233"/>
      <c r="B221" s="234"/>
      <c r="C221" s="273" t="s">
        <v>322</v>
      </c>
      <c r="D221" s="239"/>
      <c r="E221" s="240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16"/>
      <c r="Z221" s="216"/>
      <c r="AA221" s="216"/>
      <c r="AB221" s="216"/>
      <c r="AC221" s="216"/>
      <c r="AD221" s="216"/>
      <c r="AE221" s="216"/>
      <c r="AF221" s="216"/>
      <c r="AG221" s="216" t="s">
        <v>145</v>
      </c>
      <c r="AH221" s="216">
        <v>0</v>
      </c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1" x14ac:dyDescent="0.2">
      <c r="A222" s="233"/>
      <c r="B222" s="234"/>
      <c r="C222" s="273" t="s">
        <v>323</v>
      </c>
      <c r="D222" s="239"/>
      <c r="E222" s="240">
        <v>1</v>
      </c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16"/>
      <c r="Z222" s="216"/>
      <c r="AA222" s="216"/>
      <c r="AB222" s="216"/>
      <c r="AC222" s="216"/>
      <c r="AD222" s="216"/>
      <c r="AE222" s="216"/>
      <c r="AF222" s="216"/>
      <c r="AG222" s="216" t="s">
        <v>145</v>
      </c>
      <c r="AH222" s="216">
        <v>0</v>
      </c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1" x14ac:dyDescent="0.2">
      <c r="A223" s="233"/>
      <c r="B223" s="234"/>
      <c r="C223" s="277" t="s">
        <v>324</v>
      </c>
      <c r="D223" s="243"/>
      <c r="E223" s="244">
        <v>1</v>
      </c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16"/>
      <c r="Z223" s="216"/>
      <c r="AA223" s="216"/>
      <c r="AB223" s="216"/>
      <c r="AC223" s="216"/>
      <c r="AD223" s="216"/>
      <c r="AE223" s="216"/>
      <c r="AF223" s="216"/>
      <c r="AG223" s="216" t="s">
        <v>145</v>
      </c>
      <c r="AH223" s="216">
        <v>1</v>
      </c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outlineLevel="1" x14ac:dyDescent="0.2">
      <c r="A224" s="233"/>
      <c r="B224" s="234"/>
      <c r="C224" s="273" t="s">
        <v>325</v>
      </c>
      <c r="D224" s="239"/>
      <c r="E224" s="240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16"/>
      <c r="Z224" s="216"/>
      <c r="AA224" s="216"/>
      <c r="AB224" s="216"/>
      <c r="AC224" s="216"/>
      <c r="AD224" s="216"/>
      <c r="AE224" s="216"/>
      <c r="AF224" s="216"/>
      <c r="AG224" s="216" t="s">
        <v>145</v>
      </c>
      <c r="AH224" s="216">
        <v>0</v>
      </c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outlineLevel="1" x14ac:dyDescent="0.2">
      <c r="A225" s="233"/>
      <c r="B225" s="234"/>
      <c r="C225" s="273" t="s">
        <v>326</v>
      </c>
      <c r="D225" s="239"/>
      <c r="E225" s="240">
        <v>0.47399999999999998</v>
      </c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16"/>
      <c r="Z225" s="216"/>
      <c r="AA225" s="216"/>
      <c r="AB225" s="216"/>
      <c r="AC225" s="216"/>
      <c r="AD225" s="216"/>
      <c r="AE225" s="216"/>
      <c r="AF225" s="216"/>
      <c r="AG225" s="216" t="s">
        <v>145</v>
      </c>
      <c r="AH225" s="216">
        <v>0</v>
      </c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1" x14ac:dyDescent="0.2">
      <c r="A226" s="233"/>
      <c r="B226" s="234"/>
      <c r="C226" s="277" t="s">
        <v>324</v>
      </c>
      <c r="D226" s="243"/>
      <c r="E226" s="244">
        <v>0.47399999999999998</v>
      </c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16"/>
      <c r="Z226" s="216"/>
      <c r="AA226" s="216"/>
      <c r="AB226" s="216"/>
      <c r="AC226" s="216"/>
      <c r="AD226" s="216"/>
      <c r="AE226" s="216"/>
      <c r="AF226" s="216"/>
      <c r="AG226" s="216" t="s">
        <v>145</v>
      </c>
      <c r="AH226" s="216">
        <v>1</v>
      </c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outlineLevel="1" x14ac:dyDescent="0.2">
      <c r="A227" s="252">
        <v>69</v>
      </c>
      <c r="B227" s="253" t="s">
        <v>330</v>
      </c>
      <c r="C227" s="271" t="s">
        <v>331</v>
      </c>
      <c r="D227" s="254" t="s">
        <v>138</v>
      </c>
      <c r="E227" s="255">
        <v>3.2</v>
      </c>
      <c r="F227" s="256"/>
      <c r="G227" s="257">
        <f>ROUND(E227*F227,2)</f>
        <v>0</v>
      </c>
      <c r="H227" s="256"/>
      <c r="I227" s="257">
        <f>ROUND(E227*H227,2)</f>
        <v>0</v>
      </c>
      <c r="J227" s="256"/>
      <c r="K227" s="257">
        <f>ROUND(E227*J227,2)</f>
        <v>0</v>
      </c>
      <c r="L227" s="257">
        <v>15</v>
      </c>
      <c r="M227" s="257">
        <f>G227*(1+L227/100)</f>
        <v>0</v>
      </c>
      <c r="N227" s="257">
        <v>1.0000000000000001E-5</v>
      </c>
      <c r="O227" s="257">
        <f>ROUND(E227*N227,2)</f>
        <v>0</v>
      </c>
      <c r="P227" s="257">
        <v>0</v>
      </c>
      <c r="Q227" s="257">
        <f>ROUND(E227*P227,2)</f>
        <v>0</v>
      </c>
      <c r="R227" s="257"/>
      <c r="S227" s="257" t="s">
        <v>139</v>
      </c>
      <c r="T227" s="258" t="s">
        <v>139</v>
      </c>
      <c r="U227" s="235">
        <v>0.107</v>
      </c>
      <c r="V227" s="235">
        <f>ROUND(E227*U227,2)</f>
        <v>0.34</v>
      </c>
      <c r="W227" s="235"/>
      <c r="X227" s="235" t="s">
        <v>140</v>
      </c>
      <c r="Y227" s="216"/>
      <c r="Z227" s="216"/>
      <c r="AA227" s="216"/>
      <c r="AB227" s="216"/>
      <c r="AC227" s="216"/>
      <c r="AD227" s="216"/>
      <c r="AE227" s="216"/>
      <c r="AF227" s="216"/>
      <c r="AG227" s="216" t="s">
        <v>150</v>
      </c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outlineLevel="1" x14ac:dyDescent="0.2">
      <c r="A228" s="233"/>
      <c r="B228" s="234"/>
      <c r="C228" s="273" t="s">
        <v>332</v>
      </c>
      <c r="D228" s="239"/>
      <c r="E228" s="240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16"/>
      <c r="Z228" s="216"/>
      <c r="AA228" s="216"/>
      <c r="AB228" s="216"/>
      <c r="AC228" s="216"/>
      <c r="AD228" s="216"/>
      <c r="AE228" s="216"/>
      <c r="AF228" s="216"/>
      <c r="AG228" s="216" t="s">
        <v>145</v>
      </c>
      <c r="AH228" s="216">
        <v>0</v>
      </c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outlineLevel="1" x14ac:dyDescent="0.2">
      <c r="A229" s="233"/>
      <c r="B229" s="234"/>
      <c r="C229" s="273" t="s">
        <v>333</v>
      </c>
      <c r="D229" s="239"/>
      <c r="E229" s="240">
        <v>3.2</v>
      </c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16"/>
      <c r="Z229" s="216"/>
      <c r="AA229" s="216"/>
      <c r="AB229" s="216"/>
      <c r="AC229" s="216"/>
      <c r="AD229" s="216"/>
      <c r="AE229" s="216"/>
      <c r="AF229" s="216"/>
      <c r="AG229" s="216" t="s">
        <v>145</v>
      </c>
      <c r="AH229" s="216">
        <v>0</v>
      </c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ht="22.5" outlineLevel="1" x14ac:dyDescent="0.2">
      <c r="A230" s="252">
        <v>70</v>
      </c>
      <c r="B230" s="253" t="s">
        <v>334</v>
      </c>
      <c r="C230" s="271" t="s">
        <v>335</v>
      </c>
      <c r="D230" s="254" t="s">
        <v>138</v>
      </c>
      <c r="E230" s="255">
        <v>3.2</v>
      </c>
      <c r="F230" s="256"/>
      <c r="G230" s="257">
        <f>ROUND(E230*F230,2)</f>
        <v>0</v>
      </c>
      <c r="H230" s="256"/>
      <c r="I230" s="257">
        <f>ROUND(E230*H230,2)</f>
        <v>0</v>
      </c>
      <c r="J230" s="256"/>
      <c r="K230" s="257">
        <f>ROUND(E230*J230,2)</f>
        <v>0</v>
      </c>
      <c r="L230" s="257">
        <v>15</v>
      </c>
      <c r="M230" s="257">
        <f>G230*(1+L230/100)</f>
        <v>0</v>
      </c>
      <c r="N230" s="257">
        <v>4.6999999999999999E-4</v>
      </c>
      <c r="O230" s="257">
        <f>ROUND(E230*N230,2)</f>
        <v>0</v>
      </c>
      <c r="P230" s="257">
        <v>0</v>
      </c>
      <c r="Q230" s="257">
        <f>ROUND(E230*P230,2)</f>
        <v>0</v>
      </c>
      <c r="R230" s="257"/>
      <c r="S230" s="257" t="s">
        <v>139</v>
      </c>
      <c r="T230" s="258" t="s">
        <v>139</v>
      </c>
      <c r="U230" s="235">
        <v>0.66300000000000003</v>
      </c>
      <c r="V230" s="235">
        <f>ROUND(E230*U230,2)</f>
        <v>2.12</v>
      </c>
      <c r="W230" s="235"/>
      <c r="X230" s="235" t="s">
        <v>140</v>
      </c>
      <c r="Y230" s="216"/>
      <c r="Z230" s="216"/>
      <c r="AA230" s="216"/>
      <c r="AB230" s="216"/>
      <c r="AC230" s="216"/>
      <c r="AD230" s="216"/>
      <c r="AE230" s="216"/>
      <c r="AF230" s="216"/>
      <c r="AG230" s="216" t="s">
        <v>150</v>
      </c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1" x14ac:dyDescent="0.2">
      <c r="A231" s="233"/>
      <c r="B231" s="234"/>
      <c r="C231" s="272" t="s">
        <v>336</v>
      </c>
      <c r="D231" s="260"/>
      <c r="E231" s="260"/>
      <c r="F231" s="260"/>
      <c r="G231" s="260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16"/>
      <c r="Z231" s="216"/>
      <c r="AA231" s="216"/>
      <c r="AB231" s="216"/>
      <c r="AC231" s="216"/>
      <c r="AD231" s="216"/>
      <c r="AE231" s="216"/>
      <c r="AF231" s="216"/>
      <c r="AG231" s="216" t="s">
        <v>143</v>
      </c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 x14ac:dyDescent="0.2">
      <c r="A232" s="233"/>
      <c r="B232" s="234"/>
      <c r="C232" s="273" t="s">
        <v>332</v>
      </c>
      <c r="D232" s="239"/>
      <c r="E232" s="240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16"/>
      <c r="Z232" s="216"/>
      <c r="AA232" s="216"/>
      <c r="AB232" s="216"/>
      <c r="AC232" s="216"/>
      <c r="AD232" s="216"/>
      <c r="AE232" s="216"/>
      <c r="AF232" s="216"/>
      <c r="AG232" s="216" t="s">
        <v>145</v>
      </c>
      <c r="AH232" s="216">
        <v>0</v>
      </c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1" x14ac:dyDescent="0.2">
      <c r="A233" s="233"/>
      <c r="B233" s="234"/>
      <c r="C233" s="273" t="s">
        <v>333</v>
      </c>
      <c r="D233" s="239"/>
      <c r="E233" s="240">
        <v>3.2</v>
      </c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16"/>
      <c r="Z233" s="216"/>
      <c r="AA233" s="216"/>
      <c r="AB233" s="216"/>
      <c r="AC233" s="216"/>
      <c r="AD233" s="216"/>
      <c r="AE233" s="216"/>
      <c r="AF233" s="216"/>
      <c r="AG233" s="216" t="s">
        <v>145</v>
      </c>
      <c r="AH233" s="216">
        <v>0</v>
      </c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x14ac:dyDescent="0.2">
      <c r="A234" s="246" t="s">
        <v>134</v>
      </c>
      <c r="B234" s="247" t="s">
        <v>100</v>
      </c>
      <c r="C234" s="270" t="s">
        <v>101</v>
      </c>
      <c r="D234" s="248"/>
      <c r="E234" s="249"/>
      <c r="F234" s="250"/>
      <c r="G234" s="250">
        <f>SUMIF(AG235:AG297,"&lt;&gt;NOR",G235:G297)</f>
        <v>0</v>
      </c>
      <c r="H234" s="250"/>
      <c r="I234" s="250">
        <f>SUM(I235:I297)</f>
        <v>0</v>
      </c>
      <c r="J234" s="250"/>
      <c r="K234" s="250">
        <f>SUM(K235:K297)</f>
        <v>0</v>
      </c>
      <c r="L234" s="250"/>
      <c r="M234" s="250">
        <f>SUM(M235:M297)</f>
        <v>0</v>
      </c>
      <c r="N234" s="250"/>
      <c r="O234" s="250">
        <f>SUM(O235:O297)</f>
        <v>0</v>
      </c>
      <c r="P234" s="250"/>
      <c r="Q234" s="250">
        <f>SUM(Q235:Q297)</f>
        <v>0</v>
      </c>
      <c r="R234" s="250"/>
      <c r="S234" s="250"/>
      <c r="T234" s="251"/>
      <c r="U234" s="245"/>
      <c r="V234" s="245">
        <f>SUM(V235:V297)</f>
        <v>4.4000000000000004</v>
      </c>
      <c r="W234" s="245"/>
      <c r="X234" s="245"/>
      <c r="AG234" t="s">
        <v>135</v>
      </c>
    </row>
    <row r="235" spans="1:60" outlineLevel="1" x14ac:dyDescent="0.2">
      <c r="A235" s="252">
        <v>71</v>
      </c>
      <c r="B235" s="253" t="s">
        <v>337</v>
      </c>
      <c r="C235" s="271" t="s">
        <v>338</v>
      </c>
      <c r="D235" s="254" t="s">
        <v>138</v>
      </c>
      <c r="E235" s="255">
        <v>2.54</v>
      </c>
      <c r="F235" s="256"/>
      <c r="G235" s="257">
        <f>ROUND(E235*F235,2)</f>
        <v>0</v>
      </c>
      <c r="H235" s="256"/>
      <c r="I235" s="257">
        <f>ROUND(E235*H235,2)</f>
        <v>0</v>
      </c>
      <c r="J235" s="256"/>
      <c r="K235" s="257">
        <f>ROUND(E235*J235,2)</f>
        <v>0</v>
      </c>
      <c r="L235" s="257">
        <v>15</v>
      </c>
      <c r="M235" s="257">
        <f>G235*(1+L235/100)</f>
        <v>0</v>
      </c>
      <c r="N235" s="257">
        <v>3.5E-4</v>
      </c>
      <c r="O235" s="257">
        <f>ROUND(E235*N235,2)</f>
        <v>0</v>
      </c>
      <c r="P235" s="257">
        <v>0</v>
      </c>
      <c r="Q235" s="257">
        <f>ROUND(E235*P235,2)</f>
        <v>0</v>
      </c>
      <c r="R235" s="257"/>
      <c r="S235" s="257" t="s">
        <v>139</v>
      </c>
      <c r="T235" s="258" t="s">
        <v>139</v>
      </c>
      <c r="U235" s="235">
        <v>1.35E-2</v>
      </c>
      <c r="V235" s="235">
        <f>ROUND(E235*U235,2)</f>
        <v>0.03</v>
      </c>
      <c r="W235" s="235"/>
      <c r="X235" s="235" t="s">
        <v>140</v>
      </c>
      <c r="Y235" s="216"/>
      <c r="Z235" s="216"/>
      <c r="AA235" s="216"/>
      <c r="AB235" s="216"/>
      <c r="AC235" s="216"/>
      <c r="AD235" s="216"/>
      <c r="AE235" s="216"/>
      <c r="AF235" s="216"/>
      <c r="AG235" s="216" t="s">
        <v>150</v>
      </c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1" x14ac:dyDescent="0.2">
      <c r="A236" s="233"/>
      <c r="B236" s="234"/>
      <c r="C236" s="273" t="s">
        <v>339</v>
      </c>
      <c r="D236" s="239"/>
      <c r="E236" s="240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16"/>
      <c r="Z236" s="216"/>
      <c r="AA236" s="216"/>
      <c r="AB236" s="216"/>
      <c r="AC236" s="216"/>
      <c r="AD236" s="216"/>
      <c r="AE236" s="216"/>
      <c r="AF236" s="216"/>
      <c r="AG236" s="216" t="s">
        <v>145</v>
      </c>
      <c r="AH236" s="216">
        <v>0</v>
      </c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outlineLevel="1" x14ac:dyDescent="0.2">
      <c r="A237" s="233"/>
      <c r="B237" s="234"/>
      <c r="C237" s="273" t="s">
        <v>167</v>
      </c>
      <c r="D237" s="239"/>
      <c r="E237" s="240">
        <v>2.54</v>
      </c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16"/>
      <c r="Z237" s="216"/>
      <c r="AA237" s="216"/>
      <c r="AB237" s="216"/>
      <c r="AC237" s="216"/>
      <c r="AD237" s="216"/>
      <c r="AE237" s="216"/>
      <c r="AF237" s="216"/>
      <c r="AG237" s="216" t="s">
        <v>145</v>
      </c>
      <c r="AH237" s="216">
        <v>0</v>
      </c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1" x14ac:dyDescent="0.2">
      <c r="A238" s="233"/>
      <c r="B238" s="234"/>
      <c r="C238" s="277" t="s">
        <v>324</v>
      </c>
      <c r="D238" s="243"/>
      <c r="E238" s="244">
        <v>2.54</v>
      </c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16"/>
      <c r="Z238" s="216"/>
      <c r="AA238" s="216"/>
      <c r="AB238" s="216"/>
      <c r="AC238" s="216"/>
      <c r="AD238" s="216"/>
      <c r="AE238" s="216"/>
      <c r="AF238" s="216"/>
      <c r="AG238" s="216" t="s">
        <v>145</v>
      </c>
      <c r="AH238" s="216">
        <v>1</v>
      </c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 x14ac:dyDescent="0.2">
      <c r="A239" s="252">
        <v>72</v>
      </c>
      <c r="B239" s="253" t="s">
        <v>340</v>
      </c>
      <c r="C239" s="271" t="s">
        <v>341</v>
      </c>
      <c r="D239" s="254" t="s">
        <v>138</v>
      </c>
      <c r="E239" s="255">
        <v>11.364800000000001</v>
      </c>
      <c r="F239" s="256"/>
      <c r="G239" s="257">
        <f>ROUND(E239*F239,2)</f>
        <v>0</v>
      </c>
      <c r="H239" s="256"/>
      <c r="I239" s="257">
        <f>ROUND(E239*H239,2)</f>
        <v>0</v>
      </c>
      <c r="J239" s="256"/>
      <c r="K239" s="257">
        <f>ROUND(E239*J239,2)</f>
        <v>0</v>
      </c>
      <c r="L239" s="257">
        <v>15</v>
      </c>
      <c r="M239" s="257">
        <f>G239*(1+L239/100)</f>
        <v>0</v>
      </c>
      <c r="N239" s="257">
        <v>0</v>
      </c>
      <c r="O239" s="257">
        <f>ROUND(E239*N239,2)</f>
        <v>0</v>
      </c>
      <c r="P239" s="257">
        <v>0</v>
      </c>
      <c r="Q239" s="257">
        <f>ROUND(E239*P239,2)</f>
        <v>0</v>
      </c>
      <c r="R239" s="257"/>
      <c r="S239" s="257" t="s">
        <v>139</v>
      </c>
      <c r="T239" s="258" t="s">
        <v>139</v>
      </c>
      <c r="U239" s="235">
        <v>7.6679999999999998E-2</v>
      </c>
      <c r="V239" s="235">
        <f>ROUND(E239*U239,2)</f>
        <v>0.87</v>
      </c>
      <c r="W239" s="235"/>
      <c r="X239" s="235" t="s">
        <v>140</v>
      </c>
      <c r="Y239" s="216"/>
      <c r="Z239" s="216"/>
      <c r="AA239" s="216"/>
      <c r="AB239" s="216"/>
      <c r="AC239" s="216"/>
      <c r="AD239" s="216"/>
      <c r="AE239" s="216"/>
      <c r="AF239" s="216"/>
      <c r="AG239" s="216" t="s">
        <v>150</v>
      </c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1" x14ac:dyDescent="0.2">
      <c r="A240" s="233"/>
      <c r="B240" s="234"/>
      <c r="C240" s="273" t="s">
        <v>339</v>
      </c>
      <c r="D240" s="239"/>
      <c r="E240" s="240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16"/>
      <c r="Z240" s="216"/>
      <c r="AA240" s="216"/>
      <c r="AB240" s="216"/>
      <c r="AC240" s="216"/>
      <c r="AD240" s="216"/>
      <c r="AE240" s="216"/>
      <c r="AF240" s="216"/>
      <c r="AG240" s="216" t="s">
        <v>145</v>
      </c>
      <c r="AH240" s="216">
        <v>0</v>
      </c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1" x14ac:dyDescent="0.2">
      <c r="A241" s="233"/>
      <c r="B241" s="234"/>
      <c r="C241" s="273" t="s">
        <v>167</v>
      </c>
      <c r="D241" s="239"/>
      <c r="E241" s="240">
        <v>2.54</v>
      </c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16"/>
      <c r="Z241" s="216"/>
      <c r="AA241" s="216"/>
      <c r="AB241" s="216"/>
      <c r="AC241" s="216"/>
      <c r="AD241" s="216"/>
      <c r="AE241" s="216"/>
      <c r="AF241" s="216"/>
      <c r="AG241" s="216" t="s">
        <v>145</v>
      </c>
      <c r="AH241" s="216">
        <v>0</v>
      </c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 x14ac:dyDescent="0.2">
      <c r="A242" s="233"/>
      <c r="B242" s="234"/>
      <c r="C242" s="277" t="s">
        <v>324</v>
      </c>
      <c r="D242" s="243"/>
      <c r="E242" s="244">
        <v>2.54</v>
      </c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16"/>
      <c r="Z242" s="216"/>
      <c r="AA242" s="216"/>
      <c r="AB242" s="216"/>
      <c r="AC242" s="216"/>
      <c r="AD242" s="216"/>
      <c r="AE242" s="216"/>
      <c r="AF242" s="216"/>
      <c r="AG242" s="216" t="s">
        <v>145</v>
      </c>
      <c r="AH242" s="216">
        <v>1</v>
      </c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1" x14ac:dyDescent="0.2">
      <c r="A243" s="233"/>
      <c r="B243" s="234"/>
      <c r="C243" s="273" t="s">
        <v>197</v>
      </c>
      <c r="D243" s="239"/>
      <c r="E243" s="240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16"/>
      <c r="Z243" s="216"/>
      <c r="AA243" s="216"/>
      <c r="AB243" s="216"/>
      <c r="AC243" s="216"/>
      <c r="AD243" s="216"/>
      <c r="AE243" s="216"/>
      <c r="AF243" s="216"/>
      <c r="AG243" s="216" t="s">
        <v>145</v>
      </c>
      <c r="AH243" s="216">
        <v>0</v>
      </c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 x14ac:dyDescent="0.2">
      <c r="A244" s="233"/>
      <c r="B244" s="234"/>
      <c r="C244" s="273" t="s">
        <v>155</v>
      </c>
      <c r="D244" s="239"/>
      <c r="E244" s="240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16"/>
      <c r="Z244" s="216"/>
      <c r="AA244" s="216"/>
      <c r="AB244" s="216"/>
      <c r="AC244" s="216"/>
      <c r="AD244" s="216"/>
      <c r="AE244" s="216"/>
      <c r="AF244" s="216"/>
      <c r="AG244" s="216" t="s">
        <v>145</v>
      </c>
      <c r="AH244" s="216">
        <v>0</v>
      </c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1" x14ac:dyDescent="0.2">
      <c r="A245" s="233"/>
      <c r="B245" s="234"/>
      <c r="C245" s="273" t="s">
        <v>156</v>
      </c>
      <c r="D245" s="239"/>
      <c r="E245" s="240">
        <v>8.5597999999999992</v>
      </c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16"/>
      <c r="Z245" s="216"/>
      <c r="AA245" s="216"/>
      <c r="AB245" s="216"/>
      <c r="AC245" s="216"/>
      <c r="AD245" s="216"/>
      <c r="AE245" s="216"/>
      <c r="AF245" s="216"/>
      <c r="AG245" s="216" t="s">
        <v>145</v>
      </c>
      <c r="AH245" s="216">
        <v>0</v>
      </c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1" x14ac:dyDescent="0.2">
      <c r="A246" s="233"/>
      <c r="B246" s="234"/>
      <c r="C246" s="277" t="s">
        <v>324</v>
      </c>
      <c r="D246" s="243"/>
      <c r="E246" s="244">
        <v>8.5597999999999992</v>
      </c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16"/>
      <c r="Z246" s="216"/>
      <c r="AA246" s="216"/>
      <c r="AB246" s="216"/>
      <c r="AC246" s="216"/>
      <c r="AD246" s="216"/>
      <c r="AE246" s="216"/>
      <c r="AF246" s="216"/>
      <c r="AG246" s="216" t="s">
        <v>145</v>
      </c>
      <c r="AH246" s="216">
        <v>1</v>
      </c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1" x14ac:dyDescent="0.2">
      <c r="A247" s="233"/>
      <c r="B247" s="234"/>
      <c r="C247" s="273" t="s">
        <v>342</v>
      </c>
      <c r="D247" s="239"/>
      <c r="E247" s="240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16"/>
      <c r="Z247" s="216"/>
      <c r="AA247" s="216"/>
      <c r="AB247" s="216"/>
      <c r="AC247" s="216"/>
      <c r="AD247" s="216"/>
      <c r="AE247" s="216"/>
      <c r="AF247" s="216"/>
      <c r="AG247" s="216" t="s">
        <v>145</v>
      </c>
      <c r="AH247" s="216">
        <v>0</v>
      </c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1" x14ac:dyDescent="0.2">
      <c r="A248" s="233"/>
      <c r="B248" s="234"/>
      <c r="C248" s="273" t="s">
        <v>343</v>
      </c>
      <c r="D248" s="239"/>
      <c r="E248" s="240">
        <v>-2.2549999999999999</v>
      </c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16"/>
      <c r="Z248" s="216"/>
      <c r="AA248" s="216"/>
      <c r="AB248" s="216"/>
      <c r="AC248" s="216"/>
      <c r="AD248" s="216"/>
      <c r="AE248" s="216"/>
      <c r="AF248" s="216"/>
      <c r="AG248" s="216" t="s">
        <v>145</v>
      </c>
      <c r="AH248" s="216">
        <v>0</v>
      </c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 x14ac:dyDescent="0.2">
      <c r="A249" s="233"/>
      <c r="B249" s="234"/>
      <c r="C249" s="273" t="s">
        <v>344</v>
      </c>
      <c r="D249" s="239"/>
      <c r="E249" s="240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16"/>
      <c r="Z249" s="216"/>
      <c r="AA249" s="216"/>
      <c r="AB249" s="216"/>
      <c r="AC249" s="216"/>
      <c r="AD249" s="216"/>
      <c r="AE249" s="216"/>
      <c r="AF249" s="216"/>
      <c r="AG249" s="216" t="s">
        <v>145</v>
      </c>
      <c r="AH249" s="216">
        <v>0</v>
      </c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1" x14ac:dyDescent="0.2">
      <c r="A250" s="233"/>
      <c r="B250" s="234"/>
      <c r="C250" s="273" t="s">
        <v>345</v>
      </c>
      <c r="D250" s="239"/>
      <c r="E250" s="240">
        <v>2.52</v>
      </c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16"/>
      <c r="Z250" s="216"/>
      <c r="AA250" s="216"/>
      <c r="AB250" s="216"/>
      <c r="AC250" s="216"/>
      <c r="AD250" s="216"/>
      <c r="AE250" s="216"/>
      <c r="AF250" s="216"/>
      <c r="AG250" s="216" t="s">
        <v>145</v>
      </c>
      <c r="AH250" s="216">
        <v>0</v>
      </c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 x14ac:dyDescent="0.2">
      <c r="A251" s="233"/>
      <c r="B251" s="234"/>
      <c r="C251" s="277" t="s">
        <v>324</v>
      </c>
      <c r="D251" s="243"/>
      <c r="E251" s="244">
        <v>0.26500000000000001</v>
      </c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16"/>
      <c r="Z251" s="216"/>
      <c r="AA251" s="216"/>
      <c r="AB251" s="216"/>
      <c r="AC251" s="216"/>
      <c r="AD251" s="216"/>
      <c r="AE251" s="216"/>
      <c r="AF251" s="216"/>
      <c r="AG251" s="216" t="s">
        <v>145</v>
      </c>
      <c r="AH251" s="216">
        <v>1</v>
      </c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outlineLevel="1" x14ac:dyDescent="0.2">
      <c r="A252" s="252">
        <v>73</v>
      </c>
      <c r="B252" s="253" t="s">
        <v>346</v>
      </c>
      <c r="C252" s="271" t="s">
        <v>347</v>
      </c>
      <c r="D252" s="254" t="s">
        <v>138</v>
      </c>
      <c r="E252" s="255">
        <v>11.364800000000001</v>
      </c>
      <c r="F252" s="256"/>
      <c r="G252" s="257">
        <f>ROUND(E252*F252,2)</f>
        <v>0</v>
      </c>
      <c r="H252" s="256"/>
      <c r="I252" s="257">
        <f>ROUND(E252*H252,2)</f>
        <v>0</v>
      </c>
      <c r="J252" s="256"/>
      <c r="K252" s="257">
        <f>ROUND(E252*J252,2)</f>
        <v>0</v>
      </c>
      <c r="L252" s="257">
        <v>15</v>
      </c>
      <c r="M252" s="257">
        <f>G252*(1+L252/100)</f>
        <v>0</v>
      </c>
      <c r="N252" s="257">
        <v>0</v>
      </c>
      <c r="O252" s="257">
        <f>ROUND(E252*N252,2)</f>
        <v>0</v>
      </c>
      <c r="P252" s="257">
        <v>0</v>
      </c>
      <c r="Q252" s="257">
        <f>ROUND(E252*P252,2)</f>
        <v>0</v>
      </c>
      <c r="R252" s="257"/>
      <c r="S252" s="257" t="s">
        <v>139</v>
      </c>
      <c r="T252" s="258" t="s">
        <v>139</v>
      </c>
      <c r="U252" s="235">
        <v>7.0000000000000001E-3</v>
      </c>
      <c r="V252" s="235">
        <f>ROUND(E252*U252,2)</f>
        <v>0.08</v>
      </c>
      <c r="W252" s="235"/>
      <c r="X252" s="235" t="s">
        <v>140</v>
      </c>
      <c r="Y252" s="216"/>
      <c r="Z252" s="216"/>
      <c r="AA252" s="216"/>
      <c r="AB252" s="216"/>
      <c r="AC252" s="216"/>
      <c r="AD252" s="216"/>
      <c r="AE252" s="216"/>
      <c r="AF252" s="216"/>
      <c r="AG252" s="216" t="s">
        <v>150</v>
      </c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outlineLevel="1" x14ac:dyDescent="0.2">
      <c r="A253" s="233"/>
      <c r="B253" s="234"/>
      <c r="C253" s="273" t="s">
        <v>339</v>
      </c>
      <c r="D253" s="239"/>
      <c r="E253" s="240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16"/>
      <c r="Z253" s="216"/>
      <c r="AA253" s="216"/>
      <c r="AB253" s="216"/>
      <c r="AC253" s="216"/>
      <c r="AD253" s="216"/>
      <c r="AE253" s="216"/>
      <c r="AF253" s="216"/>
      <c r="AG253" s="216" t="s">
        <v>145</v>
      </c>
      <c r="AH253" s="216">
        <v>0</v>
      </c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1" x14ac:dyDescent="0.2">
      <c r="A254" s="233"/>
      <c r="B254" s="234"/>
      <c r="C254" s="273" t="s">
        <v>167</v>
      </c>
      <c r="D254" s="239"/>
      <c r="E254" s="240">
        <v>2.54</v>
      </c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16"/>
      <c r="Z254" s="216"/>
      <c r="AA254" s="216"/>
      <c r="AB254" s="216"/>
      <c r="AC254" s="216"/>
      <c r="AD254" s="216"/>
      <c r="AE254" s="216"/>
      <c r="AF254" s="216"/>
      <c r="AG254" s="216" t="s">
        <v>145</v>
      </c>
      <c r="AH254" s="216">
        <v>0</v>
      </c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1" x14ac:dyDescent="0.2">
      <c r="A255" s="233"/>
      <c r="B255" s="234"/>
      <c r="C255" s="277" t="s">
        <v>324</v>
      </c>
      <c r="D255" s="243"/>
      <c r="E255" s="244">
        <v>2.54</v>
      </c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16"/>
      <c r="Z255" s="216"/>
      <c r="AA255" s="216"/>
      <c r="AB255" s="216"/>
      <c r="AC255" s="216"/>
      <c r="AD255" s="216"/>
      <c r="AE255" s="216"/>
      <c r="AF255" s="216"/>
      <c r="AG255" s="216" t="s">
        <v>145</v>
      </c>
      <c r="AH255" s="216">
        <v>1</v>
      </c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1" x14ac:dyDescent="0.2">
      <c r="A256" s="233"/>
      <c r="B256" s="234"/>
      <c r="C256" s="273" t="s">
        <v>197</v>
      </c>
      <c r="D256" s="239"/>
      <c r="E256" s="240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16"/>
      <c r="Z256" s="216"/>
      <c r="AA256" s="216"/>
      <c r="AB256" s="216"/>
      <c r="AC256" s="216"/>
      <c r="AD256" s="216"/>
      <c r="AE256" s="216"/>
      <c r="AF256" s="216"/>
      <c r="AG256" s="216" t="s">
        <v>145</v>
      </c>
      <c r="AH256" s="216">
        <v>0</v>
      </c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1" x14ac:dyDescent="0.2">
      <c r="A257" s="233"/>
      <c r="B257" s="234"/>
      <c r="C257" s="273" t="s">
        <v>155</v>
      </c>
      <c r="D257" s="239"/>
      <c r="E257" s="240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16"/>
      <c r="Z257" s="216"/>
      <c r="AA257" s="216"/>
      <c r="AB257" s="216"/>
      <c r="AC257" s="216"/>
      <c r="AD257" s="216"/>
      <c r="AE257" s="216"/>
      <c r="AF257" s="216"/>
      <c r="AG257" s="216" t="s">
        <v>145</v>
      </c>
      <c r="AH257" s="216">
        <v>0</v>
      </c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outlineLevel="1" x14ac:dyDescent="0.2">
      <c r="A258" s="233"/>
      <c r="B258" s="234"/>
      <c r="C258" s="273" t="s">
        <v>156</v>
      </c>
      <c r="D258" s="239"/>
      <c r="E258" s="240">
        <v>8.5597999999999992</v>
      </c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16"/>
      <c r="Z258" s="216"/>
      <c r="AA258" s="216"/>
      <c r="AB258" s="216"/>
      <c r="AC258" s="216"/>
      <c r="AD258" s="216"/>
      <c r="AE258" s="216"/>
      <c r="AF258" s="216"/>
      <c r="AG258" s="216" t="s">
        <v>145</v>
      </c>
      <c r="AH258" s="216">
        <v>0</v>
      </c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</row>
    <row r="259" spans="1:60" outlineLevel="1" x14ac:dyDescent="0.2">
      <c r="A259" s="233"/>
      <c r="B259" s="234"/>
      <c r="C259" s="277" t="s">
        <v>324</v>
      </c>
      <c r="D259" s="243"/>
      <c r="E259" s="244">
        <v>8.5597999999999992</v>
      </c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16"/>
      <c r="Z259" s="216"/>
      <c r="AA259" s="216"/>
      <c r="AB259" s="216"/>
      <c r="AC259" s="216"/>
      <c r="AD259" s="216"/>
      <c r="AE259" s="216"/>
      <c r="AF259" s="216"/>
      <c r="AG259" s="216" t="s">
        <v>145</v>
      </c>
      <c r="AH259" s="216">
        <v>1</v>
      </c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 x14ac:dyDescent="0.2">
      <c r="A260" s="233"/>
      <c r="B260" s="234"/>
      <c r="C260" s="273" t="s">
        <v>342</v>
      </c>
      <c r="D260" s="239"/>
      <c r="E260" s="240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16"/>
      <c r="Z260" s="216"/>
      <c r="AA260" s="216"/>
      <c r="AB260" s="216"/>
      <c r="AC260" s="216"/>
      <c r="AD260" s="216"/>
      <c r="AE260" s="216"/>
      <c r="AF260" s="216"/>
      <c r="AG260" s="216" t="s">
        <v>145</v>
      </c>
      <c r="AH260" s="216">
        <v>0</v>
      </c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1" x14ac:dyDescent="0.2">
      <c r="A261" s="233"/>
      <c r="B261" s="234"/>
      <c r="C261" s="273" t="s">
        <v>343</v>
      </c>
      <c r="D261" s="239"/>
      <c r="E261" s="240">
        <v>-2.2549999999999999</v>
      </c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16"/>
      <c r="Z261" s="216"/>
      <c r="AA261" s="216"/>
      <c r="AB261" s="216"/>
      <c r="AC261" s="216"/>
      <c r="AD261" s="216"/>
      <c r="AE261" s="216"/>
      <c r="AF261" s="216"/>
      <c r="AG261" s="216" t="s">
        <v>145</v>
      </c>
      <c r="AH261" s="216">
        <v>0</v>
      </c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1" x14ac:dyDescent="0.2">
      <c r="A262" s="233"/>
      <c r="B262" s="234"/>
      <c r="C262" s="273" t="s">
        <v>344</v>
      </c>
      <c r="D262" s="239"/>
      <c r="E262" s="240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16"/>
      <c r="Z262" s="216"/>
      <c r="AA262" s="216"/>
      <c r="AB262" s="216"/>
      <c r="AC262" s="216"/>
      <c r="AD262" s="216"/>
      <c r="AE262" s="216"/>
      <c r="AF262" s="216"/>
      <c r="AG262" s="216" t="s">
        <v>145</v>
      </c>
      <c r="AH262" s="216">
        <v>0</v>
      </c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1" x14ac:dyDescent="0.2">
      <c r="A263" s="233"/>
      <c r="B263" s="234"/>
      <c r="C263" s="273" t="s">
        <v>345</v>
      </c>
      <c r="D263" s="239"/>
      <c r="E263" s="240">
        <v>2.52</v>
      </c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16"/>
      <c r="Z263" s="216"/>
      <c r="AA263" s="216"/>
      <c r="AB263" s="216"/>
      <c r="AC263" s="216"/>
      <c r="AD263" s="216"/>
      <c r="AE263" s="216"/>
      <c r="AF263" s="216"/>
      <c r="AG263" s="216" t="s">
        <v>145</v>
      </c>
      <c r="AH263" s="216">
        <v>0</v>
      </c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1" x14ac:dyDescent="0.2">
      <c r="A264" s="233"/>
      <c r="B264" s="234"/>
      <c r="C264" s="277" t="s">
        <v>324</v>
      </c>
      <c r="D264" s="243"/>
      <c r="E264" s="244">
        <v>0.26500000000000001</v>
      </c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16"/>
      <c r="Z264" s="216"/>
      <c r="AA264" s="216"/>
      <c r="AB264" s="216"/>
      <c r="AC264" s="216"/>
      <c r="AD264" s="216"/>
      <c r="AE264" s="216"/>
      <c r="AF264" s="216"/>
      <c r="AG264" s="216" t="s">
        <v>145</v>
      </c>
      <c r="AH264" s="216">
        <v>1</v>
      </c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 x14ac:dyDescent="0.2">
      <c r="A265" s="252">
        <v>74</v>
      </c>
      <c r="B265" s="253" t="s">
        <v>348</v>
      </c>
      <c r="C265" s="271" t="s">
        <v>349</v>
      </c>
      <c r="D265" s="254" t="s">
        <v>138</v>
      </c>
      <c r="E265" s="255">
        <v>22.0398</v>
      </c>
      <c r="F265" s="256"/>
      <c r="G265" s="257">
        <f>ROUND(E265*F265,2)</f>
        <v>0</v>
      </c>
      <c r="H265" s="256"/>
      <c r="I265" s="257">
        <f>ROUND(E265*H265,2)</f>
        <v>0</v>
      </c>
      <c r="J265" s="256"/>
      <c r="K265" s="257">
        <f>ROUND(E265*J265,2)</f>
        <v>0</v>
      </c>
      <c r="L265" s="257">
        <v>15</v>
      </c>
      <c r="M265" s="257">
        <f>G265*(1+L265/100)</f>
        <v>0</v>
      </c>
      <c r="N265" s="257">
        <v>0</v>
      </c>
      <c r="O265" s="257">
        <f>ROUND(E265*N265,2)</f>
        <v>0</v>
      </c>
      <c r="P265" s="257">
        <v>0</v>
      </c>
      <c r="Q265" s="257">
        <f>ROUND(E265*P265,2)</f>
        <v>0</v>
      </c>
      <c r="R265" s="257"/>
      <c r="S265" s="257" t="s">
        <v>139</v>
      </c>
      <c r="T265" s="258" t="s">
        <v>139</v>
      </c>
      <c r="U265" s="235">
        <v>2.1000000000000001E-2</v>
      </c>
      <c r="V265" s="235">
        <f>ROUND(E265*U265,2)</f>
        <v>0.46</v>
      </c>
      <c r="W265" s="235"/>
      <c r="X265" s="235" t="s">
        <v>140</v>
      </c>
      <c r="Y265" s="216"/>
      <c r="Z265" s="216"/>
      <c r="AA265" s="216"/>
      <c r="AB265" s="216"/>
      <c r="AC265" s="216"/>
      <c r="AD265" s="216"/>
      <c r="AE265" s="216"/>
      <c r="AF265" s="216"/>
      <c r="AG265" s="216" t="s">
        <v>150</v>
      </c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1" x14ac:dyDescent="0.2">
      <c r="A266" s="233"/>
      <c r="B266" s="234"/>
      <c r="C266" s="273" t="s">
        <v>197</v>
      </c>
      <c r="D266" s="239"/>
      <c r="E266" s="240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16"/>
      <c r="Z266" s="216"/>
      <c r="AA266" s="216"/>
      <c r="AB266" s="216"/>
      <c r="AC266" s="216"/>
      <c r="AD266" s="216"/>
      <c r="AE266" s="216"/>
      <c r="AF266" s="216"/>
      <c r="AG266" s="216" t="s">
        <v>145</v>
      </c>
      <c r="AH266" s="216">
        <v>0</v>
      </c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1" x14ac:dyDescent="0.2">
      <c r="A267" s="233"/>
      <c r="B267" s="234"/>
      <c r="C267" s="273" t="s">
        <v>155</v>
      </c>
      <c r="D267" s="239"/>
      <c r="E267" s="240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16"/>
      <c r="Z267" s="216"/>
      <c r="AA267" s="216"/>
      <c r="AB267" s="216"/>
      <c r="AC267" s="216"/>
      <c r="AD267" s="216"/>
      <c r="AE267" s="216"/>
      <c r="AF267" s="216"/>
      <c r="AG267" s="216" t="s">
        <v>145</v>
      </c>
      <c r="AH267" s="216">
        <v>0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1" x14ac:dyDescent="0.2">
      <c r="A268" s="233"/>
      <c r="B268" s="234"/>
      <c r="C268" s="273" t="s">
        <v>350</v>
      </c>
      <c r="D268" s="239"/>
      <c r="E268" s="240">
        <v>22.0398</v>
      </c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16"/>
      <c r="Z268" s="216"/>
      <c r="AA268" s="216"/>
      <c r="AB268" s="216"/>
      <c r="AC268" s="216"/>
      <c r="AD268" s="216"/>
      <c r="AE268" s="216"/>
      <c r="AF268" s="216"/>
      <c r="AG268" s="216" t="s">
        <v>145</v>
      </c>
      <c r="AH268" s="216">
        <v>0</v>
      </c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1" x14ac:dyDescent="0.2">
      <c r="A269" s="233"/>
      <c r="B269" s="234"/>
      <c r="C269" s="277" t="s">
        <v>324</v>
      </c>
      <c r="D269" s="243"/>
      <c r="E269" s="244">
        <v>22.0398</v>
      </c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16"/>
      <c r="Z269" s="216"/>
      <c r="AA269" s="216"/>
      <c r="AB269" s="216"/>
      <c r="AC269" s="216"/>
      <c r="AD269" s="216"/>
      <c r="AE269" s="216"/>
      <c r="AF269" s="216"/>
      <c r="AG269" s="216" t="s">
        <v>145</v>
      </c>
      <c r="AH269" s="216">
        <v>1</v>
      </c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outlineLevel="1" x14ac:dyDescent="0.2">
      <c r="A270" s="252">
        <v>75</v>
      </c>
      <c r="B270" s="253" t="s">
        <v>351</v>
      </c>
      <c r="C270" s="271" t="s">
        <v>352</v>
      </c>
      <c r="D270" s="254" t="s">
        <v>138</v>
      </c>
      <c r="E270" s="255">
        <v>11.364800000000001</v>
      </c>
      <c r="F270" s="256"/>
      <c r="G270" s="257">
        <f>ROUND(E270*F270,2)</f>
        <v>0</v>
      </c>
      <c r="H270" s="256"/>
      <c r="I270" s="257">
        <f>ROUND(E270*H270,2)</f>
        <v>0</v>
      </c>
      <c r="J270" s="256"/>
      <c r="K270" s="257">
        <f>ROUND(E270*J270,2)</f>
        <v>0</v>
      </c>
      <c r="L270" s="257">
        <v>15</v>
      </c>
      <c r="M270" s="257">
        <f>G270*(1+L270/100)</f>
        <v>0</v>
      </c>
      <c r="N270" s="257">
        <v>6.9999999999999994E-5</v>
      </c>
      <c r="O270" s="257">
        <f>ROUND(E270*N270,2)</f>
        <v>0</v>
      </c>
      <c r="P270" s="257">
        <v>0</v>
      </c>
      <c r="Q270" s="257">
        <f>ROUND(E270*P270,2)</f>
        <v>0</v>
      </c>
      <c r="R270" s="257"/>
      <c r="S270" s="257" t="s">
        <v>139</v>
      </c>
      <c r="T270" s="258" t="s">
        <v>139</v>
      </c>
      <c r="U270" s="235">
        <v>6.4960000000000004E-2</v>
      </c>
      <c r="V270" s="235">
        <f>ROUND(E270*U270,2)</f>
        <v>0.74</v>
      </c>
      <c r="W270" s="235"/>
      <c r="X270" s="235" t="s">
        <v>140</v>
      </c>
      <c r="Y270" s="216"/>
      <c r="Z270" s="216"/>
      <c r="AA270" s="216"/>
      <c r="AB270" s="216"/>
      <c r="AC270" s="216"/>
      <c r="AD270" s="216"/>
      <c r="AE270" s="216"/>
      <c r="AF270" s="216"/>
      <c r="AG270" s="216" t="s">
        <v>150</v>
      </c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</row>
    <row r="271" spans="1:60" outlineLevel="1" x14ac:dyDescent="0.2">
      <c r="A271" s="233"/>
      <c r="B271" s="234"/>
      <c r="C271" s="272" t="s">
        <v>353</v>
      </c>
      <c r="D271" s="260"/>
      <c r="E271" s="260"/>
      <c r="F271" s="260"/>
      <c r="G271" s="260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16"/>
      <c r="Z271" s="216"/>
      <c r="AA271" s="216"/>
      <c r="AB271" s="216"/>
      <c r="AC271" s="216"/>
      <c r="AD271" s="216"/>
      <c r="AE271" s="216"/>
      <c r="AF271" s="216"/>
      <c r="AG271" s="216" t="s">
        <v>143</v>
      </c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1" x14ac:dyDescent="0.2">
      <c r="A272" s="233"/>
      <c r="B272" s="234"/>
      <c r="C272" s="273" t="s">
        <v>339</v>
      </c>
      <c r="D272" s="239"/>
      <c r="E272" s="240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16"/>
      <c r="Z272" s="216"/>
      <c r="AA272" s="216"/>
      <c r="AB272" s="216"/>
      <c r="AC272" s="216"/>
      <c r="AD272" s="216"/>
      <c r="AE272" s="216"/>
      <c r="AF272" s="216"/>
      <c r="AG272" s="216" t="s">
        <v>145</v>
      </c>
      <c r="AH272" s="216">
        <v>0</v>
      </c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outlineLevel="1" x14ac:dyDescent="0.2">
      <c r="A273" s="233"/>
      <c r="B273" s="234"/>
      <c r="C273" s="273" t="s">
        <v>167</v>
      </c>
      <c r="D273" s="239"/>
      <c r="E273" s="240">
        <v>2.54</v>
      </c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16"/>
      <c r="Z273" s="216"/>
      <c r="AA273" s="216"/>
      <c r="AB273" s="216"/>
      <c r="AC273" s="216"/>
      <c r="AD273" s="216"/>
      <c r="AE273" s="216"/>
      <c r="AF273" s="216"/>
      <c r="AG273" s="216" t="s">
        <v>145</v>
      </c>
      <c r="AH273" s="216">
        <v>0</v>
      </c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</row>
    <row r="274" spans="1:60" outlineLevel="1" x14ac:dyDescent="0.2">
      <c r="A274" s="233"/>
      <c r="B274" s="234"/>
      <c r="C274" s="277" t="s">
        <v>324</v>
      </c>
      <c r="D274" s="243"/>
      <c r="E274" s="244">
        <v>2.54</v>
      </c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16"/>
      <c r="Z274" s="216"/>
      <c r="AA274" s="216"/>
      <c r="AB274" s="216"/>
      <c r="AC274" s="216"/>
      <c r="AD274" s="216"/>
      <c r="AE274" s="216"/>
      <c r="AF274" s="216"/>
      <c r="AG274" s="216" t="s">
        <v>145</v>
      </c>
      <c r="AH274" s="216">
        <v>1</v>
      </c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1" x14ac:dyDescent="0.2">
      <c r="A275" s="233"/>
      <c r="B275" s="234"/>
      <c r="C275" s="273" t="s">
        <v>197</v>
      </c>
      <c r="D275" s="239"/>
      <c r="E275" s="240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16"/>
      <c r="Z275" s="216"/>
      <c r="AA275" s="216"/>
      <c r="AB275" s="216"/>
      <c r="AC275" s="216"/>
      <c r="AD275" s="216"/>
      <c r="AE275" s="216"/>
      <c r="AF275" s="216"/>
      <c r="AG275" s="216" t="s">
        <v>145</v>
      </c>
      <c r="AH275" s="216">
        <v>0</v>
      </c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outlineLevel="1" x14ac:dyDescent="0.2">
      <c r="A276" s="233"/>
      <c r="B276" s="234"/>
      <c r="C276" s="273" t="s">
        <v>155</v>
      </c>
      <c r="D276" s="239"/>
      <c r="E276" s="240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16"/>
      <c r="Z276" s="216"/>
      <c r="AA276" s="216"/>
      <c r="AB276" s="216"/>
      <c r="AC276" s="216"/>
      <c r="AD276" s="216"/>
      <c r="AE276" s="216"/>
      <c r="AF276" s="216"/>
      <c r="AG276" s="216" t="s">
        <v>145</v>
      </c>
      <c r="AH276" s="216">
        <v>0</v>
      </c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 x14ac:dyDescent="0.2">
      <c r="A277" s="233"/>
      <c r="B277" s="234"/>
      <c r="C277" s="273" t="s">
        <v>156</v>
      </c>
      <c r="D277" s="239"/>
      <c r="E277" s="240">
        <v>8.5597999999999992</v>
      </c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16"/>
      <c r="Z277" s="216"/>
      <c r="AA277" s="216"/>
      <c r="AB277" s="216"/>
      <c r="AC277" s="216"/>
      <c r="AD277" s="216"/>
      <c r="AE277" s="216"/>
      <c r="AF277" s="216"/>
      <c r="AG277" s="216" t="s">
        <v>145</v>
      </c>
      <c r="AH277" s="216">
        <v>0</v>
      </c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1" x14ac:dyDescent="0.2">
      <c r="A278" s="233"/>
      <c r="B278" s="234"/>
      <c r="C278" s="277" t="s">
        <v>324</v>
      </c>
      <c r="D278" s="243"/>
      <c r="E278" s="244">
        <v>8.5597999999999992</v>
      </c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16"/>
      <c r="Z278" s="216"/>
      <c r="AA278" s="216"/>
      <c r="AB278" s="216"/>
      <c r="AC278" s="216"/>
      <c r="AD278" s="216"/>
      <c r="AE278" s="216"/>
      <c r="AF278" s="216"/>
      <c r="AG278" s="216" t="s">
        <v>145</v>
      </c>
      <c r="AH278" s="216">
        <v>1</v>
      </c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 x14ac:dyDescent="0.2">
      <c r="A279" s="233"/>
      <c r="B279" s="234"/>
      <c r="C279" s="273" t="s">
        <v>342</v>
      </c>
      <c r="D279" s="239"/>
      <c r="E279" s="240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16"/>
      <c r="Z279" s="216"/>
      <c r="AA279" s="216"/>
      <c r="AB279" s="216"/>
      <c r="AC279" s="216"/>
      <c r="AD279" s="216"/>
      <c r="AE279" s="216"/>
      <c r="AF279" s="216"/>
      <c r="AG279" s="216" t="s">
        <v>145</v>
      </c>
      <c r="AH279" s="216">
        <v>0</v>
      </c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1" x14ac:dyDescent="0.2">
      <c r="A280" s="233"/>
      <c r="B280" s="234"/>
      <c r="C280" s="273" t="s">
        <v>343</v>
      </c>
      <c r="D280" s="239"/>
      <c r="E280" s="240">
        <v>-2.2549999999999999</v>
      </c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16"/>
      <c r="Z280" s="216"/>
      <c r="AA280" s="216"/>
      <c r="AB280" s="216"/>
      <c r="AC280" s="216"/>
      <c r="AD280" s="216"/>
      <c r="AE280" s="216"/>
      <c r="AF280" s="216"/>
      <c r="AG280" s="216" t="s">
        <v>145</v>
      </c>
      <c r="AH280" s="216">
        <v>0</v>
      </c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1" x14ac:dyDescent="0.2">
      <c r="A281" s="233"/>
      <c r="B281" s="234"/>
      <c r="C281" s="273" t="s">
        <v>344</v>
      </c>
      <c r="D281" s="239"/>
      <c r="E281" s="240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16"/>
      <c r="Z281" s="216"/>
      <c r="AA281" s="216"/>
      <c r="AB281" s="216"/>
      <c r="AC281" s="216"/>
      <c r="AD281" s="216"/>
      <c r="AE281" s="216"/>
      <c r="AF281" s="216"/>
      <c r="AG281" s="216" t="s">
        <v>145</v>
      </c>
      <c r="AH281" s="216">
        <v>0</v>
      </c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1" x14ac:dyDescent="0.2">
      <c r="A282" s="233"/>
      <c r="B282" s="234"/>
      <c r="C282" s="273" t="s">
        <v>345</v>
      </c>
      <c r="D282" s="239"/>
      <c r="E282" s="240">
        <v>2.52</v>
      </c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16"/>
      <c r="Z282" s="216"/>
      <c r="AA282" s="216"/>
      <c r="AB282" s="216"/>
      <c r="AC282" s="216"/>
      <c r="AD282" s="216"/>
      <c r="AE282" s="216"/>
      <c r="AF282" s="216"/>
      <c r="AG282" s="216" t="s">
        <v>145</v>
      </c>
      <c r="AH282" s="216">
        <v>0</v>
      </c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1" x14ac:dyDescent="0.2">
      <c r="A283" s="233"/>
      <c r="B283" s="234"/>
      <c r="C283" s="277" t="s">
        <v>324</v>
      </c>
      <c r="D283" s="243"/>
      <c r="E283" s="244">
        <v>0.26500000000000001</v>
      </c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16"/>
      <c r="Z283" s="216"/>
      <c r="AA283" s="216"/>
      <c r="AB283" s="216"/>
      <c r="AC283" s="216"/>
      <c r="AD283" s="216"/>
      <c r="AE283" s="216"/>
      <c r="AF283" s="216"/>
      <c r="AG283" s="216" t="s">
        <v>145</v>
      </c>
      <c r="AH283" s="216">
        <v>1</v>
      </c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outlineLevel="1" x14ac:dyDescent="0.2">
      <c r="A284" s="252">
        <v>76</v>
      </c>
      <c r="B284" s="253" t="s">
        <v>354</v>
      </c>
      <c r="C284" s="271" t="s">
        <v>355</v>
      </c>
      <c r="D284" s="254" t="s">
        <v>138</v>
      </c>
      <c r="E284" s="255">
        <v>11.364800000000001</v>
      </c>
      <c r="F284" s="256"/>
      <c r="G284" s="257">
        <f>ROUND(E284*F284,2)</f>
        <v>0</v>
      </c>
      <c r="H284" s="256"/>
      <c r="I284" s="257">
        <f>ROUND(E284*H284,2)</f>
        <v>0</v>
      </c>
      <c r="J284" s="256"/>
      <c r="K284" s="257">
        <f>ROUND(E284*J284,2)</f>
        <v>0</v>
      </c>
      <c r="L284" s="257">
        <v>15</v>
      </c>
      <c r="M284" s="257">
        <f>G284*(1+L284/100)</f>
        <v>0</v>
      </c>
      <c r="N284" s="257">
        <v>3.6000000000000002E-4</v>
      </c>
      <c r="O284" s="257">
        <f>ROUND(E284*N284,2)</f>
        <v>0</v>
      </c>
      <c r="P284" s="257">
        <v>0</v>
      </c>
      <c r="Q284" s="257">
        <f>ROUND(E284*P284,2)</f>
        <v>0</v>
      </c>
      <c r="R284" s="257"/>
      <c r="S284" s="257" t="s">
        <v>139</v>
      </c>
      <c r="T284" s="258" t="s">
        <v>139</v>
      </c>
      <c r="U284" s="235">
        <v>0.19503999999999999</v>
      </c>
      <c r="V284" s="235">
        <f>ROUND(E284*U284,2)</f>
        <v>2.2200000000000002</v>
      </c>
      <c r="W284" s="235"/>
      <c r="X284" s="235" t="s">
        <v>140</v>
      </c>
      <c r="Y284" s="216"/>
      <c r="Z284" s="216"/>
      <c r="AA284" s="216"/>
      <c r="AB284" s="216"/>
      <c r="AC284" s="216"/>
      <c r="AD284" s="216"/>
      <c r="AE284" s="216"/>
      <c r="AF284" s="216"/>
      <c r="AG284" s="216" t="s">
        <v>150</v>
      </c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</row>
    <row r="285" spans="1:60" outlineLevel="1" x14ac:dyDescent="0.2">
      <c r="A285" s="233"/>
      <c r="B285" s="234"/>
      <c r="C285" s="272" t="s">
        <v>356</v>
      </c>
      <c r="D285" s="260"/>
      <c r="E285" s="260"/>
      <c r="F285" s="260"/>
      <c r="G285" s="260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16"/>
      <c r="Z285" s="216"/>
      <c r="AA285" s="216"/>
      <c r="AB285" s="216"/>
      <c r="AC285" s="216"/>
      <c r="AD285" s="216"/>
      <c r="AE285" s="216"/>
      <c r="AF285" s="216"/>
      <c r="AG285" s="216" t="s">
        <v>143</v>
      </c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1" x14ac:dyDescent="0.2">
      <c r="A286" s="233"/>
      <c r="B286" s="234"/>
      <c r="C286" s="273" t="s">
        <v>339</v>
      </c>
      <c r="D286" s="239"/>
      <c r="E286" s="240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16"/>
      <c r="Z286" s="216"/>
      <c r="AA286" s="216"/>
      <c r="AB286" s="216"/>
      <c r="AC286" s="216"/>
      <c r="AD286" s="216"/>
      <c r="AE286" s="216"/>
      <c r="AF286" s="216"/>
      <c r="AG286" s="216" t="s">
        <v>145</v>
      </c>
      <c r="AH286" s="216">
        <v>0</v>
      </c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1" x14ac:dyDescent="0.2">
      <c r="A287" s="233"/>
      <c r="B287" s="234"/>
      <c r="C287" s="273" t="s">
        <v>167</v>
      </c>
      <c r="D287" s="239"/>
      <c r="E287" s="240">
        <v>2.54</v>
      </c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16"/>
      <c r="Z287" s="216"/>
      <c r="AA287" s="216"/>
      <c r="AB287" s="216"/>
      <c r="AC287" s="216"/>
      <c r="AD287" s="216"/>
      <c r="AE287" s="216"/>
      <c r="AF287" s="216"/>
      <c r="AG287" s="216" t="s">
        <v>145</v>
      </c>
      <c r="AH287" s="216">
        <v>0</v>
      </c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1" x14ac:dyDescent="0.2">
      <c r="A288" s="233"/>
      <c r="B288" s="234"/>
      <c r="C288" s="277" t="s">
        <v>324</v>
      </c>
      <c r="D288" s="243"/>
      <c r="E288" s="244">
        <v>2.54</v>
      </c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16"/>
      <c r="Z288" s="216"/>
      <c r="AA288" s="216"/>
      <c r="AB288" s="216"/>
      <c r="AC288" s="216"/>
      <c r="AD288" s="216"/>
      <c r="AE288" s="216"/>
      <c r="AF288" s="216"/>
      <c r="AG288" s="216" t="s">
        <v>145</v>
      </c>
      <c r="AH288" s="216">
        <v>1</v>
      </c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 x14ac:dyDescent="0.2">
      <c r="A289" s="233"/>
      <c r="B289" s="234"/>
      <c r="C289" s="273" t="s">
        <v>197</v>
      </c>
      <c r="D289" s="239"/>
      <c r="E289" s="240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16"/>
      <c r="Z289" s="216"/>
      <c r="AA289" s="216"/>
      <c r="AB289" s="216"/>
      <c r="AC289" s="216"/>
      <c r="AD289" s="216"/>
      <c r="AE289" s="216"/>
      <c r="AF289" s="216"/>
      <c r="AG289" s="216" t="s">
        <v>145</v>
      </c>
      <c r="AH289" s="216">
        <v>0</v>
      </c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1" x14ac:dyDescent="0.2">
      <c r="A290" s="233"/>
      <c r="B290" s="234"/>
      <c r="C290" s="273" t="s">
        <v>155</v>
      </c>
      <c r="D290" s="239"/>
      <c r="E290" s="240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16"/>
      <c r="Z290" s="216"/>
      <c r="AA290" s="216"/>
      <c r="AB290" s="216"/>
      <c r="AC290" s="216"/>
      <c r="AD290" s="216"/>
      <c r="AE290" s="216"/>
      <c r="AF290" s="216"/>
      <c r="AG290" s="216" t="s">
        <v>145</v>
      </c>
      <c r="AH290" s="216">
        <v>0</v>
      </c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outlineLevel="1" x14ac:dyDescent="0.2">
      <c r="A291" s="233"/>
      <c r="B291" s="234"/>
      <c r="C291" s="273" t="s">
        <v>156</v>
      </c>
      <c r="D291" s="239"/>
      <c r="E291" s="240">
        <v>8.5597999999999992</v>
      </c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16"/>
      <c r="Z291" s="216"/>
      <c r="AA291" s="216"/>
      <c r="AB291" s="216"/>
      <c r="AC291" s="216"/>
      <c r="AD291" s="216"/>
      <c r="AE291" s="216"/>
      <c r="AF291" s="216"/>
      <c r="AG291" s="216" t="s">
        <v>145</v>
      </c>
      <c r="AH291" s="216">
        <v>0</v>
      </c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1" x14ac:dyDescent="0.2">
      <c r="A292" s="233"/>
      <c r="B292" s="234"/>
      <c r="C292" s="277" t="s">
        <v>324</v>
      </c>
      <c r="D292" s="243"/>
      <c r="E292" s="244">
        <v>8.5597999999999992</v>
      </c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16"/>
      <c r="Z292" s="216"/>
      <c r="AA292" s="216"/>
      <c r="AB292" s="216"/>
      <c r="AC292" s="216"/>
      <c r="AD292" s="216"/>
      <c r="AE292" s="216"/>
      <c r="AF292" s="216"/>
      <c r="AG292" s="216" t="s">
        <v>145</v>
      </c>
      <c r="AH292" s="216">
        <v>1</v>
      </c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1" x14ac:dyDescent="0.2">
      <c r="A293" s="233"/>
      <c r="B293" s="234"/>
      <c r="C293" s="273" t="s">
        <v>342</v>
      </c>
      <c r="D293" s="239"/>
      <c r="E293" s="240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16"/>
      <c r="Z293" s="216"/>
      <c r="AA293" s="216"/>
      <c r="AB293" s="216"/>
      <c r="AC293" s="216"/>
      <c r="AD293" s="216"/>
      <c r="AE293" s="216"/>
      <c r="AF293" s="216"/>
      <c r="AG293" s="216" t="s">
        <v>145</v>
      </c>
      <c r="AH293" s="216">
        <v>0</v>
      </c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outlineLevel="1" x14ac:dyDescent="0.2">
      <c r="A294" s="233"/>
      <c r="B294" s="234"/>
      <c r="C294" s="273" t="s">
        <v>343</v>
      </c>
      <c r="D294" s="239"/>
      <c r="E294" s="240">
        <v>-2.2549999999999999</v>
      </c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16"/>
      <c r="Z294" s="216"/>
      <c r="AA294" s="216"/>
      <c r="AB294" s="216"/>
      <c r="AC294" s="216"/>
      <c r="AD294" s="216"/>
      <c r="AE294" s="216"/>
      <c r="AF294" s="216"/>
      <c r="AG294" s="216" t="s">
        <v>145</v>
      </c>
      <c r="AH294" s="216">
        <v>0</v>
      </c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1" x14ac:dyDescent="0.2">
      <c r="A295" s="233"/>
      <c r="B295" s="234"/>
      <c r="C295" s="273" t="s">
        <v>344</v>
      </c>
      <c r="D295" s="239"/>
      <c r="E295" s="240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16"/>
      <c r="Z295" s="216"/>
      <c r="AA295" s="216"/>
      <c r="AB295" s="216"/>
      <c r="AC295" s="216"/>
      <c r="AD295" s="216"/>
      <c r="AE295" s="216"/>
      <c r="AF295" s="216"/>
      <c r="AG295" s="216" t="s">
        <v>145</v>
      </c>
      <c r="AH295" s="216">
        <v>0</v>
      </c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outlineLevel="1" x14ac:dyDescent="0.2">
      <c r="A296" s="233"/>
      <c r="B296" s="234"/>
      <c r="C296" s="273" t="s">
        <v>345</v>
      </c>
      <c r="D296" s="239"/>
      <c r="E296" s="240">
        <v>2.52</v>
      </c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16"/>
      <c r="Z296" s="216"/>
      <c r="AA296" s="216"/>
      <c r="AB296" s="216"/>
      <c r="AC296" s="216"/>
      <c r="AD296" s="216"/>
      <c r="AE296" s="216"/>
      <c r="AF296" s="216"/>
      <c r="AG296" s="216" t="s">
        <v>145</v>
      </c>
      <c r="AH296" s="216">
        <v>0</v>
      </c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1" x14ac:dyDescent="0.2">
      <c r="A297" s="233"/>
      <c r="B297" s="234"/>
      <c r="C297" s="277" t="s">
        <v>324</v>
      </c>
      <c r="D297" s="243"/>
      <c r="E297" s="244">
        <v>0.26500000000000001</v>
      </c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16"/>
      <c r="Z297" s="216"/>
      <c r="AA297" s="216"/>
      <c r="AB297" s="216"/>
      <c r="AC297" s="216"/>
      <c r="AD297" s="216"/>
      <c r="AE297" s="216"/>
      <c r="AF297" s="216"/>
      <c r="AG297" s="216" t="s">
        <v>145</v>
      </c>
      <c r="AH297" s="216">
        <v>1</v>
      </c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x14ac:dyDescent="0.2">
      <c r="A298" s="246" t="s">
        <v>134</v>
      </c>
      <c r="B298" s="247" t="s">
        <v>102</v>
      </c>
      <c r="C298" s="270" t="s">
        <v>103</v>
      </c>
      <c r="D298" s="248"/>
      <c r="E298" s="249"/>
      <c r="F298" s="250"/>
      <c r="G298" s="250">
        <f>SUMIF(AG299:AG341,"&lt;&gt;NOR",G299:G341)</f>
        <v>0</v>
      </c>
      <c r="H298" s="250"/>
      <c r="I298" s="250">
        <f>SUM(I299:I341)</f>
        <v>0</v>
      </c>
      <c r="J298" s="250"/>
      <c r="K298" s="250">
        <f>SUM(K299:K341)</f>
        <v>0</v>
      </c>
      <c r="L298" s="250"/>
      <c r="M298" s="250">
        <f>SUM(M299:M341)</f>
        <v>0</v>
      </c>
      <c r="N298" s="250"/>
      <c r="O298" s="250">
        <f>SUM(O299:O341)</f>
        <v>0</v>
      </c>
      <c r="P298" s="250"/>
      <c r="Q298" s="250">
        <f>SUM(Q299:Q341)</f>
        <v>0</v>
      </c>
      <c r="R298" s="250"/>
      <c r="S298" s="250"/>
      <c r="T298" s="251"/>
      <c r="U298" s="245"/>
      <c r="V298" s="245">
        <f>SUM(V299:V341)</f>
        <v>0.1</v>
      </c>
      <c r="W298" s="245"/>
      <c r="X298" s="245"/>
      <c r="AG298" t="s">
        <v>135</v>
      </c>
    </row>
    <row r="299" spans="1:60" ht="22.5" outlineLevel="1" x14ac:dyDescent="0.2">
      <c r="A299" s="252">
        <v>77</v>
      </c>
      <c r="B299" s="253" t="s">
        <v>357</v>
      </c>
      <c r="C299" s="271" t="s">
        <v>358</v>
      </c>
      <c r="D299" s="254" t="s">
        <v>213</v>
      </c>
      <c r="E299" s="255">
        <v>1</v>
      </c>
      <c r="F299" s="256"/>
      <c r="G299" s="257">
        <f>ROUND(E299*F299,2)</f>
        <v>0</v>
      </c>
      <c r="H299" s="256"/>
      <c r="I299" s="257">
        <f>ROUND(E299*H299,2)</f>
        <v>0</v>
      </c>
      <c r="J299" s="256"/>
      <c r="K299" s="257">
        <f>ROUND(E299*J299,2)</f>
        <v>0</v>
      </c>
      <c r="L299" s="257">
        <v>15</v>
      </c>
      <c r="M299" s="257">
        <f>G299*(1+L299/100)</f>
        <v>0</v>
      </c>
      <c r="N299" s="257">
        <v>1.6000000000000001E-4</v>
      </c>
      <c r="O299" s="257">
        <f>ROUND(E299*N299,2)</f>
        <v>0</v>
      </c>
      <c r="P299" s="257">
        <v>0</v>
      </c>
      <c r="Q299" s="257">
        <f>ROUND(E299*P299,2)</f>
        <v>0</v>
      </c>
      <c r="R299" s="257"/>
      <c r="S299" s="257" t="s">
        <v>214</v>
      </c>
      <c r="T299" s="258" t="s">
        <v>215</v>
      </c>
      <c r="U299" s="235">
        <v>9.955E-2</v>
      </c>
      <c r="V299" s="235">
        <f>ROUND(E299*U299,2)</f>
        <v>0.1</v>
      </c>
      <c r="W299" s="235"/>
      <c r="X299" s="235" t="s">
        <v>140</v>
      </c>
      <c r="Y299" s="216"/>
      <c r="Z299" s="216"/>
      <c r="AA299" s="216"/>
      <c r="AB299" s="216"/>
      <c r="AC299" s="216"/>
      <c r="AD299" s="216"/>
      <c r="AE299" s="216"/>
      <c r="AF299" s="216"/>
      <c r="AG299" s="216" t="s">
        <v>141</v>
      </c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ht="22.5" outlineLevel="1" x14ac:dyDescent="0.2">
      <c r="A300" s="233"/>
      <c r="B300" s="234"/>
      <c r="C300" s="272" t="s">
        <v>359</v>
      </c>
      <c r="D300" s="260"/>
      <c r="E300" s="260"/>
      <c r="F300" s="260"/>
      <c r="G300" s="260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16"/>
      <c r="Z300" s="216"/>
      <c r="AA300" s="216"/>
      <c r="AB300" s="216"/>
      <c r="AC300" s="216"/>
      <c r="AD300" s="216"/>
      <c r="AE300" s="216"/>
      <c r="AF300" s="216"/>
      <c r="AG300" s="216" t="s">
        <v>143</v>
      </c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59" t="str">
        <f>C300</f>
        <v>Kompletní dodávka a montáž včetně uvedení do provozu, prostupů, zaškolení, seřízení, zkoušek dle příslušných ČSN a dalších pomocných prací a zednických přípomocí.</v>
      </c>
      <c r="BB300" s="216"/>
      <c r="BC300" s="216"/>
      <c r="BD300" s="216"/>
      <c r="BE300" s="216"/>
      <c r="BF300" s="216"/>
      <c r="BG300" s="216"/>
      <c r="BH300" s="216"/>
    </row>
    <row r="301" spans="1:60" ht="22.5" outlineLevel="1" x14ac:dyDescent="0.2">
      <c r="A301" s="233"/>
      <c r="B301" s="234"/>
      <c r="C301" s="275" t="s">
        <v>397</v>
      </c>
      <c r="D301" s="268"/>
      <c r="E301" s="268"/>
      <c r="F301" s="268"/>
      <c r="G301" s="268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16"/>
      <c r="Z301" s="216"/>
      <c r="AA301" s="216"/>
      <c r="AB301" s="216"/>
      <c r="AC301" s="216"/>
      <c r="AD301" s="216"/>
      <c r="AE301" s="216"/>
      <c r="AF301" s="216"/>
      <c r="AG301" s="216" t="s">
        <v>143</v>
      </c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59" t="str">
        <f>C301</f>
        <v>Odstranění stávajících světel, vypínačů, zásuvek. Nové nové zásuvky, vypínače, příprava pro přisazená stropní svítidla.</v>
      </c>
      <c r="BB301" s="216"/>
      <c r="BC301" s="216"/>
      <c r="BD301" s="216"/>
      <c r="BE301" s="216"/>
      <c r="BF301" s="216"/>
      <c r="BG301" s="216"/>
      <c r="BH301" s="216"/>
    </row>
    <row r="302" spans="1:60" outlineLevel="1" x14ac:dyDescent="0.2">
      <c r="A302" s="233"/>
      <c r="B302" s="234"/>
      <c r="C302" s="275" t="s">
        <v>360</v>
      </c>
      <c r="D302" s="268"/>
      <c r="E302" s="268"/>
      <c r="F302" s="268"/>
      <c r="G302" s="268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16"/>
      <c r="Z302" s="216"/>
      <c r="AA302" s="216"/>
      <c r="AB302" s="216"/>
      <c r="AC302" s="216"/>
      <c r="AD302" s="216"/>
      <c r="AE302" s="216"/>
      <c r="AF302" s="216"/>
      <c r="AG302" s="216" t="s">
        <v>143</v>
      </c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outlineLevel="1" x14ac:dyDescent="0.2">
      <c r="A303" s="233"/>
      <c r="B303" s="234"/>
      <c r="C303" s="275" t="s">
        <v>361</v>
      </c>
      <c r="D303" s="268"/>
      <c r="E303" s="268"/>
      <c r="F303" s="268"/>
      <c r="G303" s="268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16"/>
      <c r="Z303" s="216"/>
      <c r="AA303" s="216"/>
      <c r="AB303" s="216"/>
      <c r="AC303" s="216"/>
      <c r="AD303" s="216"/>
      <c r="AE303" s="216"/>
      <c r="AF303" s="216"/>
      <c r="AG303" s="216" t="s">
        <v>143</v>
      </c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</row>
    <row r="304" spans="1:60" outlineLevel="1" x14ac:dyDescent="0.2">
      <c r="A304" s="233"/>
      <c r="B304" s="234"/>
      <c r="C304" s="278" t="s">
        <v>362</v>
      </c>
      <c r="D304" s="236"/>
      <c r="E304" s="237"/>
      <c r="F304" s="238"/>
      <c r="G304" s="238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16"/>
      <c r="Z304" s="216"/>
      <c r="AA304" s="216"/>
      <c r="AB304" s="216"/>
      <c r="AC304" s="216"/>
      <c r="AD304" s="216"/>
      <c r="AE304" s="216"/>
      <c r="AF304" s="216"/>
      <c r="AG304" s="216" t="s">
        <v>143</v>
      </c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outlineLevel="1" x14ac:dyDescent="0.2">
      <c r="A305" s="233"/>
      <c r="B305" s="234"/>
      <c r="C305" s="275" t="s">
        <v>398</v>
      </c>
      <c r="D305" s="268"/>
      <c r="E305" s="268"/>
      <c r="F305" s="268"/>
      <c r="G305" s="268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16"/>
      <c r="Z305" s="216"/>
      <c r="AA305" s="216"/>
      <c r="AB305" s="216"/>
      <c r="AC305" s="216"/>
      <c r="AD305" s="216"/>
      <c r="AE305" s="216"/>
      <c r="AF305" s="216"/>
      <c r="AG305" s="216" t="s">
        <v>143</v>
      </c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</row>
    <row r="306" spans="1:60" outlineLevel="1" x14ac:dyDescent="0.2">
      <c r="A306" s="233"/>
      <c r="B306" s="234"/>
      <c r="C306" s="275" t="s">
        <v>399</v>
      </c>
      <c r="D306" s="268"/>
      <c r="E306" s="268"/>
      <c r="F306" s="268"/>
      <c r="G306" s="268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16"/>
      <c r="Z306" s="216"/>
      <c r="AA306" s="216"/>
      <c r="AB306" s="216"/>
      <c r="AC306" s="216"/>
      <c r="AD306" s="216"/>
      <c r="AE306" s="216"/>
      <c r="AF306" s="216"/>
      <c r="AG306" s="216" t="s">
        <v>143</v>
      </c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outlineLevel="1" x14ac:dyDescent="0.2">
      <c r="A307" s="233"/>
      <c r="B307" s="234"/>
      <c r="C307" s="275" t="s">
        <v>400</v>
      </c>
      <c r="D307" s="268"/>
      <c r="E307" s="268"/>
      <c r="F307" s="268"/>
      <c r="G307" s="268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16"/>
      <c r="Z307" s="216"/>
      <c r="AA307" s="216"/>
      <c r="AB307" s="216"/>
      <c r="AC307" s="216"/>
      <c r="AD307" s="216"/>
      <c r="AE307" s="216"/>
      <c r="AF307" s="216"/>
      <c r="AG307" s="216" t="s">
        <v>143</v>
      </c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1" x14ac:dyDescent="0.2">
      <c r="A308" s="233"/>
      <c r="B308" s="234"/>
      <c r="C308" s="275" t="s">
        <v>401</v>
      </c>
      <c r="D308" s="268"/>
      <c r="E308" s="268"/>
      <c r="F308" s="268"/>
      <c r="G308" s="268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16"/>
      <c r="Z308" s="216"/>
      <c r="AA308" s="216"/>
      <c r="AB308" s="216"/>
      <c r="AC308" s="216"/>
      <c r="AD308" s="216"/>
      <c r="AE308" s="216"/>
      <c r="AF308" s="216"/>
      <c r="AG308" s="216" t="s">
        <v>143</v>
      </c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outlineLevel="1" x14ac:dyDescent="0.2">
      <c r="A309" s="233"/>
      <c r="B309" s="234"/>
      <c r="C309" s="275" t="s">
        <v>402</v>
      </c>
      <c r="D309" s="268"/>
      <c r="E309" s="268"/>
      <c r="F309" s="268"/>
      <c r="G309" s="268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16"/>
      <c r="Z309" s="216"/>
      <c r="AA309" s="216"/>
      <c r="AB309" s="216"/>
      <c r="AC309" s="216"/>
      <c r="AD309" s="216"/>
      <c r="AE309" s="216"/>
      <c r="AF309" s="216"/>
      <c r="AG309" s="216" t="s">
        <v>143</v>
      </c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outlineLevel="1" x14ac:dyDescent="0.2">
      <c r="A310" s="233"/>
      <c r="B310" s="234"/>
      <c r="C310" s="275" t="s">
        <v>403</v>
      </c>
      <c r="D310" s="268"/>
      <c r="E310" s="268"/>
      <c r="F310" s="268"/>
      <c r="G310" s="268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16"/>
      <c r="Z310" s="216"/>
      <c r="AA310" s="216"/>
      <c r="AB310" s="216"/>
      <c r="AC310" s="216"/>
      <c r="AD310" s="216"/>
      <c r="AE310" s="216"/>
      <c r="AF310" s="216"/>
      <c r="AG310" s="216" t="s">
        <v>143</v>
      </c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</row>
    <row r="311" spans="1:60" outlineLevel="1" x14ac:dyDescent="0.2">
      <c r="A311" s="233"/>
      <c r="B311" s="234"/>
      <c r="C311" s="275" t="s">
        <v>404</v>
      </c>
      <c r="D311" s="268"/>
      <c r="E311" s="268"/>
      <c r="F311" s="268"/>
      <c r="G311" s="268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16"/>
      <c r="Z311" s="216"/>
      <c r="AA311" s="216"/>
      <c r="AB311" s="216"/>
      <c r="AC311" s="216"/>
      <c r="AD311" s="216"/>
      <c r="AE311" s="216"/>
      <c r="AF311" s="216"/>
      <c r="AG311" s="216" t="s">
        <v>143</v>
      </c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outlineLevel="1" x14ac:dyDescent="0.2">
      <c r="A312" s="233"/>
      <c r="B312" s="234"/>
      <c r="C312" s="275" t="s">
        <v>405</v>
      </c>
      <c r="D312" s="268"/>
      <c r="E312" s="268"/>
      <c r="F312" s="268"/>
      <c r="G312" s="268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16"/>
      <c r="Z312" s="216"/>
      <c r="AA312" s="216"/>
      <c r="AB312" s="216"/>
      <c r="AC312" s="216"/>
      <c r="AD312" s="216"/>
      <c r="AE312" s="216"/>
      <c r="AF312" s="216"/>
      <c r="AG312" s="216" t="s">
        <v>143</v>
      </c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</row>
    <row r="313" spans="1:60" outlineLevel="1" x14ac:dyDescent="0.2">
      <c r="A313" s="233"/>
      <c r="B313" s="234"/>
      <c r="C313" s="275" t="s">
        <v>406</v>
      </c>
      <c r="D313" s="268"/>
      <c r="E313" s="268"/>
      <c r="F313" s="268"/>
      <c r="G313" s="268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16"/>
      <c r="Z313" s="216"/>
      <c r="AA313" s="216"/>
      <c r="AB313" s="216"/>
      <c r="AC313" s="216"/>
      <c r="AD313" s="216"/>
      <c r="AE313" s="216"/>
      <c r="AF313" s="216"/>
      <c r="AG313" s="216" t="s">
        <v>143</v>
      </c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outlineLevel="1" x14ac:dyDescent="0.2">
      <c r="A314" s="233"/>
      <c r="B314" s="234"/>
      <c r="C314" s="278" t="s">
        <v>363</v>
      </c>
      <c r="D314" s="236"/>
      <c r="E314" s="237"/>
      <c r="F314" s="238"/>
      <c r="G314" s="238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16"/>
      <c r="Z314" s="216"/>
      <c r="AA314" s="216"/>
      <c r="AB314" s="216"/>
      <c r="AC314" s="216"/>
      <c r="AD314" s="216"/>
      <c r="AE314" s="216"/>
      <c r="AF314" s="216"/>
      <c r="AG314" s="216" t="s">
        <v>143</v>
      </c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1" x14ac:dyDescent="0.2">
      <c r="A315" s="233"/>
      <c r="B315" s="234"/>
      <c r="C315" s="275" t="s">
        <v>407</v>
      </c>
      <c r="D315" s="268"/>
      <c r="E315" s="268"/>
      <c r="F315" s="268"/>
      <c r="G315" s="268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16"/>
      <c r="Z315" s="216"/>
      <c r="AA315" s="216"/>
      <c r="AB315" s="216"/>
      <c r="AC315" s="216"/>
      <c r="AD315" s="216"/>
      <c r="AE315" s="216"/>
      <c r="AF315" s="216"/>
      <c r="AG315" s="216" t="s">
        <v>143</v>
      </c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</row>
    <row r="316" spans="1:60" outlineLevel="1" x14ac:dyDescent="0.2">
      <c r="A316" s="233"/>
      <c r="B316" s="234"/>
      <c r="C316" s="275" t="s">
        <v>408</v>
      </c>
      <c r="D316" s="268"/>
      <c r="E316" s="268"/>
      <c r="F316" s="268"/>
      <c r="G316" s="268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16"/>
      <c r="Z316" s="216"/>
      <c r="AA316" s="216"/>
      <c r="AB316" s="216"/>
      <c r="AC316" s="216"/>
      <c r="AD316" s="216"/>
      <c r="AE316" s="216"/>
      <c r="AF316" s="216"/>
      <c r="AG316" s="216" t="s">
        <v>143</v>
      </c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</row>
    <row r="317" spans="1:60" outlineLevel="1" x14ac:dyDescent="0.2">
      <c r="A317" s="233"/>
      <c r="B317" s="234"/>
      <c r="C317" s="275" t="s">
        <v>409</v>
      </c>
      <c r="D317" s="268"/>
      <c r="E317" s="268"/>
      <c r="F317" s="268"/>
      <c r="G317" s="268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16"/>
      <c r="Z317" s="216"/>
      <c r="AA317" s="216"/>
      <c r="AB317" s="216"/>
      <c r="AC317" s="216"/>
      <c r="AD317" s="216"/>
      <c r="AE317" s="216"/>
      <c r="AF317" s="216"/>
      <c r="AG317" s="216" t="s">
        <v>143</v>
      </c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outlineLevel="1" x14ac:dyDescent="0.2">
      <c r="A318" s="233"/>
      <c r="B318" s="234"/>
      <c r="C318" s="275" t="s">
        <v>410</v>
      </c>
      <c r="D318" s="268"/>
      <c r="E318" s="268"/>
      <c r="F318" s="268"/>
      <c r="G318" s="268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16"/>
      <c r="Z318" s="216"/>
      <c r="AA318" s="216"/>
      <c r="AB318" s="216"/>
      <c r="AC318" s="216"/>
      <c r="AD318" s="216"/>
      <c r="AE318" s="216"/>
      <c r="AF318" s="216"/>
      <c r="AG318" s="216" t="s">
        <v>143</v>
      </c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</row>
    <row r="319" spans="1:60" outlineLevel="1" x14ac:dyDescent="0.2">
      <c r="A319" s="233"/>
      <c r="B319" s="234"/>
      <c r="C319" s="275" t="s">
        <v>411</v>
      </c>
      <c r="D319" s="268"/>
      <c r="E319" s="268"/>
      <c r="F319" s="268"/>
      <c r="G319" s="268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16"/>
      <c r="Z319" s="216"/>
      <c r="AA319" s="216"/>
      <c r="AB319" s="216"/>
      <c r="AC319" s="216"/>
      <c r="AD319" s="216"/>
      <c r="AE319" s="216"/>
      <c r="AF319" s="216"/>
      <c r="AG319" s="216" t="s">
        <v>143</v>
      </c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outlineLevel="1" x14ac:dyDescent="0.2">
      <c r="A320" s="233"/>
      <c r="B320" s="234"/>
      <c r="C320" s="275" t="s">
        <v>412</v>
      </c>
      <c r="D320" s="268"/>
      <c r="E320" s="268"/>
      <c r="F320" s="268"/>
      <c r="G320" s="268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16"/>
      <c r="Z320" s="216"/>
      <c r="AA320" s="216"/>
      <c r="AB320" s="216"/>
      <c r="AC320" s="216"/>
      <c r="AD320" s="216"/>
      <c r="AE320" s="216"/>
      <c r="AF320" s="216"/>
      <c r="AG320" s="216" t="s">
        <v>143</v>
      </c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</row>
    <row r="321" spans="1:60" outlineLevel="1" x14ac:dyDescent="0.2">
      <c r="A321" s="233"/>
      <c r="B321" s="234"/>
      <c r="C321" s="275" t="s">
        <v>413</v>
      </c>
      <c r="D321" s="268"/>
      <c r="E321" s="268"/>
      <c r="F321" s="268"/>
      <c r="G321" s="268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16"/>
      <c r="Z321" s="216"/>
      <c r="AA321" s="216"/>
      <c r="AB321" s="216"/>
      <c r="AC321" s="216"/>
      <c r="AD321" s="216"/>
      <c r="AE321" s="216"/>
      <c r="AF321" s="216"/>
      <c r="AG321" s="216" t="s">
        <v>143</v>
      </c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</row>
    <row r="322" spans="1:60" outlineLevel="1" x14ac:dyDescent="0.2">
      <c r="A322" s="233"/>
      <c r="B322" s="234"/>
      <c r="C322" s="275" t="s">
        <v>414</v>
      </c>
      <c r="D322" s="268"/>
      <c r="E322" s="268"/>
      <c r="F322" s="268"/>
      <c r="G322" s="268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16"/>
      <c r="Z322" s="216"/>
      <c r="AA322" s="216"/>
      <c r="AB322" s="216"/>
      <c r="AC322" s="216"/>
      <c r="AD322" s="216"/>
      <c r="AE322" s="216"/>
      <c r="AF322" s="216"/>
      <c r="AG322" s="216" t="s">
        <v>143</v>
      </c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1" x14ac:dyDescent="0.2">
      <c r="A323" s="233"/>
      <c r="B323" s="234"/>
      <c r="C323" s="275" t="s">
        <v>415</v>
      </c>
      <c r="D323" s="268"/>
      <c r="E323" s="268"/>
      <c r="F323" s="268"/>
      <c r="G323" s="268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16"/>
      <c r="Z323" s="216"/>
      <c r="AA323" s="216"/>
      <c r="AB323" s="216"/>
      <c r="AC323" s="216"/>
      <c r="AD323" s="216"/>
      <c r="AE323" s="216"/>
      <c r="AF323" s="216"/>
      <c r="AG323" s="216" t="s">
        <v>143</v>
      </c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</row>
    <row r="324" spans="1:60" outlineLevel="1" x14ac:dyDescent="0.2">
      <c r="A324" s="233"/>
      <c r="B324" s="234"/>
      <c r="C324" s="275" t="s">
        <v>416</v>
      </c>
      <c r="D324" s="268"/>
      <c r="E324" s="268"/>
      <c r="F324" s="268"/>
      <c r="G324" s="268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16"/>
      <c r="Z324" s="216"/>
      <c r="AA324" s="216"/>
      <c r="AB324" s="216"/>
      <c r="AC324" s="216"/>
      <c r="AD324" s="216"/>
      <c r="AE324" s="216"/>
      <c r="AF324" s="216"/>
      <c r="AG324" s="216" t="s">
        <v>143</v>
      </c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1" x14ac:dyDescent="0.2">
      <c r="A325" s="233"/>
      <c r="B325" s="234"/>
      <c r="C325" s="275" t="s">
        <v>417</v>
      </c>
      <c r="D325" s="268"/>
      <c r="E325" s="268"/>
      <c r="F325" s="268"/>
      <c r="G325" s="268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16"/>
      <c r="Z325" s="216"/>
      <c r="AA325" s="216"/>
      <c r="AB325" s="216"/>
      <c r="AC325" s="216"/>
      <c r="AD325" s="216"/>
      <c r="AE325" s="216"/>
      <c r="AF325" s="216"/>
      <c r="AG325" s="216" t="s">
        <v>143</v>
      </c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1" x14ac:dyDescent="0.2">
      <c r="A326" s="233"/>
      <c r="B326" s="234"/>
      <c r="C326" s="275" t="s">
        <v>418</v>
      </c>
      <c r="D326" s="268"/>
      <c r="E326" s="268"/>
      <c r="F326" s="268"/>
      <c r="G326" s="268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16"/>
      <c r="Z326" s="216"/>
      <c r="AA326" s="216"/>
      <c r="AB326" s="216"/>
      <c r="AC326" s="216"/>
      <c r="AD326" s="216"/>
      <c r="AE326" s="216"/>
      <c r="AF326" s="216"/>
      <c r="AG326" s="216" t="s">
        <v>143</v>
      </c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outlineLevel="1" x14ac:dyDescent="0.2">
      <c r="A327" s="233"/>
      <c r="B327" s="234"/>
      <c r="C327" s="275" t="s">
        <v>419</v>
      </c>
      <c r="D327" s="268"/>
      <c r="E327" s="268"/>
      <c r="F327" s="268"/>
      <c r="G327" s="268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16"/>
      <c r="Z327" s="216"/>
      <c r="AA327" s="216"/>
      <c r="AB327" s="216"/>
      <c r="AC327" s="216"/>
      <c r="AD327" s="216"/>
      <c r="AE327" s="216"/>
      <c r="AF327" s="216"/>
      <c r="AG327" s="216" t="s">
        <v>143</v>
      </c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1" x14ac:dyDescent="0.2">
      <c r="A328" s="233"/>
      <c r="B328" s="234"/>
      <c r="C328" s="275" t="s">
        <v>420</v>
      </c>
      <c r="D328" s="268"/>
      <c r="E328" s="268"/>
      <c r="F328" s="268"/>
      <c r="G328" s="268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16"/>
      <c r="Z328" s="216"/>
      <c r="AA328" s="216"/>
      <c r="AB328" s="216"/>
      <c r="AC328" s="216"/>
      <c r="AD328" s="216"/>
      <c r="AE328" s="216"/>
      <c r="AF328" s="216"/>
      <c r="AG328" s="216" t="s">
        <v>143</v>
      </c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outlineLevel="1" x14ac:dyDescent="0.2">
      <c r="A329" s="233"/>
      <c r="B329" s="234"/>
      <c r="C329" s="275" t="s">
        <v>421</v>
      </c>
      <c r="D329" s="268"/>
      <c r="E329" s="268"/>
      <c r="F329" s="268"/>
      <c r="G329" s="268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16"/>
      <c r="Z329" s="216"/>
      <c r="AA329" s="216"/>
      <c r="AB329" s="216"/>
      <c r="AC329" s="216"/>
      <c r="AD329" s="216"/>
      <c r="AE329" s="216"/>
      <c r="AF329" s="216"/>
      <c r="AG329" s="216" t="s">
        <v>143</v>
      </c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1" x14ac:dyDescent="0.2">
      <c r="A330" s="233"/>
      <c r="B330" s="234"/>
      <c r="C330" s="275" t="s">
        <v>422</v>
      </c>
      <c r="D330" s="268"/>
      <c r="E330" s="268"/>
      <c r="F330" s="268"/>
      <c r="G330" s="268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16"/>
      <c r="Z330" s="216"/>
      <c r="AA330" s="216"/>
      <c r="AB330" s="216"/>
      <c r="AC330" s="216"/>
      <c r="AD330" s="216"/>
      <c r="AE330" s="216"/>
      <c r="AF330" s="216"/>
      <c r="AG330" s="216" t="s">
        <v>143</v>
      </c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</row>
    <row r="331" spans="1:60" outlineLevel="1" x14ac:dyDescent="0.2">
      <c r="A331" s="233"/>
      <c r="B331" s="234"/>
      <c r="C331" s="275" t="s">
        <v>423</v>
      </c>
      <c r="D331" s="268"/>
      <c r="E331" s="268"/>
      <c r="F331" s="268"/>
      <c r="G331" s="268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16"/>
      <c r="Z331" s="216"/>
      <c r="AA331" s="216"/>
      <c r="AB331" s="216"/>
      <c r="AC331" s="216"/>
      <c r="AD331" s="216"/>
      <c r="AE331" s="216"/>
      <c r="AF331" s="216"/>
      <c r="AG331" s="216" t="s">
        <v>143</v>
      </c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 x14ac:dyDescent="0.2">
      <c r="A332" s="233"/>
      <c r="B332" s="234"/>
      <c r="C332" s="278" t="s">
        <v>363</v>
      </c>
      <c r="D332" s="236"/>
      <c r="E332" s="237"/>
      <c r="F332" s="238"/>
      <c r="G332" s="238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16"/>
      <c r="Z332" s="216"/>
      <c r="AA332" s="216"/>
      <c r="AB332" s="216"/>
      <c r="AC332" s="216"/>
      <c r="AD332" s="216"/>
      <c r="AE332" s="216"/>
      <c r="AF332" s="216"/>
      <c r="AG332" s="216" t="s">
        <v>143</v>
      </c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1" x14ac:dyDescent="0.2">
      <c r="A333" s="233"/>
      <c r="B333" s="234"/>
      <c r="C333" s="275" t="s">
        <v>424</v>
      </c>
      <c r="D333" s="268"/>
      <c r="E333" s="268"/>
      <c r="F333" s="268"/>
      <c r="G333" s="268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16"/>
      <c r="Z333" s="216"/>
      <c r="AA333" s="216"/>
      <c r="AB333" s="216"/>
      <c r="AC333" s="216"/>
      <c r="AD333" s="216"/>
      <c r="AE333" s="216"/>
      <c r="AF333" s="216"/>
      <c r="AG333" s="216" t="s">
        <v>143</v>
      </c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 x14ac:dyDescent="0.2">
      <c r="A334" s="233"/>
      <c r="B334" s="234"/>
      <c r="C334" s="275" t="s">
        <v>408</v>
      </c>
      <c r="D334" s="268"/>
      <c r="E334" s="268"/>
      <c r="F334" s="268"/>
      <c r="G334" s="268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16"/>
      <c r="Z334" s="216"/>
      <c r="AA334" s="216"/>
      <c r="AB334" s="216"/>
      <c r="AC334" s="216"/>
      <c r="AD334" s="216"/>
      <c r="AE334" s="216"/>
      <c r="AF334" s="216"/>
      <c r="AG334" s="216" t="s">
        <v>143</v>
      </c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1" x14ac:dyDescent="0.2">
      <c r="A335" s="233"/>
      <c r="B335" s="234"/>
      <c r="C335" s="275" t="s">
        <v>409</v>
      </c>
      <c r="D335" s="268"/>
      <c r="E335" s="268"/>
      <c r="F335" s="268"/>
      <c r="G335" s="268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16"/>
      <c r="Z335" s="216"/>
      <c r="AA335" s="216"/>
      <c r="AB335" s="216"/>
      <c r="AC335" s="216"/>
      <c r="AD335" s="216"/>
      <c r="AE335" s="216"/>
      <c r="AF335" s="216"/>
      <c r="AG335" s="216" t="s">
        <v>143</v>
      </c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 x14ac:dyDescent="0.2">
      <c r="A336" s="233"/>
      <c r="B336" s="234"/>
      <c r="C336" s="275" t="s">
        <v>411</v>
      </c>
      <c r="D336" s="268"/>
      <c r="E336" s="268"/>
      <c r="F336" s="268"/>
      <c r="G336" s="268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16"/>
      <c r="Z336" s="216"/>
      <c r="AA336" s="216"/>
      <c r="AB336" s="216"/>
      <c r="AC336" s="216"/>
      <c r="AD336" s="216"/>
      <c r="AE336" s="216"/>
      <c r="AF336" s="216"/>
      <c r="AG336" s="216" t="s">
        <v>143</v>
      </c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1" x14ac:dyDescent="0.2">
      <c r="A337" s="233"/>
      <c r="B337" s="234"/>
      <c r="C337" s="275" t="s">
        <v>412</v>
      </c>
      <c r="D337" s="268"/>
      <c r="E337" s="268"/>
      <c r="F337" s="268"/>
      <c r="G337" s="268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16"/>
      <c r="Z337" s="216"/>
      <c r="AA337" s="216"/>
      <c r="AB337" s="216"/>
      <c r="AC337" s="216"/>
      <c r="AD337" s="216"/>
      <c r="AE337" s="216"/>
      <c r="AF337" s="216"/>
      <c r="AG337" s="216" t="s">
        <v>143</v>
      </c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 x14ac:dyDescent="0.2">
      <c r="A338" s="233"/>
      <c r="B338" s="234"/>
      <c r="C338" s="275" t="s">
        <v>413</v>
      </c>
      <c r="D338" s="268"/>
      <c r="E338" s="268"/>
      <c r="F338" s="268"/>
      <c r="G338" s="268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16"/>
      <c r="Z338" s="216"/>
      <c r="AA338" s="216"/>
      <c r="AB338" s="216"/>
      <c r="AC338" s="216"/>
      <c r="AD338" s="216"/>
      <c r="AE338" s="216"/>
      <c r="AF338" s="216"/>
      <c r="AG338" s="216" t="s">
        <v>143</v>
      </c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outlineLevel="1" x14ac:dyDescent="0.2">
      <c r="A339" s="233"/>
      <c r="B339" s="234"/>
      <c r="C339" s="275" t="s">
        <v>414</v>
      </c>
      <c r="D339" s="268"/>
      <c r="E339" s="268"/>
      <c r="F339" s="268"/>
      <c r="G339" s="268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16"/>
      <c r="Z339" s="216"/>
      <c r="AA339" s="216"/>
      <c r="AB339" s="216"/>
      <c r="AC339" s="216"/>
      <c r="AD339" s="216"/>
      <c r="AE339" s="216"/>
      <c r="AF339" s="216"/>
      <c r="AG339" s="216" t="s">
        <v>143</v>
      </c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outlineLevel="1" x14ac:dyDescent="0.2">
      <c r="A340" s="233"/>
      <c r="B340" s="234"/>
      <c r="C340" s="275" t="s">
        <v>425</v>
      </c>
      <c r="D340" s="268"/>
      <c r="E340" s="268"/>
      <c r="F340" s="268"/>
      <c r="G340" s="268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16"/>
      <c r="Z340" s="216"/>
      <c r="AA340" s="216"/>
      <c r="AB340" s="216"/>
      <c r="AC340" s="216"/>
      <c r="AD340" s="216"/>
      <c r="AE340" s="216"/>
      <c r="AF340" s="216"/>
      <c r="AG340" s="216" t="s">
        <v>143</v>
      </c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1" x14ac:dyDescent="0.2">
      <c r="A341" s="233"/>
      <c r="B341" s="234"/>
      <c r="C341" s="275" t="s">
        <v>364</v>
      </c>
      <c r="D341" s="268"/>
      <c r="E341" s="268"/>
      <c r="F341" s="268"/>
      <c r="G341" s="268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16"/>
      <c r="Z341" s="216"/>
      <c r="AA341" s="216"/>
      <c r="AB341" s="216"/>
      <c r="AC341" s="216"/>
      <c r="AD341" s="216"/>
      <c r="AE341" s="216"/>
      <c r="AF341" s="216"/>
      <c r="AG341" s="216" t="s">
        <v>143</v>
      </c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x14ac:dyDescent="0.2">
      <c r="A342" s="246" t="s">
        <v>134</v>
      </c>
      <c r="B342" s="247" t="s">
        <v>104</v>
      </c>
      <c r="C342" s="270" t="s">
        <v>105</v>
      </c>
      <c r="D342" s="248"/>
      <c r="E342" s="249"/>
      <c r="F342" s="250"/>
      <c r="G342" s="250">
        <f>SUMIF(AG343:AG351,"&lt;&gt;NOR",G343:G351)</f>
        <v>0</v>
      </c>
      <c r="H342" s="250"/>
      <c r="I342" s="250">
        <f>SUM(I343:I351)</f>
        <v>0</v>
      </c>
      <c r="J342" s="250"/>
      <c r="K342" s="250">
        <f>SUM(K343:K351)</f>
        <v>0</v>
      </c>
      <c r="L342" s="250"/>
      <c r="M342" s="250">
        <f>SUM(M343:M351)</f>
        <v>0</v>
      </c>
      <c r="N342" s="250"/>
      <c r="O342" s="250">
        <f>SUM(O343:O351)</f>
        <v>0</v>
      </c>
      <c r="P342" s="250"/>
      <c r="Q342" s="250">
        <f>SUM(Q343:Q351)</f>
        <v>0</v>
      </c>
      <c r="R342" s="250"/>
      <c r="S342" s="250"/>
      <c r="T342" s="251"/>
      <c r="U342" s="245"/>
      <c r="V342" s="245">
        <f>SUM(V343:V351)</f>
        <v>4.41</v>
      </c>
      <c r="W342" s="245"/>
      <c r="X342" s="245"/>
      <c r="AG342" t="s">
        <v>135</v>
      </c>
    </row>
    <row r="343" spans="1:60" outlineLevel="1" x14ac:dyDescent="0.2">
      <c r="A343" s="261">
        <v>78</v>
      </c>
      <c r="B343" s="262" t="s">
        <v>365</v>
      </c>
      <c r="C343" s="274" t="s">
        <v>366</v>
      </c>
      <c r="D343" s="263" t="s">
        <v>191</v>
      </c>
      <c r="E343" s="264">
        <v>1.1372899999999999</v>
      </c>
      <c r="F343" s="265"/>
      <c r="G343" s="266">
        <f>ROUND(E343*F343,2)</f>
        <v>0</v>
      </c>
      <c r="H343" s="265"/>
      <c r="I343" s="266">
        <f>ROUND(E343*H343,2)</f>
        <v>0</v>
      </c>
      <c r="J343" s="265"/>
      <c r="K343" s="266">
        <f>ROUND(E343*J343,2)</f>
        <v>0</v>
      </c>
      <c r="L343" s="266">
        <v>15</v>
      </c>
      <c r="M343" s="266">
        <f>G343*(1+L343/100)</f>
        <v>0</v>
      </c>
      <c r="N343" s="266">
        <v>0</v>
      </c>
      <c r="O343" s="266">
        <f>ROUND(E343*N343,2)</f>
        <v>0</v>
      </c>
      <c r="P343" s="266">
        <v>0</v>
      </c>
      <c r="Q343" s="266">
        <f>ROUND(E343*P343,2)</f>
        <v>0</v>
      </c>
      <c r="R343" s="266"/>
      <c r="S343" s="266" t="s">
        <v>139</v>
      </c>
      <c r="T343" s="267" t="s">
        <v>139</v>
      </c>
      <c r="U343" s="235">
        <v>2.0089999999999999</v>
      </c>
      <c r="V343" s="235">
        <f>ROUND(E343*U343,2)</f>
        <v>2.2799999999999998</v>
      </c>
      <c r="W343" s="235"/>
      <c r="X343" s="235" t="s">
        <v>367</v>
      </c>
      <c r="Y343" s="216"/>
      <c r="Z343" s="216"/>
      <c r="AA343" s="216"/>
      <c r="AB343" s="216"/>
      <c r="AC343" s="216"/>
      <c r="AD343" s="216"/>
      <c r="AE343" s="216"/>
      <c r="AF343" s="216"/>
      <c r="AG343" s="216" t="s">
        <v>368</v>
      </c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</row>
    <row r="344" spans="1:60" outlineLevel="1" x14ac:dyDescent="0.2">
      <c r="A344" s="252">
        <v>79</v>
      </c>
      <c r="B344" s="253" t="s">
        <v>369</v>
      </c>
      <c r="C344" s="271" t="s">
        <v>370</v>
      </c>
      <c r="D344" s="254" t="s">
        <v>191</v>
      </c>
      <c r="E344" s="255">
        <v>1.1372899999999999</v>
      </c>
      <c r="F344" s="256"/>
      <c r="G344" s="257">
        <f>ROUND(E344*F344,2)</f>
        <v>0</v>
      </c>
      <c r="H344" s="256"/>
      <c r="I344" s="257">
        <f>ROUND(E344*H344,2)</f>
        <v>0</v>
      </c>
      <c r="J344" s="256"/>
      <c r="K344" s="257">
        <f>ROUND(E344*J344,2)</f>
        <v>0</v>
      </c>
      <c r="L344" s="257">
        <v>15</v>
      </c>
      <c r="M344" s="257">
        <f>G344*(1+L344/100)</f>
        <v>0</v>
      </c>
      <c r="N344" s="257">
        <v>0</v>
      </c>
      <c r="O344" s="257">
        <f>ROUND(E344*N344,2)</f>
        <v>0</v>
      </c>
      <c r="P344" s="257">
        <v>0</v>
      </c>
      <c r="Q344" s="257">
        <f>ROUND(E344*P344,2)</f>
        <v>0</v>
      </c>
      <c r="R344" s="257"/>
      <c r="S344" s="257" t="s">
        <v>139</v>
      </c>
      <c r="T344" s="258" t="s">
        <v>139</v>
      </c>
      <c r="U344" s="235">
        <v>0.752</v>
      </c>
      <c r="V344" s="235">
        <f>ROUND(E344*U344,2)</f>
        <v>0.86</v>
      </c>
      <c r="W344" s="235"/>
      <c r="X344" s="235" t="s">
        <v>367</v>
      </c>
      <c r="Y344" s="216"/>
      <c r="Z344" s="216"/>
      <c r="AA344" s="216"/>
      <c r="AB344" s="216"/>
      <c r="AC344" s="216"/>
      <c r="AD344" s="216"/>
      <c r="AE344" s="216"/>
      <c r="AF344" s="216"/>
      <c r="AG344" s="216" t="s">
        <v>368</v>
      </c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ht="22.5" outlineLevel="1" x14ac:dyDescent="0.2">
      <c r="A345" s="233"/>
      <c r="B345" s="234"/>
      <c r="C345" s="272" t="s">
        <v>371</v>
      </c>
      <c r="D345" s="260"/>
      <c r="E345" s="260"/>
      <c r="F345" s="260"/>
      <c r="G345" s="260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16"/>
      <c r="Z345" s="216"/>
      <c r="AA345" s="216"/>
      <c r="AB345" s="216"/>
      <c r="AC345" s="216"/>
      <c r="AD345" s="216"/>
      <c r="AE345" s="216"/>
      <c r="AF345" s="216"/>
      <c r="AG345" s="216" t="s">
        <v>143</v>
      </c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59" t="str">
        <f>C345</f>
        <v>S naložením suti nebo vybouraných hmot do dopravního prostředku a na jejich vyložením, popřípadě přeložením na normální dopravní prostředek.</v>
      </c>
      <c r="BB345" s="216"/>
      <c r="BC345" s="216"/>
      <c r="BD345" s="216"/>
      <c r="BE345" s="216"/>
      <c r="BF345" s="216"/>
      <c r="BG345" s="216"/>
      <c r="BH345" s="216"/>
    </row>
    <row r="346" spans="1:60" outlineLevel="1" x14ac:dyDescent="0.2">
      <c r="A346" s="261">
        <v>80</v>
      </c>
      <c r="B346" s="262" t="s">
        <v>372</v>
      </c>
      <c r="C346" s="274" t="s">
        <v>373</v>
      </c>
      <c r="D346" s="263" t="s">
        <v>191</v>
      </c>
      <c r="E346" s="264">
        <v>1.1372899999999999</v>
      </c>
      <c r="F346" s="265"/>
      <c r="G346" s="266">
        <f>ROUND(E346*F346,2)</f>
        <v>0</v>
      </c>
      <c r="H346" s="265"/>
      <c r="I346" s="266">
        <f>ROUND(E346*H346,2)</f>
        <v>0</v>
      </c>
      <c r="J346" s="265"/>
      <c r="K346" s="266">
        <f>ROUND(E346*J346,2)</f>
        <v>0</v>
      </c>
      <c r="L346" s="266">
        <v>15</v>
      </c>
      <c r="M346" s="266">
        <f>G346*(1+L346/100)</f>
        <v>0</v>
      </c>
      <c r="N346" s="266">
        <v>0</v>
      </c>
      <c r="O346" s="266">
        <f>ROUND(E346*N346,2)</f>
        <v>0</v>
      </c>
      <c r="P346" s="266">
        <v>0</v>
      </c>
      <c r="Q346" s="266">
        <f>ROUND(E346*P346,2)</f>
        <v>0</v>
      </c>
      <c r="R346" s="266"/>
      <c r="S346" s="266" t="s">
        <v>139</v>
      </c>
      <c r="T346" s="267" t="s">
        <v>139</v>
      </c>
      <c r="U346" s="235">
        <v>0.36</v>
      </c>
      <c r="V346" s="235">
        <f>ROUND(E346*U346,2)</f>
        <v>0.41</v>
      </c>
      <c r="W346" s="235"/>
      <c r="X346" s="235" t="s">
        <v>367</v>
      </c>
      <c r="Y346" s="216"/>
      <c r="Z346" s="216"/>
      <c r="AA346" s="216"/>
      <c r="AB346" s="216"/>
      <c r="AC346" s="216"/>
      <c r="AD346" s="216"/>
      <c r="AE346" s="216"/>
      <c r="AF346" s="216"/>
      <c r="AG346" s="216" t="s">
        <v>368</v>
      </c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outlineLevel="1" x14ac:dyDescent="0.2">
      <c r="A347" s="261">
        <v>81</v>
      </c>
      <c r="B347" s="262" t="s">
        <v>374</v>
      </c>
      <c r="C347" s="274" t="s">
        <v>375</v>
      </c>
      <c r="D347" s="263" t="s">
        <v>191</v>
      </c>
      <c r="E347" s="264">
        <v>1.1372899999999999</v>
      </c>
      <c r="F347" s="265"/>
      <c r="G347" s="266">
        <f>ROUND(E347*F347,2)</f>
        <v>0</v>
      </c>
      <c r="H347" s="265"/>
      <c r="I347" s="266">
        <f>ROUND(E347*H347,2)</f>
        <v>0</v>
      </c>
      <c r="J347" s="265"/>
      <c r="K347" s="266">
        <f>ROUND(E347*J347,2)</f>
        <v>0</v>
      </c>
      <c r="L347" s="266">
        <v>15</v>
      </c>
      <c r="M347" s="266">
        <f>G347*(1+L347/100)</f>
        <v>0</v>
      </c>
      <c r="N347" s="266">
        <v>0</v>
      </c>
      <c r="O347" s="266">
        <f>ROUND(E347*N347,2)</f>
        <v>0</v>
      </c>
      <c r="P347" s="266">
        <v>0</v>
      </c>
      <c r="Q347" s="266">
        <f>ROUND(E347*P347,2)</f>
        <v>0</v>
      </c>
      <c r="R347" s="266"/>
      <c r="S347" s="266" t="s">
        <v>139</v>
      </c>
      <c r="T347" s="267" t="s">
        <v>139</v>
      </c>
      <c r="U347" s="235">
        <v>0.26500000000000001</v>
      </c>
      <c r="V347" s="235">
        <f>ROUND(E347*U347,2)</f>
        <v>0.3</v>
      </c>
      <c r="W347" s="235"/>
      <c r="X347" s="235" t="s">
        <v>367</v>
      </c>
      <c r="Y347" s="216"/>
      <c r="Z347" s="216"/>
      <c r="AA347" s="216"/>
      <c r="AB347" s="216"/>
      <c r="AC347" s="216"/>
      <c r="AD347" s="216"/>
      <c r="AE347" s="216"/>
      <c r="AF347" s="216"/>
      <c r="AG347" s="216" t="s">
        <v>368</v>
      </c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outlineLevel="1" x14ac:dyDescent="0.2">
      <c r="A348" s="252">
        <v>82</v>
      </c>
      <c r="B348" s="253" t="s">
        <v>376</v>
      </c>
      <c r="C348" s="271" t="s">
        <v>377</v>
      </c>
      <c r="D348" s="254" t="s">
        <v>191</v>
      </c>
      <c r="E348" s="255">
        <v>1.1372899999999999</v>
      </c>
      <c r="F348" s="256"/>
      <c r="G348" s="257">
        <f>ROUND(E348*F348,2)</f>
        <v>0</v>
      </c>
      <c r="H348" s="256"/>
      <c r="I348" s="257">
        <f>ROUND(E348*H348,2)</f>
        <v>0</v>
      </c>
      <c r="J348" s="256"/>
      <c r="K348" s="257">
        <f>ROUND(E348*J348,2)</f>
        <v>0</v>
      </c>
      <c r="L348" s="257">
        <v>15</v>
      </c>
      <c r="M348" s="257">
        <f>G348*(1+L348/100)</f>
        <v>0</v>
      </c>
      <c r="N348" s="257">
        <v>0</v>
      </c>
      <c r="O348" s="257">
        <f>ROUND(E348*N348,2)</f>
        <v>0</v>
      </c>
      <c r="P348" s="257">
        <v>0</v>
      </c>
      <c r="Q348" s="257">
        <f>ROUND(E348*P348,2)</f>
        <v>0</v>
      </c>
      <c r="R348" s="257"/>
      <c r="S348" s="257" t="s">
        <v>139</v>
      </c>
      <c r="T348" s="258" t="s">
        <v>139</v>
      </c>
      <c r="U348" s="235">
        <v>0.49</v>
      </c>
      <c r="V348" s="235">
        <f>ROUND(E348*U348,2)</f>
        <v>0.56000000000000005</v>
      </c>
      <c r="W348" s="235"/>
      <c r="X348" s="235" t="s">
        <v>367</v>
      </c>
      <c r="Y348" s="216"/>
      <c r="Z348" s="216"/>
      <c r="AA348" s="216"/>
      <c r="AB348" s="216"/>
      <c r="AC348" s="216"/>
      <c r="AD348" s="216"/>
      <c r="AE348" s="216"/>
      <c r="AF348" s="216"/>
      <c r="AG348" s="216" t="s">
        <v>368</v>
      </c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</row>
    <row r="349" spans="1:60" outlineLevel="1" x14ac:dyDescent="0.2">
      <c r="A349" s="233"/>
      <c r="B349" s="234"/>
      <c r="C349" s="272" t="s">
        <v>378</v>
      </c>
      <c r="D349" s="260"/>
      <c r="E349" s="260"/>
      <c r="F349" s="260"/>
      <c r="G349" s="260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16"/>
      <c r="Z349" s="216"/>
      <c r="AA349" s="216"/>
      <c r="AB349" s="216"/>
      <c r="AC349" s="216"/>
      <c r="AD349" s="216"/>
      <c r="AE349" s="216"/>
      <c r="AF349" s="216"/>
      <c r="AG349" s="216" t="s">
        <v>143</v>
      </c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</row>
    <row r="350" spans="1:60" outlineLevel="1" x14ac:dyDescent="0.2">
      <c r="A350" s="261">
        <v>83</v>
      </c>
      <c r="B350" s="262" t="s">
        <v>379</v>
      </c>
      <c r="C350" s="274" t="s">
        <v>380</v>
      </c>
      <c r="D350" s="263" t="s">
        <v>191</v>
      </c>
      <c r="E350" s="264">
        <v>21.60857</v>
      </c>
      <c r="F350" s="265"/>
      <c r="G350" s="266">
        <f>ROUND(E350*F350,2)</f>
        <v>0</v>
      </c>
      <c r="H350" s="265"/>
      <c r="I350" s="266">
        <f>ROUND(E350*H350,2)</f>
        <v>0</v>
      </c>
      <c r="J350" s="265"/>
      <c r="K350" s="266">
        <f>ROUND(E350*J350,2)</f>
        <v>0</v>
      </c>
      <c r="L350" s="266">
        <v>15</v>
      </c>
      <c r="M350" s="266">
        <f>G350*(1+L350/100)</f>
        <v>0</v>
      </c>
      <c r="N350" s="266">
        <v>0</v>
      </c>
      <c r="O350" s="266">
        <f>ROUND(E350*N350,2)</f>
        <v>0</v>
      </c>
      <c r="P350" s="266">
        <v>0</v>
      </c>
      <c r="Q350" s="266">
        <f>ROUND(E350*P350,2)</f>
        <v>0</v>
      </c>
      <c r="R350" s="266"/>
      <c r="S350" s="266" t="s">
        <v>139</v>
      </c>
      <c r="T350" s="267" t="s">
        <v>139</v>
      </c>
      <c r="U350" s="235">
        <v>0</v>
      </c>
      <c r="V350" s="235">
        <f>ROUND(E350*U350,2)</f>
        <v>0</v>
      </c>
      <c r="W350" s="235"/>
      <c r="X350" s="235" t="s">
        <v>367</v>
      </c>
      <c r="Y350" s="216"/>
      <c r="Z350" s="216"/>
      <c r="AA350" s="216"/>
      <c r="AB350" s="216"/>
      <c r="AC350" s="216"/>
      <c r="AD350" s="216"/>
      <c r="AE350" s="216"/>
      <c r="AF350" s="216"/>
      <c r="AG350" s="216" t="s">
        <v>368</v>
      </c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</row>
    <row r="351" spans="1:60" outlineLevel="1" x14ac:dyDescent="0.2">
      <c r="A351" s="261">
        <v>84</v>
      </c>
      <c r="B351" s="262" t="s">
        <v>381</v>
      </c>
      <c r="C351" s="274" t="s">
        <v>382</v>
      </c>
      <c r="D351" s="263" t="s">
        <v>191</v>
      </c>
      <c r="E351" s="264">
        <v>1.1372899999999999</v>
      </c>
      <c r="F351" s="265"/>
      <c r="G351" s="266">
        <f>ROUND(E351*F351,2)</f>
        <v>0</v>
      </c>
      <c r="H351" s="265"/>
      <c r="I351" s="266">
        <f>ROUND(E351*H351,2)</f>
        <v>0</v>
      </c>
      <c r="J351" s="265"/>
      <c r="K351" s="266">
        <f>ROUND(E351*J351,2)</f>
        <v>0</v>
      </c>
      <c r="L351" s="266">
        <v>15</v>
      </c>
      <c r="M351" s="266">
        <f>G351*(1+L351/100)</f>
        <v>0</v>
      </c>
      <c r="N351" s="266">
        <v>0</v>
      </c>
      <c r="O351" s="266">
        <f>ROUND(E351*N351,2)</f>
        <v>0</v>
      </c>
      <c r="P351" s="266">
        <v>0</v>
      </c>
      <c r="Q351" s="266">
        <f>ROUND(E351*P351,2)</f>
        <v>0</v>
      </c>
      <c r="R351" s="266"/>
      <c r="S351" s="266" t="s">
        <v>139</v>
      </c>
      <c r="T351" s="267" t="s">
        <v>139</v>
      </c>
      <c r="U351" s="235">
        <v>0</v>
      </c>
      <c r="V351" s="235">
        <f>ROUND(E351*U351,2)</f>
        <v>0</v>
      </c>
      <c r="W351" s="235"/>
      <c r="X351" s="235" t="s">
        <v>367</v>
      </c>
      <c r="Y351" s="216"/>
      <c r="Z351" s="216"/>
      <c r="AA351" s="216"/>
      <c r="AB351" s="216"/>
      <c r="AC351" s="216"/>
      <c r="AD351" s="216"/>
      <c r="AE351" s="216"/>
      <c r="AF351" s="216"/>
      <c r="AG351" s="216" t="s">
        <v>368</v>
      </c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</row>
    <row r="352" spans="1:60" x14ac:dyDescent="0.2">
      <c r="A352" s="246" t="s">
        <v>134</v>
      </c>
      <c r="B352" s="247" t="s">
        <v>107</v>
      </c>
      <c r="C352" s="270" t="s">
        <v>30</v>
      </c>
      <c r="D352" s="248"/>
      <c r="E352" s="249"/>
      <c r="F352" s="250"/>
      <c r="G352" s="250">
        <f>SUMIF(AG353:AG359,"&lt;&gt;NOR",G353:G359)</f>
        <v>0</v>
      </c>
      <c r="H352" s="250"/>
      <c r="I352" s="250">
        <f>SUM(I353:I359)</f>
        <v>0</v>
      </c>
      <c r="J352" s="250"/>
      <c r="K352" s="250">
        <f>SUM(K353:K359)</f>
        <v>0</v>
      </c>
      <c r="L352" s="250"/>
      <c r="M352" s="250">
        <f>SUM(M353:M359)</f>
        <v>0</v>
      </c>
      <c r="N352" s="250"/>
      <c r="O352" s="250">
        <f>SUM(O353:O359)</f>
        <v>0</v>
      </c>
      <c r="P352" s="250"/>
      <c r="Q352" s="250">
        <f>SUM(Q353:Q359)</f>
        <v>0</v>
      </c>
      <c r="R352" s="250"/>
      <c r="S352" s="250"/>
      <c r="T352" s="251"/>
      <c r="U352" s="245"/>
      <c r="V352" s="245">
        <f>SUM(V353:V359)</f>
        <v>0</v>
      </c>
      <c r="W352" s="245"/>
      <c r="X352" s="245"/>
      <c r="AG352" t="s">
        <v>135</v>
      </c>
    </row>
    <row r="353" spans="1:60" outlineLevel="1" x14ac:dyDescent="0.2">
      <c r="A353" s="252">
        <v>85</v>
      </c>
      <c r="B353" s="253" t="s">
        <v>383</v>
      </c>
      <c r="C353" s="271" t="s">
        <v>384</v>
      </c>
      <c r="D353" s="254" t="s">
        <v>213</v>
      </c>
      <c r="E353" s="255">
        <v>1</v>
      </c>
      <c r="F353" s="256"/>
      <c r="G353" s="257">
        <f>ROUND(E353*F353,2)</f>
        <v>0</v>
      </c>
      <c r="H353" s="256"/>
      <c r="I353" s="257">
        <f>ROUND(E353*H353,2)</f>
        <v>0</v>
      </c>
      <c r="J353" s="256"/>
      <c r="K353" s="257">
        <f>ROUND(E353*J353,2)</f>
        <v>0</v>
      </c>
      <c r="L353" s="257">
        <v>15</v>
      </c>
      <c r="M353" s="257">
        <f>G353*(1+L353/100)</f>
        <v>0</v>
      </c>
      <c r="N353" s="257">
        <v>0</v>
      </c>
      <c r="O353" s="257">
        <f>ROUND(E353*N353,2)</f>
        <v>0</v>
      </c>
      <c r="P353" s="257">
        <v>0</v>
      </c>
      <c r="Q353" s="257">
        <f>ROUND(E353*P353,2)</f>
        <v>0</v>
      </c>
      <c r="R353" s="257"/>
      <c r="S353" s="257" t="s">
        <v>139</v>
      </c>
      <c r="T353" s="258" t="s">
        <v>215</v>
      </c>
      <c r="U353" s="235">
        <v>0</v>
      </c>
      <c r="V353" s="235">
        <f>ROUND(E353*U353,2)</f>
        <v>0</v>
      </c>
      <c r="W353" s="235"/>
      <c r="X353" s="235" t="s">
        <v>385</v>
      </c>
      <c r="Y353" s="216"/>
      <c r="Z353" s="216"/>
      <c r="AA353" s="216"/>
      <c r="AB353" s="216"/>
      <c r="AC353" s="216"/>
      <c r="AD353" s="216"/>
      <c r="AE353" s="216"/>
      <c r="AF353" s="216"/>
      <c r="AG353" s="216" t="s">
        <v>386</v>
      </c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</row>
    <row r="354" spans="1:60" ht="22.5" outlineLevel="1" x14ac:dyDescent="0.2">
      <c r="A354" s="233"/>
      <c r="B354" s="234"/>
      <c r="C354" s="272" t="s">
        <v>387</v>
      </c>
      <c r="D354" s="260"/>
      <c r="E354" s="260"/>
      <c r="F354" s="260"/>
      <c r="G354" s="260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16"/>
      <c r="Z354" s="216"/>
      <c r="AA354" s="216"/>
      <c r="AB354" s="216"/>
      <c r="AC354" s="216"/>
      <c r="AD354" s="216"/>
      <c r="AE354" s="216"/>
      <c r="AF354" s="216"/>
      <c r="AG354" s="216" t="s">
        <v>143</v>
      </c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59" t="str">
        <f>C354</f>
        <v>Náklady zhotovitele, související s prováděním zkoušek a revizí předepsaných technickými normami nebo objednatelem a které jsou pro provedení díla nezbytné.</v>
      </c>
      <c r="BB354" s="216"/>
      <c r="BC354" s="216"/>
      <c r="BD354" s="216"/>
      <c r="BE354" s="216"/>
      <c r="BF354" s="216"/>
      <c r="BG354" s="216"/>
      <c r="BH354" s="216"/>
    </row>
    <row r="355" spans="1:60" outlineLevel="1" x14ac:dyDescent="0.2">
      <c r="A355" s="233"/>
      <c r="B355" s="234"/>
      <c r="C355" s="278" t="s">
        <v>362</v>
      </c>
      <c r="D355" s="236"/>
      <c r="E355" s="237"/>
      <c r="F355" s="238"/>
      <c r="G355" s="238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16"/>
      <c r="Z355" s="216"/>
      <c r="AA355" s="216"/>
      <c r="AB355" s="216"/>
      <c r="AC355" s="216"/>
      <c r="AD355" s="216"/>
      <c r="AE355" s="216"/>
      <c r="AF355" s="216"/>
      <c r="AG355" s="216" t="s">
        <v>143</v>
      </c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 outlineLevel="1" x14ac:dyDescent="0.2">
      <c r="A356" s="233"/>
      <c r="B356" s="234"/>
      <c r="C356" s="275" t="s">
        <v>388</v>
      </c>
      <c r="D356" s="268"/>
      <c r="E356" s="268"/>
      <c r="F356" s="268"/>
      <c r="G356" s="268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16"/>
      <c r="Z356" s="216"/>
      <c r="AA356" s="216"/>
      <c r="AB356" s="216"/>
      <c r="AC356" s="216"/>
      <c r="AD356" s="216"/>
      <c r="AE356" s="216"/>
      <c r="AF356" s="216"/>
      <c r="AG356" s="216" t="s">
        <v>143</v>
      </c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</row>
    <row r="357" spans="1:60" outlineLevel="1" x14ac:dyDescent="0.2">
      <c r="A357" s="233"/>
      <c r="B357" s="234"/>
      <c r="C357" s="275" t="s">
        <v>389</v>
      </c>
      <c r="D357" s="268"/>
      <c r="E357" s="268"/>
      <c r="F357" s="268"/>
      <c r="G357" s="268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16"/>
      <c r="Z357" s="216"/>
      <c r="AA357" s="216"/>
      <c r="AB357" s="216"/>
      <c r="AC357" s="216"/>
      <c r="AD357" s="216"/>
      <c r="AE357" s="216"/>
      <c r="AF357" s="216"/>
      <c r="AG357" s="216" t="s">
        <v>143</v>
      </c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ht="22.5" outlineLevel="1" x14ac:dyDescent="0.2">
      <c r="A358" s="252">
        <v>86</v>
      </c>
      <c r="B358" s="253" t="s">
        <v>390</v>
      </c>
      <c r="C358" s="271" t="s">
        <v>391</v>
      </c>
      <c r="D358" s="254" t="s">
        <v>392</v>
      </c>
      <c r="E358" s="255">
        <v>1</v>
      </c>
      <c r="F358" s="256"/>
      <c r="G358" s="257">
        <f>ROUND(E358*F358,2)</f>
        <v>0</v>
      </c>
      <c r="H358" s="256"/>
      <c r="I358" s="257">
        <f>ROUND(E358*H358,2)</f>
        <v>0</v>
      </c>
      <c r="J358" s="256"/>
      <c r="K358" s="257">
        <f>ROUND(E358*J358,2)</f>
        <v>0</v>
      </c>
      <c r="L358" s="257">
        <v>15</v>
      </c>
      <c r="M358" s="257">
        <f>G358*(1+L358/100)</f>
        <v>0</v>
      </c>
      <c r="N358" s="257">
        <v>0</v>
      </c>
      <c r="O358" s="257">
        <f>ROUND(E358*N358,2)</f>
        <v>0</v>
      </c>
      <c r="P358" s="257">
        <v>0</v>
      </c>
      <c r="Q358" s="257">
        <f>ROUND(E358*P358,2)</f>
        <v>0</v>
      </c>
      <c r="R358" s="257"/>
      <c r="S358" s="257" t="s">
        <v>139</v>
      </c>
      <c r="T358" s="258" t="s">
        <v>215</v>
      </c>
      <c r="U358" s="235">
        <v>0</v>
      </c>
      <c r="V358" s="235">
        <f>ROUND(E358*U358,2)</f>
        <v>0</v>
      </c>
      <c r="W358" s="235"/>
      <c r="X358" s="235" t="s">
        <v>385</v>
      </c>
      <c r="Y358" s="216"/>
      <c r="Z358" s="216"/>
      <c r="AA358" s="216"/>
      <c r="AB358" s="216"/>
      <c r="AC358" s="216"/>
      <c r="AD358" s="216"/>
      <c r="AE358" s="216"/>
      <c r="AF358" s="216"/>
      <c r="AG358" s="216" t="s">
        <v>386</v>
      </c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ht="22.5" outlineLevel="1" x14ac:dyDescent="0.2">
      <c r="A359" s="233"/>
      <c r="B359" s="234"/>
      <c r="C359" s="272" t="s">
        <v>393</v>
      </c>
      <c r="D359" s="260"/>
      <c r="E359" s="260"/>
      <c r="F359" s="260"/>
      <c r="G359" s="260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16"/>
      <c r="Z359" s="216"/>
      <c r="AA359" s="216"/>
      <c r="AB359" s="216"/>
      <c r="AC359" s="216"/>
      <c r="AD359" s="216"/>
      <c r="AE359" s="216"/>
      <c r="AF359" s="216"/>
      <c r="AG359" s="216" t="s">
        <v>143</v>
      </c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59" t="str">
        <f>C359</f>
        <v>Náklady na vyhotovení dokumentace skutečného provedení stavby a její předání objednateli v požadované formě a požadovaném počtu.</v>
      </c>
      <c r="BB359" s="216"/>
      <c r="BC359" s="216"/>
      <c r="BD359" s="216"/>
      <c r="BE359" s="216"/>
      <c r="BF359" s="216"/>
      <c r="BG359" s="216"/>
      <c r="BH359" s="216"/>
    </row>
    <row r="360" spans="1:60" x14ac:dyDescent="0.2">
      <c r="A360" s="3"/>
      <c r="B360" s="4"/>
      <c r="C360" s="279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AE360">
        <v>15</v>
      </c>
      <c r="AF360">
        <v>21</v>
      </c>
      <c r="AG360" t="s">
        <v>121</v>
      </c>
    </row>
    <row r="361" spans="1:60" x14ac:dyDescent="0.2">
      <c r="A361" s="219"/>
      <c r="B361" s="220" t="s">
        <v>31</v>
      </c>
      <c r="C361" s="280"/>
      <c r="D361" s="221"/>
      <c r="E361" s="222"/>
      <c r="F361" s="222"/>
      <c r="G361" s="269">
        <f>G8+G26+G33+G38+G46+G60+G62+G92+G97+G102+G144+G148+G162+G166+G185+G211+G234+G298+G342+G352</f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E361">
        <f>SUMIF(L7:L359,AE360,G7:G359)</f>
        <v>0</v>
      </c>
      <c r="AF361">
        <f>SUMIF(L7:L359,AF360,G7:G359)</f>
        <v>0</v>
      </c>
      <c r="AG361" t="s">
        <v>394</v>
      </c>
    </row>
    <row r="362" spans="1:60" x14ac:dyDescent="0.2">
      <c r="A362" s="3"/>
      <c r="B362" s="4"/>
      <c r="C362" s="279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60" x14ac:dyDescent="0.2">
      <c r="A363" s="3"/>
      <c r="B363" s="4"/>
      <c r="C363" s="279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60" x14ac:dyDescent="0.2">
      <c r="A364" s="223" t="s">
        <v>395</v>
      </c>
      <c r="B364" s="223"/>
      <c r="C364" s="281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">
      <c r="A365" s="224"/>
      <c r="B365" s="225"/>
      <c r="C365" s="282"/>
      <c r="D365" s="225"/>
      <c r="E365" s="225"/>
      <c r="F365" s="225"/>
      <c r="G365" s="22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G365" t="s">
        <v>396</v>
      </c>
    </row>
    <row r="366" spans="1:60" x14ac:dyDescent="0.2">
      <c r="A366" s="227"/>
      <c r="B366" s="228"/>
      <c r="C366" s="283"/>
      <c r="D366" s="228"/>
      <c r="E366" s="228"/>
      <c r="F366" s="228"/>
      <c r="G366" s="229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">
      <c r="A367" s="227"/>
      <c r="B367" s="228"/>
      <c r="C367" s="283"/>
      <c r="D367" s="228"/>
      <c r="E367" s="228"/>
      <c r="F367" s="228"/>
      <c r="G367" s="229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60" x14ac:dyDescent="0.2">
      <c r="A368" s="227"/>
      <c r="B368" s="228"/>
      <c r="C368" s="283"/>
      <c r="D368" s="228"/>
      <c r="E368" s="228"/>
      <c r="F368" s="228"/>
      <c r="G368" s="229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">
      <c r="A369" s="230"/>
      <c r="B369" s="231"/>
      <c r="C369" s="284"/>
      <c r="D369" s="231"/>
      <c r="E369" s="231"/>
      <c r="F369" s="231"/>
      <c r="G369" s="23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">
      <c r="A370" s="3"/>
      <c r="B370" s="4"/>
      <c r="C370" s="279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">
      <c r="C371" s="285"/>
      <c r="D371" s="10"/>
      <c r="AG371" t="s">
        <v>426</v>
      </c>
    </row>
    <row r="372" spans="1:33" x14ac:dyDescent="0.2">
      <c r="D372" s="10"/>
    </row>
    <row r="373" spans="1:33" x14ac:dyDescent="0.2">
      <c r="D373" s="10"/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3">
    <mergeCell ref="C356:G356"/>
    <mergeCell ref="C357:G357"/>
    <mergeCell ref="C359:G359"/>
    <mergeCell ref="C339:G339"/>
    <mergeCell ref="C340:G340"/>
    <mergeCell ref="C341:G341"/>
    <mergeCell ref="C345:G345"/>
    <mergeCell ref="C349:G349"/>
    <mergeCell ref="C354:G354"/>
    <mergeCell ref="C333:G333"/>
    <mergeCell ref="C334:G334"/>
    <mergeCell ref="C335:G335"/>
    <mergeCell ref="C336:G336"/>
    <mergeCell ref="C337:G337"/>
    <mergeCell ref="C338:G338"/>
    <mergeCell ref="C326:G326"/>
    <mergeCell ref="C327:G327"/>
    <mergeCell ref="C328:G328"/>
    <mergeCell ref="C329:G329"/>
    <mergeCell ref="C330:G330"/>
    <mergeCell ref="C331:G331"/>
    <mergeCell ref="C320:G320"/>
    <mergeCell ref="C321:G321"/>
    <mergeCell ref="C322:G322"/>
    <mergeCell ref="C323:G323"/>
    <mergeCell ref="C324:G324"/>
    <mergeCell ref="C325:G325"/>
    <mergeCell ref="C313:G313"/>
    <mergeCell ref="C315:G315"/>
    <mergeCell ref="C316:G316"/>
    <mergeCell ref="C317:G317"/>
    <mergeCell ref="C318:G318"/>
    <mergeCell ref="C319:G319"/>
    <mergeCell ref="C307:G307"/>
    <mergeCell ref="C308:G308"/>
    <mergeCell ref="C309:G309"/>
    <mergeCell ref="C310:G310"/>
    <mergeCell ref="C311:G311"/>
    <mergeCell ref="C312:G312"/>
    <mergeCell ref="C300:G300"/>
    <mergeCell ref="C301:G301"/>
    <mergeCell ref="C302:G302"/>
    <mergeCell ref="C303:G303"/>
    <mergeCell ref="C305:G305"/>
    <mergeCell ref="C306:G306"/>
    <mergeCell ref="C187:G187"/>
    <mergeCell ref="C207:G207"/>
    <mergeCell ref="C220:G220"/>
    <mergeCell ref="C231:G231"/>
    <mergeCell ref="C271:G271"/>
    <mergeCell ref="C285:G285"/>
    <mergeCell ref="C129:G129"/>
    <mergeCell ref="C146:G146"/>
    <mergeCell ref="C154:G154"/>
    <mergeCell ref="C155:G155"/>
    <mergeCell ref="C164:G164"/>
    <mergeCell ref="C181:G181"/>
    <mergeCell ref="C64:G64"/>
    <mergeCell ref="C94:G94"/>
    <mergeCell ref="C96:G96"/>
    <mergeCell ref="C99:G99"/>
    <mergeCell ref="C101:G101"/>
    <mergeCell ref="C114:G114"/>
    <mergeCell ref="A1:G1"/>
    <mergeCell ref="C2:G2"/>
    <mergeCell ref="C3:G3"/>
    <mergeCell ref="C4:G4"/>
    <mergeCell ref="A364:C364"/>
    <mergeCell ref="A365:G369"/>
    <mergeCell ref="C10:G10"/>
    <mergeCell ref="C14:G14"/>
    <mergeCell ref="C35:G35"/>
    <mergeCell ref="C43:G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23.05 23.05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'23.05 23.05 Pol'!Názvy_tisku</vt:lpstr>
      <vt:lpstr>oadresa</vt:lpstr>
      <vt:lpstr>Stavba!Objednatel</vt:lpstr>
      <vt:lpstr>Stavba!Objekt</vt:lpstr>
      <vt:lpstr>'23.05 23.05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2023-02-11T14:32:07Z</dcterms:modified>
</cp:coreProperties>
</file>