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-43 - Sukova 5, byt č. 6 (koupelna)/"/>
    </mc:Choice>
  </mc:AlternateContent>
  <xr:revisionPtr revIDLastSave="0" documentId="8_{34E86313-79BB-47C1-B763-38805DFD8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43 22.4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'22.43 22.43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'22.43 22.43 Pol'!$A$1:$X$445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F40" i="1"/>
  <c r="G39" i="1"/>
  <c r="F39" i="1"/>
  <c r="G435" i="12"/>
  <c r="BA433" i="12"/>
  <c r="BA428" i="12"/>
  <c r="BA423" i="12"/>
  <c r="BA375" i="12"/>
  <c r="BA372" i="12"/>
  <c r="BA217" i="12"/>
  <c r="BA151" i="12"/>
  <c r="BA149" i="12"/>
  <c r="BA146" i="12"/>
  <c r="BA144" i="12"/>
  <c r="BA80" i="12"/>
  <c r="BA41" i="12"/>
  <c r="BA21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13" i="12"/>
  <c r="K13" i="12"/>
  <c r="O13" i="12"/>
  <c r="V13" i="12"/>
  <c r="G14" i="12"/>
  <c r="I14" i="12"/>
  <c r="I13" i="12" s="1"/>
  <c r="K14" i="12"/>
  <c r="M14" i="12"/>
  <c r="M13" i="12" s="1"/>
  <c r="O14" i="12"/>
  <c r="Q14" i="12"/>
  <c r="Q13" i="12" s="1"/>
  <c r="V14" i="12"/>
  <c r="G19" i="12"/>
  <c r="G20" i="12"/>
  <c r="I20" i="12"/>
  <c r="I19" i="12" s="1"/>
  <c r="K20" i="12"/>
  <c r="M20" i="12"/>
  <c r="O20" i="12"/>
  <c r="Q20" i="12"/>
  <c r="Q19" i="12" s="1"/>
  <c r="V20" i="12"/>
  <c r="G26" i="12"/>
  <c r="AE435" i="12" s="1"/>
  <c r="I26" i="12"/>
  <c r="K26" i="12"/>
  <c r="K19" i="12" s="1"/>
  <c r="O26" i="12"/>
  <c r="O19" i="12" s="1"/>
  <c r="Q26" i="12"/>
  <c r="V26" i="12"/>
  <c r="G33" i="12"/>
  <c r="I33" i="12"/>
  <c r="K33" i="12"/>
  <c r="M33" i="12"/>
  <c r="O33" i="12"/>
  <c r="Q33" i="12"/>
  <c r="V33" i="12"/>
  <c r="G40" i="12"/>
  <c r="M40" i="12" s="1"/>
  <c r="I40" i="12"/>
  <c r="K40" i="12"/>
  <c r="O40" i="12"/>
  <c r="Q40" i="12"/>
  <c r="V40" i="12"/>
  <c r="G45" i="12"/>
  <c r="I45" i="12"/>
  <c r="K45" i="12"/>
  <c r="M45" i="12"/>
  <c r="O45" i="12"/>
  <c r="Q45" i="12"/>
  <c r="V45" i="12"/>
  <c r="V19" i="12" s="1"/>
  <c r="O52" i="12"/>
  <c r="G53" i="12"/>
  <c r="G52" i="12" s="1"/>
  <c r="I53" i="12"/>
  <c r="I52" i="12" s="1"/>
  <c r="K53" i="12"/>
  <c r="O53" i="12"/>
  <c r="Q53" i="12"/>
  <c r="Q52" i="12" s="1"/>
  <c r="V53" i="12"/>
  <c r="G57" i="12"/>
  <c r="M57" i="12" s="1"/>
  <c r="I57" i="12"/>
  <c r="K57" i="12"/>
  <c r="K52" i="12" s="1"/>
  <c r="O57" i="12"/>
  <c r="Q57" i="12"/>
  <c r="V57" i="12"/>
  <c r="V52" i="12" s="1"/>
  <c r="I61" i="12"/>
  <c r="K61" i="12"/>
  <c r="Q61" i="12"/>
  <c r="G62" i="12"/>
  <c r="G61" i="12" s="1"/>
  <c r="I62" i="12"/>
  <c r="K62" i="12"/>
  <c r="M62" i="12"/>
  <c r="M61" i="12" s="1"/>
  <c r="O62" i="12"/>
  <c r="O61" i="12" s="1"/>
  <c r="Q62" i="12"/>
  <c r="V62" i="12"/>
  <c r="V61" i="12" s="1"/>
  <c r="I68" i="12"/>
  <c r="O68" i="12"/>
  <c r="G69" i="12"/>
  <c r="M69" i="12" s="1"/>
  <c r="M68" i="12" s="1"/>
  <c r="I69" i="12"/>
  <c r="K69" i="12"/>
  <c r="K68" i="12" s="1"/>
  <c r="O69" i="12"/>
  <c r="Q69" i="12"/>
  <c r="Q68" i="12" s="1"/>
  <c r="V69" i="12"/>
  <c r="V68" i="12" s="1"/>
  <c r="V73" i="12"/>
  <c r="G74" i="12"/>
  <c r="G73" i="12" s="1"/>
  <c r="I74" i="12"/>
  <c r="K74" i="12"/>
  <c r="K73" i="12" s="1"/>
  <c r="O74" i="12"/>
  <c r="O73" i="12" s="1"/>
  <c r="Q74" i="12"/>
  <c r="V74" i="12"/>
  <c r="G79" i="12"/>
  <c r="M79" i="12" s="1"/>
  <c r="I79" i="12"/>
  <c r="I73" i="12" s="1"/>
  <c r="K79" i="12"/>
  <c r="O79" i="12"/>
  <c r="Q79" i="12"/>
  <c r="Q73" i="12" s="1"/>
  <c r="V79" i="12"/>
  <c r="G84" i="12"/>
  <c r="I84" i="12"/>
  <c r="G85" i="12"/>
  <c r="I85" i="12"/>
  <c r="K85" i="12"/>
  <c r="K84" i="12" s="1"/>
  <c r="M85" i="12"/>
  <c r="M84" i="12" s="1"/>
  <c r="O85" i="12"/>
  <c r="Q85" i="12"/>
  <c r="Q84" i="12" s="1"/>
  <c r="V85" i="12"/>
  <c r="G92" i="12"/>
  <c r="I92" i="12"/>
  <c r="K92" i="12"/>
  <c r="M92" i="12"/>
  <c r="O92" i="12"/>
  <c r="O84" i="12" s="1"/>
  <c r="Q92" i="12"/>
  <c r="V92" i="12"/>
  <c r="G99" i="12"/>
  <c r="I99" i="12"/>
  <c r="K99" i="12"/>
  <c r="M99" i="12"/>
  <c r="O99" i="12"/>
  <c r="Q99" i="12"/>
  <c r="V99" i="12"/>
  <c r="G103" i="12"/>
  <c r="M103" i="12" s="1"/>
  <c r="I103" i="12"/>
  <c r="K103" i="12"/>
  <c r="O103" i="12"/>
  <c r="Q103" i="12"/>
  <c r="V103" i="12"/>
  <c r="G107" i="12"/>
  <c r="I107" i="12"/>
  <c r="K107" i="12"/>
  <c r="M107" i="12"/>
  <c r="O107" i="12"/>
  <c r="Q107" i="12"/>
  <c r="V107" i="12"/>
  <c r="V84" i="12" s="1"/>
  <c r="G111" i="12"/>
  <c r="M111" i="12" s="1"/>
  <c r="I111" i="12"/>
  <c r="K111" i="12"/>
  <c r="O111" i="12"/>
  <c r="Q111" i="12"/>
  <c r="V111" i="12"/>
  <c r="G115" i="12"/>
  <c r="Q115" i="12"/>
  <c r="G116" i="12"/>
  <c r="M116" i="12" s="1"/>
  <c r="M115" i="12" s="1"/>
  <c r="I116" i="12"/>
  <c r="I115" i="12" s="1"/>
  <c r="K116" i="12"/>
  <c r="K115" i="12" s="1"/>
  <c r="O116" i="12"/>
  <c r="O115" i="12" s="1"/>
  <c r="Q116" i="12"/>
  <c r="V116" i="12"/>
  <c r="V115" i="12" s="1"/>
  <c r="I117" i="12"/>
  <c r="K117" i="12"/>
  <c r="G118" i="12"/>
  <c r="G117" i="12" s="1"/>
  <c r="I118" i="12"/>
  <c r="K118" i="12"/>
  <c r="M118" i="12"/>
  <c r="O118" i="12"/>
  <c r="O117" i="12" s="1"/>
  <c r="Q118" i="12"/>
  <c r="V118" i="12"/>
  <c r="V117" i="12" s="1"/>
  <c r="G123" i="12"/>
  <c r="I123" i="12"/>
  <c r="K123" i="12"/>
  <c r="M123" i="12"/>
  <c r="O123" i="12"/>
  <c r="Q123" i="12"/>
  <c r="Q117" i="12" s="1"/>
  <c r="V123" i="12"/>
  <c r="G128" i="12"/>
  <c r="M128" i="12" s="1"/>
  <c r="I128" i="12"/>
  <c r="K128" i="12"/>
  <c r="O128" i="12"/>
  <c r="Q128" i="12"/>
  <c r="V128" i="12"/>
  <c r="G133" i="12"/>
  <c r="I133" i="12"/>
  <c r="K133" i="12"/>
  <c r="M133" i="12"/>
  <c r="O133" i="12"/>
  <c r="Q133" i="12"/>
  <c r="V133" i="12"/>
  <c r="G137" i="12"/>
  <c r="M137" i="12" s="1"/>
  <c r="I137" i="12"/>
  <c r="K137" i="12"/>
  <c r="O137" i="12"/>
  <c r="Q137" i="12"/>
  <c r="V137" i="12"/>
  <c r="G141" i="12"/>
  <c r="M141" i="12" s="1"/>
  <c r="I141" i="12"/>
  <c r="K141" i="12"/>
  <c r="O141" i="12"/>
  <c r="Q141" i="12"/>
  <c r="V141" i="12"/>
  <c r="G142" i="12"/>
  <c r="I142" i="12"/>
  <c r="V142" i="12"/>
  <c r="G143" i="12"/>
  <c r="I143" i="12"/>
  <c r="K143" i="12"/>
  <c r="K142" i="12" s="1"/>
  <c r="M143" i="12"/>
  <c r="M142" i="12" s="1"/>
  <c r="O143" i="12"/>
  <c r="Q143" i="12"/>
  <c r="Q142" i="12" s="1"/>
  <c r="V143" i="12"/>
  <c r="G145" i="12"/>
  <c r="I145" i="12"/>
  <c r="K145" i="12"/>
  <c r="M145" i="12"/>
  <c r="O145" i="12"/>
  <c r="O142" i="12" s="1"/>
  <c r="Q145" i="12"/>
  <c r="V145" i="12"/>
  <c r="I147" i="12"/>
  <c r="O147" i="12"/>
  <c r="G148" i="12"/>
  <c r="M148" i="12" s="1"/>
  <c r="M147" i="12" s="1"/>
  <c r="I148" i="12"/>
  <c r="K148" i="12"/>
  <c r="K147" i="12" s="1"/>
  <c r="O148" i="12"/>
  <c r="Q148" i="12"/>
  <c r="Q147" i="12" s="1"/>
  <c r="V148" i="12"/>
  <c r="V147" i="12" s="1"/>
  <c r="G150" i="12"/>
  <c r="I150" i="12"/>
  <c r="K150" i="12"/>
  <c r="M150" i="12"/>
  <c r="O150" i="12"/>
  <c r="Q150" i="12"/>
  <c r="V150" i="12"/>
  <c r="G153" i="12"/>
  <c r="G152" i="12" s="1"/>
  <c r="I153" i="12"/>
  <c r="I152" i="12" s="1"/>
  <c r="K153" i="12"/>
  <c r="O153" i="12"/>
  <c r="Q153" i="12"/>
  <c r="Q152" i="12" s="1"/>
  <c r="V153" i="12"/>
  <c r="G157" i="12"/>
  <c r="M157" i="12" s="1"/>
  <c r="I157" i="12"/>
  <c r="K157" i="12"/>
  <c r="K152" i="12" s="1"/>
  <c r="O157" i="12"/>
  <c r="Q157" i="12"/>
  <c r="V157" i="12"/>
  <c r="G161" i="12"/>
  <c r="I161" i="12"/>
  <c r="K161" i="12"/>
  <c r="M161" i="12"/>
  <c r="O161" i="12"/>
  <c r="Q161" i="12"/>
  <c r="V161" i="12"/>
  <c r="G165" i="12"/>
  <c r="I165" i="12"/>
  <c r="K165" i="12"/>
  <c r="M165" i="12"/>
  <c r="O165" i="12"/>
  <c r="Q165" i="12"/>
  <c r="V165" i="12"/>
  <c r="G169" i="12"/>
  <c r="I169" i="12"/>
  <c r="K169" i="12"/>
  <c r="M169" i="12"/>
  <c r="O169" i="12"/>
  <c r="O152" i="12" s="1"/>
  <c r="Q169" i="12"/>
  <c r="V169" i="12"/>
  <c r="G174" i="12"/>
  <c r="M174" i="12" s="1"/>
  <c r="I174" i="12"/>
  <c r="K174" i="12"/>
  <c r="O174" i="12"/>
  <c r="Q174" i="12"/>
  <c r="V174" i="12"/>
  <c r="G178" i="12"/>
  <c r="I178" i="12"/>
  <c r="K178" i="12"/>
  <c r="M178" i="12"/>
  <c r="O178" i="12"/>
  <c r="Q178" i="12"/>
  <c r="V178" i="12"/>
  <c r="V152" i="12" s="1"/>
  <c r="G182" i="12"/>
  <c r="M182" i="12" s="1"/>
  <c r="I182" i="12"/>
  <c r="K182" i="12"/>
  <c r="O182" i="12"/>
  <c r="Q182" i="12"/>
  <c r="V182" i="12"/>
  <c r="G186" i="12"/>
  <c r="M186" i="12" s="1"/>
  <c r="I186" i="12"/>
  <c r="K186" i="12"/>
  <c r="O186" i="12"/>
  <c r="Q186" i="12"/>
  <c r="V186" i="12"/>
  <c r="G190" i="12"/>
  <c r="M190" i="12" s="1"/>
  <c r="I190" i="12"/>
  <c r="K190" i="12"/>
  <c r="O190" i="12"/>
  <c r="Q190" i="12"/>
  <c r="V190" i="12"/>
  <c r="G194" i="12"/>
  <c r="I194" i="12"/>
  <c r="K194" i="12"/>
  <c r="M194" i="12"/>
  <c r="O194" i="12"/>
  <c r="Q194" i="12"/>
  <c r="V194" i="12"/>
  <c r="G198" i="12"/>
  <c r="I198" i="12"/>
  <c r="K198" i="12"/>
  <c r="M198" i="12"/>
  <c r="O198" i="12"/>
  <c r="Q198" i="12"/>
  <c r="V198" i="12"/>
  <c r="I199" i="12"/>
  <c r="O199" i="12"/>
  <c r="G200" i="12"/>
  <c r="M200" i="12" s="1"/>
  <c r="I200" i="12"/>
  <c r="K200" i="12"/>
  <c r="K199" i="12" s="1"/>
  <c r="O200" i="12"/>
  <c r="Q200" i="12"/>
  <c r="Q199" i="12" s="1"/>
  <c r="V200" i="12"/>
  <c r="V199" i="12" s="1"/>
  <c r="G204" i="12"/>
  <c r="I204" i="12"/>
  <c r="K204" i="12"/>
  <c r="M204" i="12"/>
  <c r="O204" i="12"/>
  <c r="Q204" i="12"/>
  <c r="V204" i="12"/>
  <c r="G208" i="12"/>
  <c r="M208" i="12" s="1"/>
  <c r="I208" i="12"/>
  <c r="K208" i="12"/>
  <c r="O208" i="12"/>
  <c r="Q208" i="12"/>
  <c r="V208" i="12"/>
  <c r="G212" i="12"/>
  <c r="M212" i="12" s="1"/>
  <c r="I212" i="12"/>
  <c r="K212" i="12"/>
  <c r="O212" i="12"/>
  <c r="Q212" i="12"/>
  <c r="V212" i="12"/>
  <c r="G213" i="12"/>
  <c r="I213" i="12"/>
  <c r="V213" i="12"/>
  <c r="G214" i="12"/>
  <c r="I214" i="12"/>
  <c r="K214" i="12"/>
  <c r="K213" i="12" s="1"/>
  <c r="M214" i="12"/>
  <c r="M213" i="12" s="1"/>
  <c r="O214" i="12"/>
  <c r="Q214" i="12"/>
  <c r="Q213" i="12" s="1"/>
  <c r="V214" i="12"/>
  <c r="G215" i="12"/>
  <c r="I215" i="12"/>
  <c r="K215" i="12"/>
  <c r="M215" i="12"/>
  <c r="O215" i="12"/>
  <c r="O213" i="12" s="1"/>
  <c r="Q215" i="12"/>
  <c r="V215" i="12"/>
  <c r="G216" i="12"/>
  <c r="I216" i="12"/>
  <c r="K216" i="12"/>
  <c r="M216" i="12"/>
  <c r="O216" i="12"/>
  <c r="Q216" i="12"/>
  <c r="V216" i="12"/>
  <c r="G219" i="12"/>
  <c r="I219" i="12"/>
  <c r="I218" i="12" s="1"/>
  <c r="K219" i="12"/>
  <c r="M219" i="12"/>
  <c r="O219" i="12"/>
  <c r="Q219" i="12"/>
  <c r="V219" i="12"/>
  <c r="V218" i="12" s="1"/>
  <c r="G223" i="12"/>
  <c r="M223" i="12" s="1"/>
  <c r="I223" i="12"/>
  <c r="K223" i="12"/>
  <c r="O223" i="12"/>
  <c r="Q223" i="12"/>
  <c r="V223" i="12"/>
  <c r="G227" i="12"/>
  <c r="G218" i="12" s="1"/>
  <c r="I227" i="12"/>
  <c r="K227" i="12"/>
  <c r="O227" i="12"/>
  <c r="Q227" i="12"/>
  <c r="V227" i="12"/>
  <c r="G231" i="12"/>
  <c r="M231" i="12" s="1"/>
  <c r="I231" i="12"/>
  <c r="K231" i="12"/>
  <c r="O231" i="12"/>
  <c r="Q231" i="12"/>
  <c r="V231" i="12"/>
  <c r="G235" i="12"/>
  <c r="I235" i="12"/>
  <c r="K235" i="12"/>
  <c r="K218" i="12" s="1"/>
  <c r="M235" i="12"/>
  <c r="O235" i="12"/>
  <c r="Q235" i="12"/>
  <c r="V235" i="12"/>
  <c r="G239" i="12"/>
  <c r="I239" i="12"/>
  <c r="K239" i="12"/>
  <c r="M239" i="12"/>
  <c r="O239" i="12"/>
  <c r="Q239" i="12"/>
  <c r="V239" i="12"/>
  <c r="G243" i="12"/>
  <c r="I243" i="12"/>
  <c r="K243" i="12"/>
  <c r="M243" i="12"/>
  <c r="O243" i="12"/>
  <c r="O218" i="12" s="1"/>
  <c r="Q243" i="12"/>
  <c r="V243" i="12"/>
  <c r="G249" i="12"/>
  <c r="M249" i="12" s="1"/>
  <c r="I249" i="12"/>
  <c r="K249" i="12"/>
  <c r="O249" i="12"/>
  <c r="Q249" i="12"/>
  <c r="Q218" i="12" s="1"/>
  <c r="V249" i="12"/>
  <c r="G253" i="12"/>
  <c r="I253" i="12"/>
  <c r="K253" i="12"/>
  <c r="M253" i="12"/>
  <c r="O253" i="12"/>
  <c r="Q253" i="12"/>
  <c r="V253" i="12"/>
  <c r="G257" i="12"/>
  <c r="M257" i="12" s="1"/>
  <c r="I257" i="12"/>
  <c r="K257" i="12"/>
  <c r="O257" i="12"/>
  <c r="Q257" i="12"/>
  <c r="V257" i="12"/>
  <c r="G258" i="12"/>
  <c r="G259" i="12"/>
  <c r="M259" i="12" s="1"/>
  <c r="M258" i="12" s="1"/>
  <c r="I259" i="12"/>
  <c r="I258" i="12" s="1"/>
  <c r="K259" i="12"/>
  <c r="K258" i="12" s="1"/>
  <c r="O259" i="12"/>
  <c r="O258" i="12" s="1"/>
  <c r="Q259" i="12"/>
  <c r="V259" i="12"/>
  <c r="V258" i="12" s="1"/>
  <c r="G263" i="12"/>
  <c r="I263" i="12"/>
  <c r="K263" i="12"/>
  <c r="M263" i="12"/>
  <c r="O263" i="12"/>
  <c r="Q263" i="12"/>
  <c r="V263" i="12"/>
  <c r="G268" i="12"/>
  <c r="I268" i="12"/>
  <c r="K268" i="12"/>
  <c r="M268" i="12"/>
  <c r="O268" i="12"/>
  <c r="Q268" i="12"/>
  <c r="V268" i="12"/>
  <c r="G272" i="12"/>
  <c r="I272" i="12"/>
  <c r="K272" i="12"/>
  <c r="M272" i="12"/>
  <c r="O272" i="12"/>
  <c r="Q272" i="12"/>
  <c r="V272" i="12"/>
  <c r="G277" i="12"/>
  <c r="M277" i="12" s="1"/>
  <c r="I277" i="12"/>
  <c r="K277" i="12"/>
  <c r="O277" i="12"/>
  <c r="Q277" i="12"/>
  <c r="Q258" i="12" s="1"/>
  <c r="V277" i="12"/>
  <c r="G282" i="12"/>
  <c r="I282" i="12"/>
  <c r="K282" i="12"/>
  <c r="M282" i="12"/>
  <c r="O282" i="12"/>
  <c r="Q282" i="12"/>
  <c r="V282" i="12"/>
  <c r="G284" i="12"/>
  <c r="G283" i="12" s="1"/>
  <c r="I284" i="12"/>
  <c r="I283" i="12" s="1"/>
  <c r="K284" i="12"/>
  <c r="O284" i="12"/>
  <c r="Q284" i="12"/>
  <c r="Q283" i="12" s="1"/>
  <c r="V284" i="12"/>
  <c r="G292" i="12"/>
  <c r="M292" i="12" s="1"/>
  <c r="I292" i="12"/>
  <c r="K292" i="12"/>
  <c r="O292" i="12"/>
  <c r="Q292" i="12"/>
  <c r="V292" i="12"/>
  <c r="G299" i="12"/>
  <c r="I299" i="12"/>
  <c r="K299" i="12"/>
  <c r="K283" i="12" s="1"/>
  <c r="M299" i="12"/>
  <c r="O299" i="12"/>
  <c r="Q299" i="12"/>
  <c r="V299" i="12"/>
  <c r="G307" i="12"/>
  <c r="I307" i="12"/>
  <c r="K307" i="12"/>
  <c r="M307" i="12"/>
  <c r="O307" i="12"/>
  <c r="Q307" i="12"/>
  <c r="V307" i="12"/>
  <c r="G312" i="12"/>
  <c r="I312" i="12"/>
  <c r="K312" i="12"/>
  <c r="M312" i="12"/>
  <c r="O312" i="12"/>
  <c r="O283" i="12" s="1"/>
  <c r="Q312" i="12"/>
  <c r="V312" i="12"/>
  <c r="G317" i="12"/>
  <c r="M317" i="12" s="1"/>
  <c r="I317" i="12"/>
  <c r="K317" i="12"/>
  <c r="O317" i="12"/>
  <c r="Q317" i="12"/>
  <c r="V317" i="12"/>
  <c r="G322" i="12"/>
  <c r="I322" i="12"/>
  <c r="K322" i="12"/>
  <c r="M322" i="12"/>
  <c r="O322" i="12"/>
  <c r="Q322" i="12"/>
  <c r="V322" i="12"/>
  <c r="V283" i="12" s="1"/>
  <c r="V323" i="12"/>
  <c r="G324" i="12"/>
  <c r="G323" i="12" s="1"/>
  <c r="I324" i="12"/>
  <c r="I323" i="12" s="1"/>
  <c r="K324" i="12"/>
  <c r="O324" i="12"/>
  <c r="Q324" i="12"/>
  <c r="Q323" i="12" s="1"/>
  <c r="V324" i="12"/>
  <c r="G328" i="12"/>
  <c r="M328" i="12" s="1"/>
  <c r="I328" i="12"/>
  <c r="K328" i="12"/>
  <c r="O328" i="12"/>
  <c r="Q328" i="12"/>
  <c r="V328" i="12"/>
  <c r="G338" i="12"/>
  <c r="I338" i="12"/>
  <c r="K338" i="12"/>
  <c r="K323" i="12" s="1"/>
  <c r="M338" i="12"/>
  <c r="O338" i="12"/>
  <c r="Q338" i="12"/>
  <c r="V338" i="12"/>
  <c r="G348" i="12"/>
  <c r="I348" i="12"/>
  <c r="K348" i="12"/>
  <c r="M348" i="12"/>
  <c r="O348" i="12"/>
  <c r="Q348" i="12"/>
  <c r="V348" i="12"/>
  <c r="G359" i="12"/>
  <c r="I359" i="12"/>
  <c r="K359" i="12"/>
  <c r="M359" i="12"/>
  <c r="O359" i="12"/>
  <c r="O323" i="12" s="1"/>
  <c r="Q359" i="12"/>
  <c r="V359" i="12"/>
  <c r="G370" i="12"/>
  <c r="K370" i="12"/>
  <c r="O370" i="12"/>
  <c r="Q370" i="12"/>
  <c r="G371" i="12"/>
  <c r="I371" i="12"/>
  <c r="I370" i="12" s="1"/>
  <c r="K371" i="12"/>
  <c r="M371" i="12"/>
  <c r="M370" i="12" s="1"/>
  <c r="O371" i="12"/>
  <c r="Q371" i="12"/>
  <c r="V371" i="12"/>
  <c r="V370" i="12" s="1"/>
  <c r="G417" i="12"/>
  <c r="G416" i="12" s="1"/>
  <c r="I417" i="12"/>
  <c r="I416" i="12" s="1"/>
  <c r="K417" i="12"/>
  <c r="O417" i="12"/>
  <c r="Q417" i="12"/>
  <c r="Q416" i="12" s="1"/>
  <c r="V417" i="12"/>
  <c r="G418" i="12"/>
  <c r="M418" i="12" s="1"/>
  <c r="I418" i="12"/>
  <c r="K418" i="12"/>
  <c r="O418" i="12"/>
  <c r="Q418" i="12"/>
  <c r="V418" i="12"/>
  <c r="G419" i="12"/>
  <c r="I419" i="12"/>
  <c r="K419" i="12"/>
  <c r="K416" i="12" s="1"/>
  <c r="M419" i="12"/>
  <c r="O419" i="12"/>
  <c r="Q419" i="12"/>
  <c r="V419" i="12"/>
  <c r="G421" i="12"/>
  <c r="I421" i="12"/>
  <c r="K421" i="12"/>
  <c r="M421" i="12"/>
  <c r="O421" i="12"/>
  <c r="Q421" i="12"/>
  <c r="V421" i="12"/>
  <c r="G422" i="12"/>
  <c r="I422" i="12"/>
  <c r="K422" i="12"/>
  <c r="M422" i="12"/>
  <c r="O422" i="12"/>
  <c r="O416" i="12" s="1"/>
  <c r="Q422" i="12"/>
  <c r="V422" i="12"/>
  <c r="G424" i="12"/>
  <c r="M424" i="12" s="1"/>
  <c r="I424" i="12"/>
  <c r="K424" i="12"/>
  <c r="O424" i="12"/>
  <c r="Q424" i="12"/>
  <c r="V424" i="12"/>
  <c r="G425" i="12"/>
  <c r="I425" i="12"/>
  <c r="K425" i="12"/>
  <c r="M425" i="12"/>
  <c r="O425" i="12"/>
  <c r="Q425" i="12"/>
  <c r="V425" i="12"/>
  <c r="V416" i="12" s="1"/>
  <c r="K426" i="12"/>
  <c r="O426" i="12"/>
  <c r="V426" i="12"/>
  <c r="G427" i="12"/>
  <c r="G426" i="12" s="1"/>
  <c r="I427" i="12"/>
  <c r="I426" i="12" s="1"/>
  <c r="K427" i="12"/>
  <c r="O427" i="12"/>
  <c r="Q427" i="12"/>
  <c r="Q426" i="12" s="1"/>
  <c r="V427" i="12"/>
  <c r="G432" i="12"/>
  <c r="M432" i="12" s="1"/>
  <c r="I432" i="12"/>
  <c r="K432" i="12"/>
  <c r="O432" i="12"/>
  <c r="Q432" i="12"/>
  <c r="V432" i="12"/>
  <c r="AF435" i="12"/>
  <c r="I20" i="1"/>
  <c r="I19" i="1"/>
  <c r="I18" i="1"/>
  <c r="I17" i="1"/>
  <c r="I16" i="1"/>
  <c r="AZ52" i="1"/>
  <c r="AZ50" i="1"/>
  <c r="AZ48" i="1"/>
  <c r="AZ46" i="1"/>
  <c r="AZ45" i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80" i="1" l="1"/>
  <c r="J79" i="1"/>
  <c r="J77" i="1"/>
  <c r="J73" i="1"/>
  <c r="J69" i="1"/>
  <c r="J65" i="1"/>
  <c r="J61" i="1"/>
  <c r="J76" i="1"/>
  <c r="J72" i="1"/>
  <c r="J68" i="1"/>
  <c r="J64" i="1"/>
  <c r="J60" i="1"/>
  <c r="J75" i="1"/>
  <c r="J71" i="1"/>
  <c r="J67" i="1"/>
  <c r="J63" i="1"/>
  <c r="J59" i="1"/>
  <c r="J74" i="1"/>
  <c r="J70" i="1"/>
  <c r="J66" i="1"/>
  <c r="J62" i="1"/>
  <c r="J58" i="1"/>
  <c r="J78" i="1"/>
  <c r="A26" i="1"/>
  <c r="G26" i="1"/>
  <c r="A23" i="1"/>
  <c r="G28" i="1"/>
  <c r="M199" i="12"/>
  <c r="M117" i="12"/>
  <c r="G199" i="12"/>
  <c r="G147" i="12"/>
  <c r="M74" i="12"/>
  <c r="M73" i="12" s="1"/>
  <c r="G68" i="12"/>
  <c r="M427" i="12"/>
  <c r="M426" i="12" s="1"/>
  <c r="M417" i="12"/>
  <c r="M416" i="12" s="1"/>
  <c r="M324" i="12"/>
  <c r="M323" i="12" s="1"/>
  <c r="M284" i="12"/>
  <c r="M283" i="12" s="1"/>
  <c r="M227" i="12"/>
  <c r="M218" i="12" s="1"/>
  <c r="M153" i="12"/>
  <c r="M152" i="12" s="1"/>
  <c r="M53" i="12"/>
  <c r="M52" i="12" s="1"/>
  <c r="M26" i="12"/>
  <c r="M19" i="12" s="1"/>
  <c r="I21" i="1"/>
  <c r="I39" i="1"/>
  <c r="I42" i="1" s="1"/>
  <c r="J80" i="1" l="1"/>
  <c r="G24" i="1"/>
  <c r="A27" i="1" s="1"/>
  <c r="A24" i="1"/>
  <c r="J40" i="1"/>
  <c r="J39" i="1"/>
  <c r="J42" i="1" s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14D5B345-DDEA-4562-AD12-D7C3AF50AE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F41DA1-7B62-4AC3-8632-9DC8C1EF39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<sst xmlns="http://schemas.openxmlformats.org/spreadsheetml/2006/main" count="1535" uniqueCount="419">
  <si>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</si>
  <si>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</si>
  <si>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</si>
  <si>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</si>
  <si>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</si>
  <si>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</si>
  <si>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</si>
  <si>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</si>
  <si>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</si>
  <si>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</si>
  <si>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</si>
  <si>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</si>
  <si>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</si>
  <si>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</si>
  <si>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</si>
  <si>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</si>
  <si>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</si>
  <si>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</si>
  <si>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</si>
  <si>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</si>
  <si>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</si>
  <si>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</si>
  <si>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</si>
  <si>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</si>
  <si>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</si>
  <si>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</si>
  <si>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</si>
  <si>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</si>
  <si>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</si>
  <si>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</si>
  <si>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</si>
  <si>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</si>
  <si>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</si>
  <si>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</si>
  <si>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</si>
  <si>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</si>
  <si>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</si>
  <si>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</si>
  <si>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</si>
  <si>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</si>
  <si>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</si>
  <si>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</si>
  <si>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</si>
  <si>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22.43</t>
  </si>
  <si>
    <t>Stavební úpravy</t>
  </si>
  <si>
    <t>Sukova 5 (koupelna)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</si>
  <si>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</si>
  <si>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</si>
  <si>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</si>
  <si>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</si>
  <si>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</si>
  <si>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</si>
  <si>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</si>
  <si>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</si>
  <si>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</si>
  <si>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</si>
  <si>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</si>
  <si>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</si>
  <si>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</si>
  <si>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</si>
  <si>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</si>
  <si>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</si>
  <si>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</si>
  <si>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</si>
  <si>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</si>
  <si>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</si>
  <si>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</si>
  <si>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</si>
  <si>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</si>
  <si>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</si>
  <si>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</si>
  <si>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</si>
  <si>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</si>
  <si>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</si>
  <si>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</si>
  <si>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</si>
  <si>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</si>
  <si>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</si>
  <si>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</si>
  <si>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</si>
  <si>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</si>
  <si>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</si>
  <si>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</si>
  <si>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</si>
  <si>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</si>
  <si>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</si>
  <si>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</si>
  <si>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</si>
  <si>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</si>
  <si>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</si>
  <si>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</si>
  <si>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</si>
  <si>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</si>
  <si>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</si>
  <si>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</si>
  <si>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</si>
  <si>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</si>
  <si>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</si>
  <si>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</si>
  <si>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</si>
  <si>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</si>
  <si>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</si>
  <si>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</si>
  <si>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</si>
  <si>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</si>
  <si>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</si>
  <si>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</si>
  <si>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</si>
  <si>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</si>
  <si>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</si>
  <si>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</si>
  <si>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</si>
  <si>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</si>
  <si>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</si>
  <si>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</si>
  <si>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</si>
  <si>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</si>
  <si>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</si>
  <si>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</si>
  <si>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</si>
  <si>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</si>
  <si>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</si>
  <si>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</si>
  <si>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</si>
  <si>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</si>
  <si>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</si>
  <si>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</si>
  <si>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</si>
  <si>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</si>
  <si>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</si>
  <si>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</si>
  <si>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</si>
  <si>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</si>
  <si>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</si>
  <si>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346275111R00</t>
  </si>
  <si>
    <t>Přizdívky a obezdívky z desek pórobetonových tloušťky 50 mm</t>
  </si>
  <si>
    <t>m2</t>
  </si>
  <si>
    <t>RTS 22/ II</t>
  </si>
  <si>
    <t>Práce</t>
  </si>
  <si>
    <t>POL1_</t>
  </si>
  <si>
    <t xml:space="preserve">Sukova 5, byt č. 6 : </t>
  </si>
  <si>
    <t>VV</t>
  </si>
  <si>
    <t>přizdívka vany : 1,8*0,6</t>
  </si>
  <si>
    <t>Mezisoučet</t>
  </si>
  <si>
    <t>416021123R00</t>
  </si>
  <si>
    <t>Podhledy SDK, kovová.kce CD. 1x deska RBI 12,5 mm</t>
  </si>
  <si>
    <t>s úpravou rohů, koutů a hran konstrukcí, přebroušení a tmelení spár,</t>
  </si>
  <si>
    <t>POP</t>
  </si>
  <si>
    <t>koupelna : 5,4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</si>
  <si>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</si>
  <si>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</si>
  <si>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</si>
  <si>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</si>
  <si>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O1 : 0,565*0,580*2</t>
  </si>
  <si>
    <t>DV : 0,6*1,97*1</t>
  </si>
  <si>
    <t>612421231R00</t>
  </si>
  <si>
    <t>Oprava vápen.omítek stěn do 10 % pl. - štukových</t>
  </si>
  <si>
    <t>mimo obklad : 1,0*(2,75+2,75+2,75+2,75)</t>
  </si>
  <si>
    <t>špalety oken : (0,565+0,565+0,580)*0,8*2</t>
  </si>
  <si>
    <t>- okna : -1*0,565*0,580*2</t>
  </si>
  <si>
    <t>602011141RT3</t>
  </si>
  <si>
    <t>Štuk na stěnách vnitřní, ručně tloušťka vrstvy 4 mm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</si>
  <si>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</si>
  <si>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</si>
  <si>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</si>
  <si>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</si>
  <si>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po hmoždinkách, drážky, rýhy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</si>
  <si>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</si>
  <si>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</si>
  <si>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</si>
  <si>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>pod obklad : 2,0*(2,75+2,75+2,75+2,75)</t>
  </si>
  <si>
    <t xml:space="preserve">- otvory : </t>
  </si>
  <si>
    <t>DV : -1*0,6*1,97*1</t>
  </si>
  <si>
    <t>632411110RT1</t>
  </si>
  <si>
    <t>Potěr ze suchých směsí samonivelační polymercementová stěrka, pevnost v tlaku 20 MPa, tloušťky 10 mm</t>
  </si>
  <si>
    <t>632411904R00</t>
  </si>
  <si>
    <t>Penetrace savých podkladů 0,25 l/m2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</si>
  <si>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</si>
  <si>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</si>
  <si>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</si>
  <si>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</si>
  <si>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</si>
  <si>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koupelna : 5</t>
  </si>
  <si>
    <t>941955002R00</t>
  </si>
  <si>
    <t>Lešení lehké pomocné, výška podlahy do 1,9 m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</si>
  <si>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</si>
  <si>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</si>
  <si>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</si>
  <si>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</si>
  <si>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</si>
  <si>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978013121R00</t>
  </si>
  <si>
    <t>Otlučení omítek vnitřních stěn v rozsahu do 10 %</t>
  </si>
  <si>
    <t>978059531R00</t>
  </si>
  <si>
    <t>Odsekání vnitřních obkladů stěn nad 2 m2</t>
  </si>
  <si>
    <t>stěny : 2,0*(2,75+2,75+2,75+2,75)</t>
  </si>
  <si>
    <t>965081713R00</t>
  </si>
  <si>
    <t>Bourání dlažeb keramických tl.10 mm, nad 1 m2</t>
  </si>
  <si>
    <t>965048515R00</t>
  </si>
  <si>
    <t>Broušení betonových povrchů do tl. 5 mm</t>
  </si>
  <si>
    <t>968061125R00</t>
  </si>
  <si>
    <t>Vyvěšení dřevěných dveřních křídel pl. do 2 m2</t>
  </si>
  <si>
    <t>DV : 1</t>
  </si>
  <si>
    <t>968062455R00</t>
  </si>
  <si>
    <t>Vybourání dřevěných dveřních zárubní pl. do 2 m2</t>
  </si>
  <si>
    <t>DV : 0,6*2,0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</si>
  <si>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</si>
  <si>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</si>
  <si>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</si>
  <si>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</si>
  <si>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</si>
  <si>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</si>
  <si>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</si>
  <si>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>podlaha : 5,4</t>
  </si>
  <si>
    <t>za vanou a umyvadlem : 2,0*(2,0+1,5)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</si>
  <si>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</si>
  <si>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</si>
  <si>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</si>
  <si>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</si>
  <si>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</si>
  <si>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</si>
  <si>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m</t>
  </si>
  <si>
    <t>podlaha : 4*2,75</t>
  </si>
  <si>
    <t>711212611R00</t>
  </si>
  <si>
    <t>Těsnicí pás do svislých koutů</t>
  </si>
  <si>
    <t>podlaha : 4*2,0</t>
  </si>
  <si>
    <t>998711102R00</t>
  </si>
  <si>
    <t>Přesun hmot pro izolace proti vodě, výšky do 12 m</t>
  </si>
  <si>
    <t>721170000x01</t>
  </si>
  <si>
    <t>Příprava pro AP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</si>
  <si>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</si>
  <si>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</si>
  <si>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</si>
  <si>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</si>
  <si>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</si>
  <si>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Nové rozvody pro nové umístění umyvadla, vany, automatické pračky s ohledem na stáří objektu a stav stávajících rozvodů</t>
  </si>
  <si>
    <t>722131000x01</t>
  </si>
  <si>
    <t>722131000x02</t>
  </si>
  <si>
    <t>725820802R00</t>
  </si>
  <si>
    <t>Demontáž baterie stojánkové do 1otvoru</t>
  </si>
  <si>
    <t>koupelna : 1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</si>
  <si>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</si>
  <si>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</si>
  <si>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</si>
  <si>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</si>
  <si>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SPCM</t>
  </si>
  <si>
    <t>Specifikace</t>
  </si>
  <si>
    <t>POL3_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</si>
  <si>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</si>
  <si>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</si>
  <si>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</si>
  <si>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</si>
  <si>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</si>
  <si>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</si>
  <si>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</si>
  <si>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</si>
  <si>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</si>
  <si>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</si>
  <si>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</si>
  <si>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</si>
  <si>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</si>
  <si>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725220851R00</t>
  </si>
  <si>
    <t>Demontáž van včetně vybourání obezdezdívky</t>
  </si>
  <si>
    <t>725224137R00</t>
  </si>
  <si>
    <t>Vana ocelová se zápachovou uzávěrkou, dl. 1600 mm</t>
  </si>
  <si>
    <t>998725102R00</t>
  </si>
  <si>
    <t>Přesun hmot pro zařizovací předměty, výšky do 12 m</t>
  </si>
  <si>
    <t>731200832R00x</t>
  </si>
  <si>
    <t>Demontáž stávajícího kotle na TUV</t>
  </si>
  <si>
    <t>731249322R00</t>
  </si>
  <si>
    <t>Montáž závěsných kotlů na TUV</t>
  </si>
  <si>
    <t>731000x01</t>
  </si>
  <si>
    <t>Elektrický ohřívač vody - boiler 50 l (dle standardu investora)</t>
  </si>
  <si>
    <t>998731102R00</t>
  </si>
  <si>
    <t>Přesun hmot pro kotelny, výšky do 12 m</t>
  </si>
  <si>
    <t>735000000x01</t>
  </si>
  <si>
    <t>D+M: demontáž stávajících rozvodů a topidel (dle PD)</t>
  </si>
  <si>
    <t>735000000x02</t>
  </si>
  <si>
    <t>D+M: revize stávajícího kotle na teplou užitkovou vodu (dle PD)</t>
  </si>
  <si>
    <t>735000000x03</t>
  </si>
  <si>
    <t>D+M: topný žebřík dle návrhu dodavatele (dle standardu investora)</t>
  </si>
  <si>
    <t>766662811R00</t>
  </si>
  <si>
    <t>Demontáž prahů dveří 1křídlových</t>
  </si>
  <si>
    <t>766661112R00</t>
  </si>
  <si>
    <t>Montáž dveří do zárubně,otevíravých 1kř.do 0,8 m</t>
  </si>
  <si>
    <t>611601211R</t>
  </si>
  <si>
    <t>Dveře vnitřní plné 1kř. 60x197 cm</t>
  </si>
  <si>
    <t>766670011R00</t>
  </si>
  <si>
    <t>Montáž obložkové zárubně</t>
  </si>
  <si>
    <t>61181151R</t>
  </si>
  <si>
    <t>Zárubeň obložková š. 60 cm/st. 65-140 mm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</si>
  <si>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</si>
  <si>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</si>
  <si>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</si>
  <si>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</si>
  <si>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</si>
  <si>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</si>
  <si>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</si>
  <si>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</si>
  <si>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61187116R</t>
  </si>
  <si>
    <t>Prah dubový délka 60 cm šířka 10 cm tl. 2 cm</t>
  </si>
  <si>
    <t>998766102R00</t>
  </si>
  <si>
    <t>Přesun hmot pro truhlářské konstr., výšky do 12 m</t>
  </si>
  <si>
    <t>771101101R00</t>
  </si>
  <si>
    <t>Vysávání podlah prům.vysavačem pro pokládku dlažby</t>
  </si>
  <si>
    <t>771101210R00</t>
  </si>
  <si>
    <t>Penetrace podkladu pod dlažby</t>
  </si>
  <si>
    <t>Příprava podkladu pod dlažby penetrace podkladu pod dlažby</t>
  </si>
  <si>
    <t>771575109R00</t>
  </si>
  <si>
    <t>Montáž podlah z dlaždic keramických 300 x 300 mm kladených do flexibilního tmele</t>
  </si>
  <si>
    <t>597642030R</t>
  </si>
  <si>
    <t>Dlažba matná 300x300x9 mm</t>
  </si>
  <si>
    <t>Koeficient ztratné: 0,1</t>
  </si>
  <si>
    <t>771578011R00</t>
  </si>
  <si>
    <t>Spára podlaha - stěna, silikonem</t>
  </si>
  <si>
    <t>vč. dodávky a montáže silikonu.</t>
  </si>
  <si>
    <t>koupelna : 2,75*4</t>
  </si>
  <si>
    <t>998771102R00</t>
  </si>
  <si>
    <t>Přesun hmot pro podlahy z dlaždic, výšky do 12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</si>
  <si>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</si>
  <si>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</si>
  <si>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</si>
  <si>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</si>
  <si>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</si>
  <si>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</si>
  <si>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</si>
  <si>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</si>
  <si>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 k obkladům uzavřená obloučková lišta z PVC</t>
  </si>
  <si>
    <t>Včetně dodávky lišty.</t>
  </si>
  <si>
    <t>stěny : (2,75+2,75+2,75+2,75)</t>
  </si>
  <si>
    <t>781000000Rx02</t>
  </si>
  <si>
    <t>Lišta rohová k obkladům - vnější roh uzavřená obloučková lišta z PVC</t>
  </si>
  <si>
    <t>stěny : 4*2,0</t>
  </si>
  <si>
    <t>781000000x03</t>
  </si>
  <si>
    <t>Lišta koutová k obkladům - vnitřní roh obloučková lišta z PVC</t>
  </si>
  <si>
    <t>998781102R00</t>
  </si>
  <si>
    <t>Přesun hmot pro obklady keramické, výšky do 12 m</t>
  </si>
  <si>
    <t>784011222RT2</t>
  </si>
  <si>
    <t>Zakrytí podlah včetně papírové lepenky</t>
  </si>
  <si>
    <t>784011111R00</t>
  </si>
  <si>
    <t>Oprášení/ometení podkladu</t>
  </si>
  <si>
    <t>stěny mimo obklad : 1,0*(2,75+2,75+2,75+2,75)</t>
  </si>
  <si>
    <t xml:space="preserve">stropy : 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</si>
  <si>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</si>
  <si>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</si>
  <si>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</si>
  <si>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</si>
  <si>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</si>
  <si>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</si>
  <si>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</si>
  <si>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</si>
  <si>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210810000x01</t>
  </si>
  <si>
    <t>Nové elektroinstalace koupelna</t>
  </si>
  <si>
    <t/>
  </si>
  <si>
    <t>Nové nové zásuvky, vypínače. Nová svitidla do koupelny 2 kusy(do středu místnosti a nad umyvadlo), dle standadu investora.</t>
  </si>
  <si>
    <t>Případná úprava stávajícího rozvadeče včetně vystrojení a oživení.</t>
  </si>
  <si>
    <t>Rozvaděč obsahuje hlavní vypínač, přepěťovou ochranu, proudový chránič a jističe dle počtu okruhů.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</si>
  <si>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</si>
  <si>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</si>
  <si>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</si>
  <si>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</si>
  <si>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</si>
  <si>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</si>
  <si>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</si>
  <si>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</si>
  <si>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</si>
  <si>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</si>
  <si>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</si>
  <si>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</si>
  <si>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</si>
  <si>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</si>
  <si>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</si>
  <si>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</si>
  <si>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</si>
  <si>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</si>
  <si>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</si>
  <si>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</si>
  <si>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</si>
  <si>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</si>
  <si>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</si>
  <si>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</si>
  <si>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</si>
  <si>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	IP44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</si>
  <si>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</si>
  <si>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</si>
  <si>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</si>
  <si>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</si>
  <si>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</si>
  <si>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</si>
  <si>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</si>
  <si>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</si>
  <si>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</si>
  <si>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</si>
  <si>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</si>
  <si>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</si>
  <si>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</si>
  <si>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</si>
  <si>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</si>
  <si>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</si>
  <si>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</si>
  <si>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</si>
  <si>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</si>
  <si>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</si>
  <si>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</si>
  <si>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</si>
  <si>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</si>
  <si>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</si>
  <si>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</si>
  <si>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</t>
  </si>
  <si>
    <t>Zkoušky těsnosti nové kanalizace a vodovodu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</si>
  <si>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</si>
  <si>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</si>
  <si>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</si>
  <si>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</si>
  <si>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</si>
  <si>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</si>
  <si>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stávajících, světel, vypínačů, zásuvek.</t>
  </si>
  <si>
    <t>Níže uvedený standard je navržen jako minimální a muže být dodavatelem zaměněn za standard vyšší.</t>
  </si>
  <si>
    <t>Stadard svítidel: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</si>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</sst>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20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6064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SUMIF(F58:F79,A16,I58:I79)+SUMIF(F58:F79,"PSU",I58:I79)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SUMIF(F58:F79,A17,I58:I79)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SUMIF(F58:F79,A18,I58:I79)</f>
        <v>0</v>
      </c>
      <c r="J18" s="85"/>
    </row>
    <row r="19" spans="1:10" ht="23.25" customHeight="1" x14ac:dyDescent="0.2">
      <c r="A19" s="198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SUMIF(F58:F79,A19,I58:I79)</f>
        <v>0</v>
      </c>
      <c r="J19" s="85"/>
    </row>
    <row r="20" spans="1:10" ht="23.25" customHeight="1" x14ac:dyDescent="0.2">
      <c r="A20" s="198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SUMIF(F58:F79,A20,I58:I79)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'22.43 22.43 Pol'!AE435</f>
        <v>0</v>
      </c>
      <c r="G39" s="150">
        <f>'22.43 22.43 Pol'!AF435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'22.43 22.43 Pol'!AE435</f>
        <v>0</v>
      </c>
      <c r="G40" s="156">
        <f>'22.43 22.43 Pol'!AF435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'22.43 22.43 Pol'!AE435</f>
        <v>0</v>
      </c>
      <c r="G41" s="151">
        <f>'22.43 22.43 Pol'!AF435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'22.43 22.43 Pol'!G8</f>
        <v>0</v>
      </c>
      <c r="J58" s="192" t="str">
        <f>IF(I80=0,"",I58/I80*100)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'22.43 22.43 Pol'!G13</f>
        <v>0</v>
      </c>
      <c r="J59" s="192" t="str">
        <f>IF(I80=0,"",I59/I80*100)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'22.43 22.43 Pol'!G19</f>
        <v>0</v>
      </c>
      <c r="J60" s="192" t="str">
        <f>IF(I80=0,"",I60/I80*100)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'22.43 22.43 Pol'!G52</f>
        <v>0</v>
      </c>
      <c r="J61" s="192" t="str">
        <f>IF(I80=0,"",I61/I80*100)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'22.43 22.43 Pol'!G61</f>
        <v>0</v>
      </c>
      <c r="J62" s="192" t="str">
        <f>IF(I80=0,"",I62/I80*100)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'22.43 22.43 Pol'!G68</f>
        <v>0</v>
      </c>
      <c r="J63" s="192" t="str">
        <f>IF(I80=0,"",I63/I80*100)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'22.43 22.43 Pol'!G73</f>
        <v>0</v>
      </c>
      <c r="J64" s="192" t="str">
        <f>IF(I80=0,"",I64/I80*100)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'22.43 22.43 Pol'!G84</f>
        <v>0</v>
      </c>
      <c r="J65" s="192" t="str">
        <f>IF(I80=0,"",I65/I80*100)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'22.43 22.43 Pol'!G115</f>
        <v>0</v>
      </c>
      <c r="J66" s="192" t="str">
        <f>IF(I80=0,"",I66/I80*100)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'22.43 22.43 Pol'!G117</f>
        <v>0</v>
      </c>
      <c r="J67" s="192" t="str">
        <f>IF(I80=0,"",I67/I80*100)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'22.43 22.43 Pol'!G142</f>
        <v>0</v>
      </c>
      <c r="J68" s="192" t="str">
        <f>IF(I80=0,"",I68/I80*100)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'22.43 22.43 Pol'!G147</f>
        <v>0</v>
      </c>
      <c r="J69" s="192" t="str">
        <f>IF(I80=0,"",I69/I80*100)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'22.43 22.43 Pol'!G152</f>
        <v>0</v>
      </c>
      <c r="J70" s="192" t="str">
        <f>IF(I80=0,"",I70/I80*100)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'22.43 22.43 Pol'!G199</f>
        <v>0</v>
      </c>
      <c r="J71" s="192" t="str">
        <f>IF(I80=0,"",I71/I80*100)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'22.43 22.43 Pol'!G213</f>
        <v>0</v>
      </c>
      <c r="J72" s="192" t="str">
        <f>IF(I80=0,"",I72/I80*100)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'22.43 22.43 Pol'!G218</f>
        <v>0</v>
      </c>
      <c r="J73" s="192" t="str">
        <f>IF(I80=0,"",I73/I80*100)</f>
        <v/>
      </c>
    </row>
    <row r="74" spans="1:10" ht="36.75" customHeight="1" x14ac:dyDescent="0.2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'22.43 22.43 Pol'!G258</f>
        <v>0</v>
      </c>
      <c r="J74" s="192" t="str">
        <f>IF(I80=0,"",I74/I80*100)</f>
        <v/>
      </c>
    </row>
    <row r="75" spans="1:10" ht="36.75" customHeight="1" x14ac:dyDescent="0.2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'22.43 22.43 Pol'!G283</f>
        <v>0</v>
      </c>
      <c r="J75" s="192" t="str">
        <f>IF(I80=0,"",I75/I80*100)</f>
        <v/>
      </c>
    </row>
    <row r="76" spans="1:10" ht="36.75" customHeight="1" x14ac:dyDescent="0.2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'22.43 22.43 Pol'!G323</f>
        <v>0</v>
      </c>
      <c r="J76" s="192" t="str">
        <f>IF(I80=0,"",I76/I80*100)</f>
        <v/>
      </c>
    </row>
    <row r="77" spans="1:10" ht="36.75" customHeight="1" x14ac:dyDescent="0.2">
      <c r="A77" s="181"/>
      <c r="B77" s="186" t="s">
        <v>100</v>
      </c>
      <c r="C77" s="187" t="s">
        <v>101</v>
      </c>
      <c r="D77" s="188"/>
      <c r="E77" s="188"/>
      <c r="F77" s="194" t="s">
        <v>28</v>
      </c>
      <c r="G77" s="195"/>
      <c r="H77" s="195"/>
      <c r="I77" s="195">
        <f>'22.43 22.43 Pol'!G370</f>
        <v>0</v>
      </c>
      <c r="J77" s="192" t="str">
        <f>IF(I80=0,"",I77/I80*100)</f>
        <v/>
      </c>
    </row>
    <row r="78" spans="1:10" ht="36.75" customHeight="1" x14ac:dyDescent="0.2">
      <c r="A78" s="181"/>
      <c r="B78" s="186" t="s">
        <v>102</v>
      </c>
      <c r="C78" s="187" t="s">
        <v>103</v>
      </c>
      <c r="D78" s="188"/>
      <c r="E78" s="188"/>
      <c r="F78" s="194" t="s">
        <v>104</v>
      </c>
      <c r="G78" s="195"/>
      <c r="H78" s="195"/>
      <c r="I78" s="195">
        <f>'22.43 22.43 Pol'!G416</f>
        <v>0</v>
      </c>
      <c r="J78" s="192" t="str">
        <f>IF(I80=0,"",I78/I80*100)</f>
        <v/>
      </c>
    </row>
    <row r="79" spans="1:10" ht="36.75" customHeight="1" x14ac:dyDescent="0.2">
      <c r="A79" s="181"/>
      <c r="B79" s="186" t="s">
        <v>105</v>
      </c>
      <c r="C79" s="187" t="s">
        <v>30</v>
      </c>
      <c r="D79" s="188"/>
      <c r="E79" s="188"/>
      <c r="F79" s="194" t="s">
        <v>105</v>
      </c>
      <c r="G79" s="195"/>
      <c r="H79" s="195"/>
      <c r="I79" s="195">
        <f>'22.43 22.43 Pol'!G426</f>
        <v>0</v>
      </c>
      <c r="J79" s="192" t="str">
        <f>IF(I80=0,"",I79/I80*100)</f>
        <v/>
      </c>
    </row>
    <row r="80" spans="1:10" ht="25.5" customHeight="1" x14ac:dyDescent="0.2">
      <c r="A80" s="182"/>
      <c r="B80" s="189" t="s">
        <v>1</v>
      </c>
      <c r="C80" s="190"/>
      <c r="D80" s="191"/>
      <c r="E80" s="191"/>
      <c r="F80" s="196"/>
      <c r="G80" s="197"/>
      <c r="H80" s="197"/>
      <c r="I80" s="197">
        <f>SUM(I58:I79)</f>
        <v>0</v>
      </c>
      <c r="J80" s="193">
        <f>SUM(J58:J79)</f>
        <v>0</v>
      </c>
    </row>
    <row r="81" spans="6:10" x14ac:dyDescent="0.2">
      <c r="F81" s="135"/>
      <c r="G81" s="135"/>
      <c r="H81" s="135"/>
      <c r="I81" s="135"/>
      <c r="J81" s="136"/>
    </row>
    <row r="82" spans="6:10" x14ac:dyDescent="0.2">
      <c r="F82" s="135"/>
      <c r="G82" s="135"/>
      <c r="H82" s="135"/>
      <c r="I82" s="135"/>
      <c r="J82" s="136"/>
    </row>
    <row r="83" spans="6:10" x14ac:dyDescent="0.2">
      <c r="F83" s="135"/>
      <c r="G83" s="135"/>
      <c r="H83" s="135"/>
      <c r="I83" s="135"/>
      <c r="J8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9:E79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6FBF-76FD-414F-AA23-E209D39B063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107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108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108</v>
      </c>
      <c r="AG3" t="s">
        <v>109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110</v>
      </c>
    </row>
    <row r="5" spans="1:60" x14ac:dyDescent="0.2">
      <c r="D5" s="10"/>
    </row>
    <row r="6" spans="1:60" ht="38.25" x14ac:dyDescent="0.2">
      <c r="A6" s="210" t="s">
        <v>111</v>
      </c>
      <c r="B6" s="212" t="s">
        <v>112</v>
      </c>
      <c r="C6" s="212" t="s">
        <v>113</v>
      </c>
      <c r="D6" s="211" t="s">
        <v>114</v>
      </c>
      <c r="E6" s="210" t="s">
        <v>115</v>
      </c>
      <c r="F6" s="209" t="s">
        <v>116</v>
      </c>
      <c r="G6" s="210" t="s">
        <v>31</v>
      </c>
      <c r="H6" s="213" t="s">
        <v>32</v>
      </c>
      <c r="I6" s="213" t="s">
        <v>117</v>
      </c>
      <c r="J6" s="213" t="s">
        <v>33</v>
      </c>
      <c r="K6" s="213" t="s">
        <v>118</v>
      </c>
      <c r="L6" s="213" t="s">
        <v>119</v>
      </c>
      <c r="M6" s="213" t="s">
        <v>120</v>
      </c>
      <c r="N6" s="213" t="s">
        <v>121</v>
      </c>
      <c r="O6" s="213" t="s">
        <v>122</v>
      </c>
      <c r="P6" s="213" t="s">
        <v>123</v>
      </c>
      <c r="Q6" s="213" t="s">
        <v>124</v>
      </c>
      <c r="R6" s="213" t="s">
        <v>125</v>
      </c>
      <c r="S6" s="213" t="s">
        <v>126</v>
      </c>
      <c r="T6" s="213" t="s">
        <v>127</v>
      </c>
      <c r="U6" s="213" t="s">
        <v>128</v>
      </c>
      <c r="V6" s="213" t="s">
        <v>129</v>
      </c>
      <c r="W6" s="213" t="s">
        <v>130</v>
      </c>
      <c r="X6" s="213" t="s">
        <v>131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132</v>
      </c>
      <c r="B8" s="245" t="s">
        <v>62</v>
      </c>
      <c r="C8" s="268" t="s">
        <v>63</v>
      </c>
      <c r="D8" s="246"/>
      <c r="E8" s="247"/>
      <c r="F8" s="248"/>
      <c r="G8" s="248">
        <f>SUMIF(AG9:AG12,"&lt;&gt;NOR",G9:G12)</f>
        <v>0</v>
      </c>
      <c r="H8" s="248"/>
      <c r="I8" s="248">
        <f>SUM(I9:I12)</f>
        <v>0</v>
      </c>
      <c r="J8" s="248"/>
      <c r="K8" s="248">
        <f>SUM(K9:K12)</f>
        <v>0</v>
      </c>
      <c r="L8" s="248"/>
      <c r="M8" s="248">
        <f>SUM(M9:M12)</f>
        <v>0</v>
      </c>
      <c r="N8" s="248"/>
      <c r="O8" s="248">
        <f>SUM(O9:O12)</f>
        <v>0.1</v>
      </c>
      <c r="P8" s="248"/>
      <c r="Q8" s="248">
        <f>SUM(Q9:Q12)</f>
        <v>0</v>
      </c>
      <c r="R8" s="248"/>
      <c r="S8" s="248"/>
      <c r="T8" s="249"/>
      <c r="U8" s="243"/>
      <c r="V8" s="243">
        <f>SUM(V9:V12)</f>
        <v>0.72</v>
      </c>
      <c r="W8" s="243"/>
      <c r="X8" s="243"/>
      <c r="AG8" t="s">
        <v>133</v>
      </c>
    </row>
    <row r="9" spans="1:60" ht="22.5" outlineLevel="1" x14ac:dyDescent="0.2">
      <c r="A9" s="250">
        <v>1</v>
      </c>
      <c r="B9" s="251" t="s">
        <v>134</v>
      </c>
      <c r="C9" s="269" t="s">
        <v>135</v>
      </c>
      <c r="D9" s="252" t="s">
        <v>136</v>
      </c>
      <c r="E9" s="253">
        <v>1.08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9.3579999999999997E-2</v>
      </c>
      <c r="O9" s="255">
        <f>ROUND(E9*N9,2)</f>
        <v>0.1</v>
      </c>
      <c r="P9" s="255">
        <v>0</v>
      </c>
      <c r="Q9" s="255">
        <f>ROUND(E9*P9,2)</f>
        <v>0</v>
      </c>
      <c r="R9" s="255"/>
      <c r="S9" s="255" t="s">
        <v>137</v>
      </c>
      <c r="T9" s="256" t="s">
        <v>137</v>
      </c>
      <c r="U9" s="233">
        <v>0.66600000000000004</v>
      </c>
      <c r="V9" s="233">
        <f>ROUND(E9*U9,2)</f>
        <v>0.72</v>
      </c>
      <c r="W9" s="233"/>
      <c r="X9" s="233" t="s">
        <v>138</v>
      </c>
      <c r="Y9" s="214"/>
      <c r="Z9" s="214"/>
      <c r="AA9" s="214"/>
      <c r="AB9" s="214"/>
      <c r="AC9" s="214"/>
      <c r="AD9" s="214"/>
      <c r="AE9" s="214"/>
      <c r="AF9" s="214"/>
      <c r="AG9" s="214" t="s">
        <v>139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140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0" t="s">
        <v>142</v>
      </c>
      <c r="D11" s="234"/>
      <c r="E11" s="235">
        <v>1.08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143</v>
      </c>
      <c r="D12" s="236"/>
      <c r="E12" s="237">
        <v>1.08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141</v>
      </c>
      <c r="AH12" s="214">
        <v>1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44" t="s">
        <v>132</v>
      </c>
      <c r="B13" s="245" t="s">
        <v>64</v>
      </c>
      <c r="C13" s="268" t="s">
        <v>65</v>
      </c>
      <c r="D13" s="246"/>
      <c r="E13" s="247"/>
      <c r="F13" s="248"/>
      <c r="G13" s="248">
        <f>SUMIF(AG14:AG18,"&lt;&gt;NOR",G14:G18)</f>
        <v>0</v>
      </c>
      <c r="H13" s="248"/>
      <c r="I13" s="248">
        <f>SUM(I14:I18)</f>
        <v>0</v>
      </c>
      <c r="J13" s="248"/>
      <c r="K13" s="248">
        <f>SUM(K14:K18)</f>
        <v>0</v>
      </c>
      <c r="L13" s="248"/>
      <c r="M13" s="248">
        <f>SUM(M14:M18)</f>
        <v>0</v>
      </c>
      <c r="N13" s="248"/>
      <c r="O13" s="248">
        <f>SUM(O14:O18)</f>
        <v>0.06</v>
      </c>
      <c r="P13" s="248"/>
      <c r="Q13" s="248">
        <f>SUM(Q14:Q18)</f>
        <v>0</v>
      </c>
      <c r="R13" s="248"/>
      <c r="S13" s="248"/>
      <c r="T13" s="249"/>
      <c r="U13" s="243"/>
      <c r="V13" s="243">
        <f>SUM(V14:V18)</f>
        <v>5.13</v>
      </c>
      <c r="W13" s="243"/>
      <c r="X13" s="243"/>
      <c r="AG13" t="s">
        <v>133</v>
      </c>
    </row>
    <row r="14" spans="1:60" ht="22.5" outlineLevel="1" x14ac:dyDescent="0.2">
      <c r="A14" s="250">
        <v>2</v>
      </c>
      <c r="B14" s="251" t="s">
        <v>144</v>
      </c>
      <c r="C14" s="269" t="s">
        <v>145</v>
      </c>
      <c r="D14" s="252" t="s">
        <v>136</v>
      </c>
      <c r="E14" s="253">
        <v>5.4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15</v>
      </c>
      <c r="M14" s="255">
        <f>G14*(1+L14/100)</f>
        <v>0</v>
      </c>
      <c r="N14" s="255">
        <v>1.201E-2</v>
      </c>
      <c r="O14" s="255">
        <f>ROUND(E14*N14,2)</f>
        <v>0.06</v>
      </c>
      <c r="P14" s="255">
        <v>0</v>
      </c>
      <c r="Q14" s="255">
        <f>ROUND(E14*P14,2)</f>
        <v>0</v>
      </c>
      <c r="R14" s="255"/>
      <c r="S14" s="255" t="s">
        <v>137</v>
      </c>
      <c r="T14" s="256" t="s">
        <v>137</v>
      </c>
      <c r="U14" s="233">
        <v>0.95</v>
      </c>
      <c r="V14" s="233">
        <f>ROUND(E14*U14,2)</f>
        <v>5.13</v>
      </c>
      <c r="W14" s="233"/>
      <c r="X14" s="233" t="s">
        <v>138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139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2" t="s">
        <v>146</v>
      </c>
      <c r="D15" s="257"/>
      <c r="E15" s="257"/>
      <c r="F15" s="257"/>
      <c r="G15" s="257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0" t="s">
        <v>140</v>
      </c>
      <c r="D16" s="234"/>
      <c r="E16" s="235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141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0" t="s">
        <v>148</v>
      </c>
      <c r="D17" s="234"/>
      <c r="E17" s="235">
        <v>5.4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1"/>
      <c r="B18" s="232"/>
      <c r="C18" s="271" t="s">
        <v>143</v>
      </c>
      <c r="D18" s="236"/>
      <c r="E18" s="237">
        <v>5.4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141</v>
      </c>
      <c r="AH18" s="214">
        <v>1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44" t="s">
        <v>132</v>
      </c>
      <c r="B19" s="245" t="s">
        <v>66</v>
      </c>
      <c r="C19" s="268" t="s">
        <v>67</v>
      </c>
      <c r="D19" s="246"/>
      <c r="E19" s="247"/>
      <c r="F19" s="248"/>
      <c r="G19" s="248">
        <f>SUMIF(AG20:AG51,"&lt;&gt;NOR",G20:G51)</f>
        <v>0</v>
      </c>
      <c r="H19" s="248"/>
      <c r="I19" s="248">
        <f>SUM(I20:I51)</f>
        <v>0</v>
      </c>
      <c r="J19" s="248"/>
      <c r="K19" s="248">
        <f>SUM(K20:K51)</f>
        <v>0</v>
      </c>
      <c r="L19" s="248"/>
      <c r="M19" s="248">
        <f>SUM(M20:M51)</f>
        <v>0</v>
      </c>
      <c r="N19" s="248"/>
      <c r="O19" s="248">
        <f>SUM(O20:O51)</f>
        <v>1.1299999999999999</v>
      </c>
      <c r="P19" s="248"/>
      <c r="Q19" s="248">
        <f>SUM(Q20:Q51)</f>
        <v>0</v>
      </c>
      <c r="R19" s="248"/>
      <c r="S19" s="248"/>
      <c r="T19" s="249"/>
      <c r="U19" s="243"/>
      <c r="V19" s="243">
        <f>SUM(V20:V51)</f>
        <v>23.85</v>
      </c>
      <c r="W19" s="243"/>
      <c r="X19" s="243"/>
      <c r="AG19" t="s">
        <v>133</v>
      </c>
    </row>
    <row r="20" spans="1:60" outlineLevel="1" x14ac:dyDescent="0.2">
      <c r="A20" s="250">
        <v>3</v>
      </c>
      <c r="B20" s="251" t="s">
        <v>149</v>
      </c>
      <c r="C20" s="269" t="s">
        <v>150</v>
      </c>
      <c r="D20" s="252" t="s">
        <v>136</v>
      </c>
      <c r="E20" s="253">
        <v>1.8373999999999999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15</v>
      </c>
      <c r="M20" s="255">
        <f>G20*(1+L20/100)</f>
        <v>0</v>
      </c>
      <c r="N20" s="255">
        <v>4.0000000000000003E-5</v>
      </c>
      <c r="O20" s="255">
        <f>ROUND(E20*N20,2)</f>
        <v>0</v>
      </c>
      <c r="P20" s="255">
        <v>0</v>
      </c>
      <c r="Q20" s="255">
        <f>ROUND(E20*P20,2)</f>
        <v>0</v>
      </c>
      <c r="R20" s="255"/>
      <c r="S20" s="255" t="s">
        <v>137</v>
      </c>
      <c r="T20" s="256" t="s">
        <v>137</v>
      </c>
      <c r="U20" s="233">
        <v>7.8E-2</v>
      </c>
      <c r="V20" s="233">
        <f>ROUND(E20*U20,2)</f>
        <v>0.14000000000000001</v>
      </c>
      <c r="W20" s="233"/>
      <c r="X20" s="233" t="s">
        <v>138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151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31"/>
      <c r="B21" s="232"/>
      <c r="C21" s="272" t="s">
        <v>152</v>
      </c>
      <c r="D21" s="257"/>
      <c r="E21" s="257"/>
      <c r="F21" s="257"/>
      <c r="G21" s="257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58" t="str">
        <f>C21</f>
        <v>fólií Pe 0,05-0,2 mm, které se zřizují před úpravami povrchu, a obalení osazených dveřních zárubní před znečištěním při úpravách povrchu nástřikem plastických maltovin včetně pozdějšího odkrytí</v>
      </c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0" t="s">
        <v>140</v>
      </c>
      <c r="D22" s="234"/>
      <c r="E22" s="23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0" t="s">
        <v>153</v>
      </c>
      <c r="D23" s="234"/>
      <c r="E23" s="235">
        <v>0.65539999999999998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0" t="s">
        <v>154</v>
      </c>
      <c r="D24" s="234"/>
      <c r="E24" s="235">
        <v>1.1819999999999999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143</v>
      </c>
      <c r="D25" s="236"/>
      <c r="E25" s="237">
        <v>1.8373999999999999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141</v>
      </c>
      <c r="AH25" s="214">
        <v>1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50">
        <v>4</v>
      </c>
      <c r="B26" s="251" t="s">
        <v>155</v>
      </c>
      <c r="C26" s="269" t="s">
        <v>156</v>
      </c>
      <c r="D26" s="252" t="s">
        <v>136</v>
      </c>
      <c r="E26" s="253">
        <v>13.0806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15</v>
      </c>
      <c r="M26" s="255">
        <f>G26*(1+L26/100)</f>
        <v>0</v>
      </c>
      <c r="N26" s="255">
        <v>5.4299999999999999E-3</v>
      </c>
      <c r="O26" s="255">
        <f>ROUND(E26*N26,2)</f>
        <v>7.0000000000000007E-2</v>
      </c>
      <c r="P26" s="255">
        <v>0</v>
      </c>
      <c r="Q26" s="255">
        <f>ROUND(E26*P26,2)</f>
        <v>0</v>
      </c>
      <c r="R26" s="255"/>
      <c r="S26" s="255" t="s">
        <v>137</v>
      </c>
      <c r="T26" s="256" t="s">
        <v>137</v>
      </c>
      <c r="U26" s="233">
        <v>0.16941999999999999</v>
      </c>
      <c r="V26" s="233">
        <f>ROUND(E26*U26,2)</f>
        <v>2.2200000000000002</v>
      </c>
      <c r="W26" s="233"/>
      <c r="X26" s="233" t="s">
        <v>138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0" t="s">
        <v>140</v>
      </c>
      <c r="D27" s="234"/>
      <c r="E27" s="235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0" t="s">
        <v>157</v>
      </c>
      <c r="D28" s="234"/>
      <c r="E28" s="235">
        <v>11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141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1" t="s">
        <v>143</v>
      </c>
      <c r="D29" s="236"/>
      <c r="E29" s="237">
        <v>11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>
        <v>1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0" t="s">
        <v>158</v>
      </c>
      <c r="D30" s="234"/>
      <c r="E30" s="235">
        <v>2.7360000000000002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141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0" t="s">
        <v>159</v>
      </c>
      <c r="D31" s="234"/>
      <c r="E31" s="235">
        <v>-0.65539999999999998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141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143</v>
      </c>
      <c r="D32" s="236"/>
      <c r="E32" s="237">
        <v>2.0806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141</v>
      </c>
      <c r="AH32" s="214">
        <v>1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50">
        <v>5</v>
      </c>
      <c r="B33" s="251" t="s">
        <v>160</v>
      </c>
      <c r="C33" s="269" t="s">
        <v>161</v>
      </c>
      <c r="D33" s="252" t="s">
        <v>136</v>
      </c>
      <c r="E33" s="253">
        <v>13.0806</v>
      </c>
      <c r="F33" s="254"/>
      <c r="G33" s="255">
        <f>ROUND(E33*F33,2)</f>
        <v>0</v>
      </c>
      <c r="H33" s="254"/>
      <c r="I33" s="255">
        <f>ROUND(E33*H33,2)</f>
        <v>0</v>
      </c>
      <c r="J33" s="254"/>
      <c r="K33" s="255">
        <f>ROUND(E33*J33,2)</f>
        <v>0</v>
      </c>
      <c r="L33" s="255">
        <v>15</v>
      </c>
      <c r="M33" s="255">
        <f>G33*(1+L33/100)</f>
        <v>0</v>
      </c>
      <c r="N33" s="255">
        <v>4.8999999999999998E-3</v>
      </c>
      <c r="O33" s="255">
        <f>ROUND(E33*N33,2)</f>
        <v>0.06</v>
      </c>
      <c r="P33" s="255">
        <v>0</v>
      </c>
      <c r="Q33" s="255">
        <f>ROUND(E33*P33,2)</f>
        <v>0</v>
      </c>
      <c r="R33" s="255"/>
      <c r="S33" s="255" t="s">
        <v>137</v>
      </c>
      <c r="T33" s="256" t="s">
        <v>137</v>
      </c>
      <c r="U33" s="233">
        <v>0.25</v>
      </c>
      <c r="V33" s="233">
        <f>ROUND(E33*U33,2)</f>
        <v>3.27</v>
      </c>
      <c r="W33" s="233"/>
      <c r="X33" s="233" t="s">
        <v>138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139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0" t="s">
        <v>140</v>
      </c>
      <c r="D34" s="234"/>
      <c r="E34" s="235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141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0" t="s">
        <v>157</v>
      </c>
      <c r="D35" s="234"/>
      <c r="E35" s="235">
        <v>11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1" t="s">
        <v>143</v>
      </c>
      <c r="D36" s="236"/>
      <c r="E36" s="237">
        <v>11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141</v>
      </c>
      <c r="AH36" s="214">
        <v>1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0" t="s">
        <v>158</v>
      </c>
      <c r="D37" s="234"/>
      <c r="E37" s="235">
        <v>2.7360000000000002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141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0" t="s">
        <v>159</v>
      </c>
      <c r="D38" s="234"/>
      <c r="E38" s="235">
        <v>-0.65539999999999998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141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1" t="s">
        <v>143</v>
      </c>
      <c r="D39" s="236"/>
      <c r="E39" s="237">
        <v>2.0806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141</v>
      </c>
      <c r="AH39" s="214">
        <v>1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50">
        <v>6</v>
      </c>
      <c r="B40" s="251" t="s">
        <v>162</v>
      </c>
      <c r="C40" s="269" t="s">
        <v>163</v>
      </c>
      <c r="D40" s="252" t="s">
        <v>164</v>
      </c>
      <c r="E40" s="253">
        <v>5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15</v>
      </c>
      <c r="M40" s="255">
        <f>G40*(1+L40/100)</f>
        <v>0</v>
      </c>
      <c r="N40" s="255">
        <v>2.49E-3</v>
      </c>
      <c r="O40" s="255">
        <f>ROUND(E40*N40,2)</f>
        <v>0.01</v>
      </c>
      <c r="P40" s="255">
        <v>0</v>
      </c>
      <c r="Q40" s="255">
        <f>ROUND(E40*P40,2)</f>
        <v>0</v>
      </c>
      <c r="R40" s="255"/>
      <c r="S40" s="255" t="s">
        <v>137</v>
      </c>
      <c r="T40" s="256" t="s">
        <v>137</v>
      </c>
      <c r="U40" s="233">
        <v>0.14499999999999999</v>
      </c>
      <c r="V40" s="233">
        <f>ROUND(E40*U40,2)</f>
        <v>0.73</v>
      </c>
      <c r="W40" s="233"/>
      <c r="X40" s="233" t="s">
        <v>138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139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1" x14ac:dyDescent="0.2">
      <c r="A41" s="231"/>
      <c r="B41" s="232"/>
      <c r="C41" s="272" t="s">
        <v>165</v>
      </c>
      <c r="D41" s="257"/>
      <c r="E41" s="257"/>
      <c r="F41" s="257"/>
      <c r="G41" s="257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147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58" t="str">
        <f>C41</f>
        <v>V položce jsou zakalkulovány náklady na pomocné pracovní lešení o výšce podlahy do 1900 mm a pro zatížení do 1,5 kPa. Položka obsahuje penetraci podkladu a sádrovou omítku tl. 15 mm.</v>
      </c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0" t="s">
        <v>140</v>
      </c>
      <c r="D42" s="234"/>
      <c r="E42" s="235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0" t="s">
        <v>166</v>
      </c>
      <c r="D43" s="234"/>
      <c r="E43" s="235">
        <v>5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1" t="s">
        <v>143</v>
      </c>
      <c r="D44" s="236"/>
      <c r="E44" s="237">
        <v>5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141</v>
      </c>
      <c r="AH44" s="214">
        <v>1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33.75" outlineLevel="1" x14ac:dyDescent="0.2">
      <c r="A45" s="250">
        <v>7</v>
      </c>
      <c r="B45" s="251" t="s">
        <v>167</v>
      </c>
      <c r="C45" s="269" t="s">
        <v>168</v>
      </c>
      <c r="D45" s="252" t="s">
        <v>136</v>
      </c>
      <c r="E45" s="253">
        <v>20.818000000000001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15</v>
      </c>
      <c r="M45" s="255">
        <f>G45*(1+L45/100)</f>
        <v>0</v>
      </c>
      <c r="N45" s="255">
        <v>4.7660000000000001E-2</v>
      </c>
      <c r="O45" s="255">
        <f>ROUND(E45*N45,2)</f>
        <v>0.99</v>
      </c>
      <c r="P45" s="255">
        <v>0</v>
      </c>
      <c r="Q45" s="255">
        <f>ROUND(E45*P45,2)</f>
        <v>0</v>
      </c>
      <c r="R45" s="255"/>
      <c r="S45" s="255" t="s">
        <v>137</v>
      </c>
      <c r="T45" s="256" t="s">
        <v>137</v>
      </c>
      <c r="U45" s="233">
        <v>0.84</v>
      </c>
      <c r="V45" s="233">
        <f>ROUND(E45*U45,2)</f>
        <v>17.489999999999998</v>
      </c>
      <c r="W45" s="233"/>
      <c r="X45" s="233" t="s">
        <v>138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139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2" t="s">
        <v>169</v>
      </c>
      <c r="D46" s="257"/>
      <c r="E46" s="257"/>
      <c r="F46" s="257"/>
      <c r="G46" s="257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147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0" t="s">
        <v>140</v>
      </c>
      <c r="D47" s="234"/>
      <c r="E47" s="235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141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0" t="s">
        <v>170</v>
      </c>
      <c r="D48" s="234"/>
      <c r="E48" s="235">
        <v>22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0" t="s">
        <v>171</v>
      </c>
      <c r="D49" s="234"/>
      <c r="E49" s="235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0" t="s">
        <v>172</v>
      </c>
      <c r="D50" s="234"/>
      <c r="E50" s="235">
        <v>-1.1819999999999999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1" t="s">
        <v>143</v>
      </c>
      <c r="D51" s="236"/>
      <c r="E51" s="237">
        <v>20.818000000000001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141</v>
      </c>
      <c r="AH51" s="214">
        <v>1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2">
      <c r="A52" s="244" t="s">
        <v>132</v>
      </c>
      <c r="B52" s="245" t="s">
        <v>68</v>
      </c>
      <c r="C52" s="268" t="s">
        <v>69</v>
      </c>
      <c r="D52" s="246"/>
      <c r="E52" s="247"/>
      <c r="F52" s="248"/>
      <c r="G52" s="248">
        <f>SUMIF(AG53:AG60,"&lt;&gt;NOR",G53:G60)</f>
        <v>0</v>
      </c>
      <c r="H52" s="248"/>
      <c r="I52" s="248">
        <f>SUM(I53:I60)</f>
        <v>0</v>
      </c>
      <c r="J52" s="248"/>
      <c r="K52" s="248">
        <f>SUM(K53:K60)</f>
        <v>0</v>
      </c>
      <c r="L52" s="248"/>
      <c r="M52" s="248">
        <f>SUM(M53:M60)</f>
        <v>0</v>
      </c>
      <c r="N52" s="248"/>
      <c r="O52" s="248">
        <f>SUM(O53:O60)</f>
        <v>0.1</v>
      </c>
      <c r="P52" s="248"/>
      <c r="Q52" s="248">
        <f>SUM(Q53:Q60)</f>
        <v>0</v>
      </c>
      <c r="R52" s="248"/>
      <c r="S52" s="248"/>
      <c r="T52" s="249"/>
      <c r="U52" s="243"/>
      <c r="V52" s="243">
        <f>SUM(V53:V60)</f>
        <v>2.0099999999999998</v>
      </c>
      <c r="W52" s="243"/>
      <c r="X52" s="243"/>
      <c r="AG52" t="s">
        <v>133</v>
      </c>
    </row>
    <row r="53" spans="1:60" ht="33.75" outlineLevel="1" x14ac:dyDescent="0.2">
      <c r="A53" s="250">
        <v>8</v>
      </c>
      <c r="B53" s="251" t="s">
        <v>173</v>
      </c>
      <c r="C53" s="269" t="s">
        <v>174</v>
      </c>
      <c r="D53" s="252" t="s">
        <v>136</v>
      </c>
      <c r="E53" s="253">
        <v>5.4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15</v>
      </c>
      <c r="M53" s="255">
        <f>G53*(1+L53/100)</f>
        <v>0</v>
      </c>
      <c r="N53" s="255">
        <v>1.7850000000000001E-2</v>
      </c>
      <c r="O53" s="255">
        <f>ROUND(E53*N53,2)</f>
        <v>0.1</v>
      </c>
      <c r="P53" s="255">
        <v>0</v>
      </c>
      <c r="Q53" s="255">
        <f>ROUND(E53*P53,2)</f>
        <v>0</v>
      </c>
      <c r="R53" s="255"/>
      <c r="S53" s="255" t="s">
        <v>137</v>
      </c>
      <c r="T53" s="256" t="s">
        <v>137</v>
      </c>
      <c r="U53" s="233">
        <v>0.28199999999999997</v>
      </c>
      <c r="V53" s="233">
        <f>ROUND(E53*U53,2)</f>
        <v>1.52</v>
      </c>
      <c r="W53" s="233"/>
      <c r="X53" s="233" t="s">
        <v>138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0" t="s">
        <v>140</v>
      </c>
      <c r="D54" s="234"/>
      <c r="E54" s="235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141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0" t="s">
        <v>148</v>
      </c>
      <c r="D55" s="234"/>
      <c r="E55" s="235">
        <v>5.4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141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1" t="s">
        <v>143</v>
      </c>
      <c r="D56" s="236"/>
      <c r="E56" s="237">
        <v>5.4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141</v>
      </c>
      <c r="AH56" s="214">
        <v>1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50">
        <v>9</v>
      </c>
      <c r="B57" s="251" t="s">
        <v>175</v>
      </c>
      <c r="C57" s="269" t="s">
        <v>176</v>
      </c>
      <c r="D57" s="252" t="s">
        <v>136</v>
      </c>
      <c r="E57" s="253">
        <v>5.4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15</v>
      </c>
      <c r="M57" s="255">
        <f>G57*(1+L57/100)</f>
        <v>0</v>
      </c>
      <c r="N57" s="255">
        <v>2.5999999999999998E-4</v>
      </c>
      <c r="O57" s="255">
        <f>ROUND(E57*N57,2)</f>
        <v>0</v>
      </c>
      <c r="P57" s="255">
        <v>0</v>
      </c>
      <c r="Q57" s="255">
        <f>ROUND(E57*P57,2)</f>
        <v>0</v>
      </c>
      <c r="R57" s="255"/>
      <c r="S57" s="255" t="s">
        <v>137</v>
      </c>
      <c r="T57" s="256" t="s">
        <v>137</v>
      </c>
      <c r="U57" s="233">
        <v>0.09</v>
      </c>
      <c r="V57" s="233">
        <f>ROUND(E57*U57,2)</f>
        <v>0.49</v>
      </c>
      <c r="W57" s="233"/>
      <c r="X57" s="233" t="s">
        <v>138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139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0" t="s">
        <v>140</v>
      </c>
      <c r="D58" s="234"/>
      <c r="E58" s="235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141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0" t="s">
        <v>148</v>
      </c>
      <c r="D59" s="234"/>
      <c r="E59" s="235">
        <v>5.4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141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1" t="s">
        <v>143</v>
      </c>
      <c r="D60" s="236"/>
      <c r="E60" s="237">
        <v>5.4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141</v>
      </c>
      <c r="AH60" s="214">
        <v>1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44" t="s">
        <v>132</v>
      </c>
      <c r="B61" s="245" t="s">
        <v>70</v>
      </c>
      <c r="C61" s="268" t="s">
        <v>71</v>
      </c>
      <c r="D61" s="246"/>
      <c r="E61" s="247"/>
      <c r="F61" s="248"/>
      <c r="G61" s="248">
        <f>SUMIF(AG62:AG67,"&lt;&gt;NOR",G62:G67)</f>
        <v>0</v>
      </c>
      <c r="H61" s="248"/>
      <c r="I61" s="248">
        <f>SUM(I62:I67)</f>
        <v>0</v>
      </c>
      <c r="J61" s="248"/>
      <c r="K61" s="248">
        <f>SUM(K62:K67)</f>
        <v>0</v>
      </c>
      <c r="L61" s="248"/>
      <c r="M61" s="248">
        <f>SUM(M62:M67)</f>
        <v>0</v>
      </c>
      <c r="N61" s="248"/>
      <c r="O61" s="248">
        <f>SUM(O62:O67)</f>
        <v>0</v>
      </c>
      <c r="P61" s="248"/>
      <c r="Q61" s="248">
        <f>SUM(Q62:Q67)</f>
        <v>0</v>
      </c>
      <c r="R61" s="248"/>
      <c r="S61" s="248"/>
      <c r="T61" s="249"/>
      <c r="U61" s="243"/>
      <c r="V61" s="243">
        <f>SUM(V62:V67)</f>
        <v>5</v>
      </c>
      <c r="W61" s="243"/>
      <c r="X61" s="243"/>
      <c r="AG61" t="s">
        <v>133</v>
      </c>
    </row>
    <row r="62" spans="1:60" outlineLevel="1" x14ac:dyDescent="0.2">
      <c r="A62" s="250">
        <v>10</v>
      </c>
      <c r="B62" s="251" t="s">
        <v>177</v>
      </c>
      <c r="C62" s="269" t="s">
        <v>178</v>
      </c>
      <c r="D62" s="252" t="s">
        <v>179</v>
      </c>
      <c r="E62" s="253">
        <v>5</v>
      </c>
      <c r="F62" s="254"/>
      <c r="G62" s="255">
        <f>ROUND(E62*F62,2)</f>
        <v>0</v>
      </c>
      <c r="H62" s="254"/>
      <c r="I62" s="255">
        <f>ROUND(E62*H62,2)</f>
        <v>0</v>
      </c>
      <c r="J62" s="254"/>
      <c r="K62" s="255">
        <f>ROUND(E62*J62,2)</f>
        <v>0</v>
      </c>
      <c r="L62" s="255">
        <v>15</v>
      </c>
      <c r="M62" s="255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5"/>
      <c r="S62" s="255" t="s">
        <v>137</v>
      </c>
      <c r="T62" s="256" t="s">
        <v>137</v>
      </c>
      <c r="U62" s="233">
        <v>1</v>
      </c>
      <c r="V62" s="233">
        <f>ROUND(E62*U62,2)</f>
        <v>5</v>
      </c>
      <c r="W62" s="233"/>
      <c r="X62" s="233" t="s">
        <v>138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139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2" t="s">
        <v>180</v>
      </c>
      <c r="D63" s="257"/>
      <c r="E63" s="257"/>
      <c r="F63" s="257"/>
      <c r="G63" s="257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147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3" t="s">
        <v>181</v>
      </c>
      <c r="D64" s="259"/>
      <c r="E64" s="259"/>
      <c r="F64" s="259"/>
      <c r="G64" s="259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147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0" t="s">
        <v>140</v>
      </c>
      <c r="D65" s="234"/>
      <c r="E65" s="235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141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0" t="s">
        <v>182</v>
      </c>
      <c r="D66" s="234"/>
      <c r="E66" s="235">
        <v>5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141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1" t="s">
        <v>143</v>
      </c>
      <c r="D67" s="236"/>
      <c r="E67" s="237">
        <v>5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141</v>
      </c>
      <c r="AH67" s="214">
        <v>1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x14ac:dyDescent="0.2">
      <c r="A68" s="244" t="s">
        <v>132</v>
      </c>
      <c r="B68" s="245" t="s">
        <v>72</v>
      </c>
      <c r="C68" s="268" t="s">
        <v>73</v>
      </c>
      <c r="D68" s="246"/>
      <c r="E68" s="247"/>
      <c r="F68" s="248"/>
      <c r="G68" s="248">
        <f>SUMIF(AG69:AG72,"&lt;&gt;NOR",G69:G72)</f>
        <v>0</v>
      </c>
      <c r="H68" s="248"/>
      <c r="I68" s="248">
        <f>SUM(I69:I72)</f>
        <v>0</v>
      </c>
      <c r="J68" s="248"/>
      <c r="K68" s="248">
        <f>SUM(K69:K72)</f>
        <v>0</v>
      </c>
      <c r="L68" s="248"/>
      <c r="M68" s="248">
        <f>SUM(M69:M72)</f>
        <v>0</v>
      </c>
      <c r="N68" s="248"/>
      <c r="O68" s="248">
        <f>SUM(O69:O72)</f>
        <v>0.01</v>
      </c>
      <c r="P68" s="248"/>
      <c r="Q68" s="248">
        <f>SUM(Q69:Q72)</f>
        <v>0</v>
      </c>
      <c r="R68" s="248"/>
      <c r="S68" s="248"/>
      <c r="T68" s="249"/>
      <c r="U68" s="243"/>
      <c r="V68" s="243">
        <f>SUM(V69:V72)</f>
        <v>1.1599999999999999</v>
      </c>
      <c r="W68" s="243"/>
      <c r="X68" s="243"/>
      <c r="AG68" t="s">
        <v>133</v>
      </c>
    </row>
    <row r="69" spans="1:60" outlineLevel="1" x14ac:dyDescent="0.2">
      <c r="A69" s="250">
        <v>11</v>
      </c>
      <c r="B69" s="251" t="s">
        <v>183</v>
      </c>
      <c r="C69" s="269" t="s">
        <v>184</v>
      </c>
      <c r="D69" s="252" t="s">
        <v>136</v>
      </c>
      <c r="E69" s="253">
        <v>5.4</v>
      </c>
      <c r="F69" s="254"/>
      <c r="G69" s="255">
        <f>ROUND(E69*F69,2)</f>
        <v>0</v>
      </c>
      <c r="H69" s="254"/>
      <c r="I69" s="255">
        <f>ROUND(E69*H69,2)</f>
        <v>0</v>
      </c>
      <c r="J69" s="254"/>
      <c r="K69" s="255">
        <f>ROUND(E69*J69,2)</f>
        <v>0</v>
      </c>
      <c r="L69" s="255">
        <v>15</v>
      </c>
      <c r="M69" s="255">
        <f>G69*(1+L69/100)</f>
        <v>0</v>
      </c>
      <c r="N69" s="255">
        <v>1.58E-3</v>
      </c>
      <c r="O69" s="255">
        <f>ROUND(E69*N69,2)</f>
        <v>0.01</v>
      </c>
      <c r="P69" s="255">
        <v>0</v>
      </c>
      <c r="Q69" s="255">
        <f>ROUND(E69*P69,2)</f>
        <v>0</v>
      </c>
      <c r="R69" s="255"/>
      <c r="S69" s="255" t="s">
        <v>137</v>
      </c>
      <c r="T69" s="256" t="s">
        <v>137</v>
      </c>
      <c r="U69" s="233">
        <v>0.214</v>
      </c>
      <c r="V69" s="233">
        <f>ROUND(E69*U69,2)</f>
        <v>1.1599999999999999</v>
      </c>
      <c r="W69" s="233"/>
      <c r="X69" s="233" t="s">
        <v>138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151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0" t="s">
        <v>140</v>
      </c>
      <c r="D70" s="234"/>
      <c r="E70" s="235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0" t="s">
        <v>148</v>
      </c>
      <c r="D71" s="234"/>
      <c r="E71" s="235">
        <v>5.4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1" t="s">
        <v>143</v>
      </c>
      <c r="D72" s="236"/>
      <c r="E72" s="237">
        <v>5.4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141</v>
      </c>
      <c r="AH72" s="214">
        <v>1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5.5" x14ac:dyDescent="0.2">
      <c r="A73" s="244" t="s">
        <v>132</v>
      </c>
      <c r="B73" s="245" t="s">
        <v>74</v>
      </c>
      <c r="C73" s="268" t="s">
        <v>75</v>
      </c>
      <c r="D73" s="246"/>
      <c r="E73" s="247"/>
      <c r="F73" s="248"/>
      <c r="G73" s="248">
        <f>SUMIF(AG74:AG83,"&lt;&gt;NOR",G74:G83)</f>
        <v>0</v>
      </c>
      <c r="H73" s="248"/>
      <c r="I73" s="248">
        <f>SUM(I74:I83)</f>
        <v>0</v>
      </c>
      <c r="J73" s="248"/>
      <c r="K73" s="248">
        <f>SUM(K74:K83)</f>
        <v>0</v>
      </c>
      <c r="L73" s="248"/>
      <c r="M73" s="248">
        <f>SUM(M74:M83)</f>
        <v>0</v>
      </c>
      <c r="N73" s="248"/>
      <c r="O73" s="248">
        <f>SUM(O74:O83)</f>
        <v>0</v>
      </c>
      <c r="P73" s="248"/>
      <c r="Q73" s="248">
        <f>SUM(Q74:Q83)</f>
        <v>0</v>
      </c>
      <c r="R73" s="248"/>
      <c r="S73" s="248"/>
      <c r="T73" s="249"/>
      <c r="U73" s="243"/>
      <c r="V73" s="243">
        <f>SUM(V74:V83)</f>
        <v>1.9</v>
      </c>
      <c r="W73" s="243"/>
      <c r="X73" s="243"/>
      <c r="AG73" t="s">
        <v>133</v>
      </c>
    </row>
    <row r="74" spans="1:60" outlineLevel="1" x14ac:dyDescent="0.2">
      <c r="A74" s="250">
        <v>12</v>
      </c>
      <c r="B74" s="251" t="s">
        <v>185</v>
      </c>
      <c r="C74" s="269" t="s">
        <v>186</v>
      </c>
      <c r="D74" s="252" t="s">
        <v>136</v>
      </c>
      <c r="E74" s="253">
        <v>1.8373999999999999</v>
      </c>
      <c r="F74" s="254"/>
      <c r="G74" s="255">
        <f>ROUND(E74*F74,2)</f>
        <v>0</v>
      </c>
      <c r="H74" s="254"/>
      <c r="I74" s="255">
        <f>ROUND(E74*H74,2)</f>
        <v>0</v>
      </c>
      <c r="J74" s="254"/>
      <c r="K74" s="255">
        <f>ROUND(E74*J74,2)</f>
        <v>0</v>
      </c>
      <c r="L74" s="255">
        <v>15</v>
      </c>
      <c r="M74" s="255">
        <f>G74*(1+L74/100)</f>
        <v>0</v>
      </c>
      <c r="N74" s="255">
        <v>1.0000000000000001E-5</v>
      </c>
      <c r="O74" s="255">
        <f>ROUND(E74*N74,2)</f>
        <v>0</v>
      </c>
      <c r="P74" s="255">
        <v>0</v>
      </c>
      <c r="Q74" s="255">
        <f>ROUND(E74*P74,2)</f>
        <v>0</v>
      </c>
      <c r="R74" s="255"/>
      <c r="S74" s="255" t="s">
        <v>137</v>
      </c>
      <c r="T74" s="256" t="s">
        <v>137</v>
      </c>
      <c r="U74" s="233">
        <v>0.13</v>
      </c>
      <c r="V74" s="233">
        <f>ROUND(E74*U74,2)</f>
        <v>0.24</v>
      </c>
      <c r="W74" s="233"/>
      <c r="X74" s="233" t="s">
        <v>138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139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0" t="s">
        <v>140</v>
      </c>
      <c r="D75" s="234"/>
      <c r="E75" s="235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0" t="s">
        <v>153</v>
      </c>
      <c r="D76" s="234"/>
      <c r="E76" s="235">
        <v>0.65539999999999998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141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0" t="s">
        <v>154</v>
      </c>
      <c r="D77" s="234"/>
      <c r="E77" s="235">
        <v>1.1819999999999999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141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1" t="s">
        <v>143</v>
      </c>
      <c r="D78" s="236"/>
      <c r="E78" s="237">
        <v>1.8373999999999999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141</v>
      </c>
      <c r="AH78" s="214">
        <v>1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0">
        <v>13</v>
      </c>
      <c r="B79" s="251" t="s">
        <v>187</v>
      </c>
      <c r="C79" s="269" t="s">
        <v>188</v>
      </c>
      <c r="D79" s="252" t="s">
        <v>136</v>
      </c>
      <c r="E79" s="253">
        <v>5.4</v>
      </c>
      <c r="F79" s="254"/>
      <c r="G79" s="255">
        <f>ROUND(E79*F79,2)</f>
        <v>0</v>
      </c>
      <c r="H79" s="254"/>
      <c r="I79" s="255">
        <f>ROUND(E79*H79,2)</f>
        <v>0</v>
      </c>
      <c r="J79" s="254"/>
      <c r="K79" s="255">
        <f>ROUND(E79*J79,2)</f>
        <v>0</v>
      </c>
      <c r="L79" s="255">
        <v>15</v>
      </c>
      <c r="M79" s="255">
        <f>G79*(1+L79/100)</f>
        <v>0</v>
      </c>
      <c r="N79" s="255">
        <v>4.0000000000000003E-5</v>
      </c>
      <c r="O79" s="255">
        <f>ROUND(E79*N79,2)</f>
        <v>0</v>
      </c>
      <c r="P79" s="255">
        <v>0</v>
      </c>
      <c r="Q79" s="255">
        <f>ROUND(E79*P79,2)</f>
        <v>0</v>
      </c>
      <c r="R79" s="255"/>
      <c r="S79" s="255" t="s">
        <v>137</v>
      </c>
      <c r="T79" s="256" t="s">
        <v>137</v>
      </c>
      <c r="U79" s="233">
        <v>0.308</v>
      </c>
      <c r="V79" s="233">
        <f>ROUND(E79*U79,2)</f>
        <v>1.66</v>
      </c>
      <c r="W79" s="233"/>
      <c r="X79" s="233" t="s">
        <v>138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151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33.75" outlineLevel="1" x14ac:dyDescent="0.2">
      <c r="A80" s="231"/>
      <c r="B80" s="232"/>
      <c r="C80" s="272" t="s">
        <v>189</v>
      </c>
      <c r="D80" s="257"/>
      <c r="E80" s="257"/>
      <c r="F80" s="257"/>
      <c r="G80" s="257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147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58" t="str">
        <f>C80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0" t="s">
        <v>140</v>
      </c>
      <c r="D81" s="234"/>
      <c r="E81" s="235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0" t="s">
        <v>148</v>
      </c>
      <c r="D82" s="234"/>
      <c r="E82" s="235">
        <v>5.4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1" t="s">
        <v>143</v>
      </c>
      <c r="D83" s="236"/>
      <c r="E83" s="237">
        <v>5.4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141</v>
      </c>
      <c r="AH83" s="214">
        <v>1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x14ac:dyDescent="0.2">
      <c r="A84" s="244" t="s">
        <v>132</v>
      </c>
      <c r="B84" s="245" t="s">
        <v>76</v>
      </c>
      <c r="C84" s="268" t="s">
        <v>77</v>
      </c>
      <c r="D84" s="246"/>
      <c r="E84" s="247"/>
      <c r="F84" s="248"/>
      <c r="G84" s="248">
        <f>SUMIF(AG85:AG114,"&lt;&gt;NOR",G85:G114)</f>
        <v>0</v>
      </c>
      <c r="H84" s="248"/>
      <c r="I84" s="248">
        <f>SUM(I85:I114)</f>
        <v>0</v>
      </c>
      <c r="J84" s="248"/>
      <c r="K84" s="248">
        <f>SUM(K85:K114)</f>
        <v>0</v>
      </c>
      <c r="L84" s="248"/>
      <c r="M84" s="248">
        <f>SUM(M85:M114)</f>
        <v>0</v>
      </c>
      <c r="N84" s="248"/>
      <c r="O84" s="248">
        <f>SUM(O85:O114)</f>
        <v>0</v>
      </c>
      <c r="P84" s="248"/>
      <c r="Q84" s="248">
        <f>SUM(Q85:Q114)</f>
        <v>1.7700000000000002</v>
      </c>
      <c r="R84" s="248"/>
      <c r="S84" s="248"/>
      <c r="T84" s="249"/>
      <c r="U84" s="243"/>
      <c r="V84" s="243">
        <f>SUM(V85:V114)</f>
        <v>9.93</v>
      </c>
      <c r="W84" s="243"/>
      <c r="X84" s="243"/>
      <c r="AG84" t="s">
        <v>133</v>
      </c>
    </row>
    <row r="85" spans="1:60" outlineLevel="1" x14ac:dyDescent="0.2">
      <c r="A85" s="250">
        <v>14</v>
      </c>
      <c r="B85" s="251" t="s">
        <v>190</v>
      </c>
      <c r="C85" s="269" t="s">
        <v>191</v>
      </c>
      <c r="D85" s="252" t="s">
        <v>136</v>
      </c>
      <c r="E85" s="253">
        <v>13.0806</v>
      </c>
      <c r="F85" s="254"/>
      <c r="G85" s="255">
        <f>ROUND(E85*F85,2)</f>
        <v>0</v>
      </c>
      <c r="H85" s="254"/>
      <c r="I85" s="255">
        <f>ROUND(E85*H85,2)</f>
        <v>0</v>
      </c>
      <c r="J85" s="254"/>
      <c r="K85" s="255">
        <f>ROUND(E85*J85,2)</f>
        <v>0</v>
      </c>
      <c r="L85" s="255">
        <v>15</v>
      </c>
      <c r="M85" s="255">
        <f>G85*(1+L85/100)</f>
        <v>0</v>
      </c>
      <c r="N85" s="255">
        <v>0</v>
      </c>
      <c r="O85" s="255">
        <f>ROUND(E85*N85,2)</f>
        <v>0</v>
      </c>
      <c r="P85" s="255">
        <v>4.0000000000000001E-3</v>
      </c>
      <c r="Q85" s="255">
        <f>ROUND(E85*P85,2)</f>
        <v>0.05</v>
      </c>
      <c r="R85" s="255"/>
      <c r="S85" s="255" t="s">
        <v>137</v>
      </c>
      <c r="T85" s="256" t="s">
        <v>137</v>
      </c>
      <c r="U85" s="233">
        <v>0.03</v>
      </c>
      <c r="V85" s="233">
        <f>ROUND(E85*U85,2)</f>
        <v>0.39</v>
      </c>
      <c r="W85" s="233"/>
      <c r="X85" s="233" t="s">
        <v>138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139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0" t="s">
        <v>140</v>
      </c>
      <c r="D86" s="234"/>
      <c r="E86" s="235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141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0" t="s">
        <v>157</v>
      </c>
      <c r="D87" s="234"/>
      <c r="E87" s="235">
        <v>11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141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1" t="s">
        <v>143</v>
      </c>
      <c r="D88" s="236"/>
      <c r="E88" s="237">
        <v>11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141</v>
      </c>
      <c r="AH88" s="214">
        <v>1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0" t="s">
        <v>158</v>
      </c>
      <c r="D89" s="234"/>
      <c r="E89" s="235">
        <v>2.7360000000000002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141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0" t="s">
        <v>159</v>
      </c>
      <c r="D90" s="234"/>
      <c r="E90" s="235">
        <v>-0.65539999999999998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141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1" t="s">
        <v>143</v>
      </c>
      <c r="D91" s="236"/>
      <c r="E91" s="237">
        <v>2.0806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141</v>
      </c>
      <c r="AH91" s="214">
        <v>1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50">
        <v>15</v>
      </c>
      <c r="B92" s="251" t="s">
        <v>192</v>
      </c>
      <c r="C92" s="269" t="s">
        <v>193</v>
      </c>
      <c r="D92" s="252" t="s">
        <v>136</v>
      </c>
      <c r="E92" s="253">
        <v>20.818000000000001</v>
      </c>
      <c r="F92" s="254"/>
      <c r="G92" s="255">
        <f>ROUND(E92*F92,2)</f>
        <v>0</v>
      </c>
      <c r="H92" s="254"/>
      <c r="I92" s="255">
        <f>ROUND(E92*H92,2)</f>
        <v>0</v>
      </c>
      <c r="J92" s="254"/>
      <c r="K92" s="255">
        <f>ROUND(E92*J92,2)</f>
        <v>0</v>
      </c>
      <c r="L92" s="255">
        <v>15</v>
      </c>
      <c r="M92" s="255">
        <f>G92*(1+L92/100)</f>
        <v>0</v>
      </c>
      <c r="N92" s="255">
        <v>0</v>
      </c>
      <c r="O92" s="255">
        <f>ROUND(E92*N92,2)</f>
        <v>0</v>
      </c>
      <c r="P92" s="255">
        <v>6.8000000000000005E-2</v>
      </c>
      <c r="Q92" s="255">
        <f>ROUND(E92*P92,2)</f>
        <v>1.42</v>
      </c>
      <c r="R92" s="255"/>
      <c r="S92" s="255" t="s">
        <v>137</v>
      </c>
      <c r="T92" s="256" t="s">
        <v>137</v>
      </c>
      <c r="U92" s="233">
        <v>0.3</v>
      </c>
      <c r="V92" s="233">
        <f>ROUND(E92*U92,2)</f>
        <v>6.25</v>
      </c>
      <c r="W92" s="233"/>
      <c r="X92" s="233" t="s">
        <v>138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139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0" t="s">
        <v>140</v>
      </c>
      <c r="D93" s="234"/>
      <c r="E93" s="235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141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0" t="s">
        <v>194</v>
      </c>
      <c r="D94" s="234"/>
      <c r="E94" s="235">
        <v>22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141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1" t="s">
        <v>143</v>
      </c>
      <c r="D95" s="236"/>
      <c r="E95" s="237">
        <v>22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141</v>
      </c>
      <c r="AH95" s="214">
        <v>1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0" t="s">
        <v>171</v>
      </c>
      <c r="D96" s="234"/>
      <c r="E96" s="235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141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1"/>
      <c r="B97" s="232"/>
      <c r="C97" s="270" t="s">
        <v>172</v>
      </c>
      <c r="D97" s="234"/>
      <c r="E97" s="235">
        <v>-1.1819999999999999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141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1" t="s">
        <v>143</v>
      </c>
      <c r="D98" s="236"/>
      <c r="E98" s="237">
        <v>-1.1819999999999999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141</v>
      </c>
      <c r="AH98" s="214">
        <v>1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50">
        <v>16</v>
      </c>
      <c r="B99" s="251" t="s">
        <v>195</v>
      </c>
      <c r="C99" s="269" t="s">
        <v>196</v>
      </c>
      <c r="D99" s="252" t="s">
        <v>136</v>
      </c>
      <c r="E99" s="253">
        <v>5.4</v>
      </c>
      <c r="F99" s="254"/>
      <c r="G99" s="255">
        <f>ROUND(E99*F99,2)</f>
        <v>0</v>
      </c>
      <c r="H99" s="254"/>
      <c r="I99" s="255">
        <f>ROUND(E99*H99,2)</f>
        <v>0</v>
      </c>
      <c r="J99" s="254"/>
      <c r="K99" s="255">
        <f>ROUND(E99*J99,2)</f>
        <v>0</v>
      </c>
      <c r="L99" s="255">
        <v>15</v>
      </c>
      <c r="M99" s="255">
        <f>G99*(1+L99/100)</f>
        <v>0</v>
      </c>
      <c r="N99" s="255">
        <v>0</v>
      </c>
      <c r="O99" s="255">
        <f>ROUND(E99*N99,2)</f>
        <v>0</v>
      </c>
      <c r="P99" s="255">
        <v>0.02</v>
      </c>
      <c r="Q99" s="255">
        <f>ROUND(E99*P99,2)</f>
        <v>0.11</v>
      </c>
      <c r="R99" s="255"/>
      <c r="S99" s="255" t="s">
        <v>137</v>
      </c>
      <c r="T99" s="256" t="s">
        <v>137</v>
      </c>
      <c r="U99" s="233">
        <v>0.14699999999999999</v>
      </c>
      <c r="V99" s="233">
        <f>ROUND(E99*U99,2)</f>
        <v>0.79</v>
      </c>
      <c r="W99" s="233"/>
      <c r="X99" s="233" t="s">
        <v>138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139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0" t="s">
        <v>140</v>
      </c>
      <c r="D100" s="234"/>
      <c r="E100" s="235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0" t="s">
        <v>148</v>
      </c>
      <c r="D101" s="234"/>
      <c r="E101" s="235">
        <v>5.4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1" t="s">
        <v>143</v>
      </c>
      <c r="D102" s="236"/>
      <c r="E102" s="237">
        <v>5.4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141</v>
      </c>
      <c r="AH102" s="214">
        <v>1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50">
        <v>17</v>
      </c>
      <c r="B103" s="251" t="s">
        <v>197</v>
      </c>
      <c r="C103" s="269" t="s">
        <v>198</v>
      </c>
      <c r="D103" s="252" t="s">
        <v>136</v>
      </c>
      <c r="E103" s="253">
        <v>5.4</v>
      </c>
      <c r="F103" s="254"/>
      <c r="G103" s="255">
        <f>ROUND(E103*F103,2)</f>
        <v>0</v>
      </c>
      <c r="H103" s="254"/>
      <c r="I103" s="255">
        <f>ROUND(E103*H103,2)</f>
        <v>0</v>
      </c>
      <c r="J103" s="254"/>
      <c r="K103" s="255">
        <f>ROUND(E103*J103,2)</f>
        <v>0</v>
      </c>
      <c r="L103" s="255">
        <v>15</v>
      </c>
      <c r="M103" s="255">
        <f>G103*(1+L103/100)</f>
        <v>0</v>
      </c>
      <c r="N103" s="255">
        <v>0</v>
      </c>
      <c r="O103" s="255">
        <f>ROUND(E103*N103,2)</f>
        <v>0</v>
      </c>
      <c r="P103" s="255">
        <v>1.26E-2</v>
      </c>
      <c r="Q103" s="255">
        <f>ROUND(E103*P103,2)</f>
        <v>7.0000000000000007E-2</v>
      </c>
      <c r="R103" s="255"/>
      <c r="S103" s="255" t="s">
        <v>137</v>
      </c>
      <c r="T103" s="256" t="s">
        <v>137</v>
      </c>
      <c r="U103" s="233">
        <v>0.33</v>
      </c>
      <c r="V103" s="233">
        <f>ROUND(E103*U103,2)</f>
        <v>1.78</v>
      </c>
      <c r="W103" s="233"/>
      <c r="X103" s="233" t="s">
        <v>138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139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0" t="s">
        <v>140</v>
      </c>
      <c r="D104" s="234"/>
      <c r="E104" s="235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0" t="s">
        <v>148</v>
      </c>
      <c r="D105" s="234"/>
      <c r="E105" s="235">
        <v>5.4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1" t="s">
        <v>143</v>
      </c>
      <c r="D106" s="236"/>
      <c r="E106" s="237">
        <v>5.4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141</v>
      </c>
      <c r="AH106" s="214">
        <v>1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50">
        <v>18</v>
      </c>
      <c r="B107" s="251" t="s">
        <v>199</v>
      </c>
      <c r="C107" s="269" t="s">
        <v>200</v>
      </c>
      <c r="D107" s="252" t="s">
        <v>164</v>
      </c>
      <c r="E107" s="253">
        <v>1</v>
      </c>
      <c r="F107" s="254"/>
      <c r="G107" s="255">
        <f>ROUND(E107*F107,2)</f>
        <v>0</v>
      </c>
      <c r="H107" s="254"/>
      <c r="I107" s="255">
        <f>ROUND(E107*H107,2)</f>
        <v>0</v>
      </c>
      <c r="J107" s="254"/>
      <c r="K107" s="255">
        <f>ROUND(E107*J107,2)</f>
        <v>0</v>
      </c>
      <c r="L107" s="255">
        <v>15</v>
      </c>
      <c r="M107" s="255">
        <f>G107*(1+L107/100)</f>
        <v>0</v>
      </c>
      <c r="N107" s="255">
        <v>0</v>
      </c>
      <c r="O107" s="255">
        <f>ROUND(E107*N107,2)</f>
        <v>0</v>
      </c>
      <c r="P107" s="255">
        <v>0.01</v>
      </c>
      <c r="Q107" s="255">
        <f>ROUND(E107*P107,2)</f>
        <v>0.01</v>
      </c>
      <c r="R107" s="255"/>
      <c r="S107" s="255" t="s">
        <v>137</v>
      </c>
      <c r="T107" s="256" t="s">
        <v>137</v>
      </c>
      <c r="U107" s="233">
        <v>0.05</v>
      </c>
      <c r="V107" s="233">
        <f>ROUND(E107*U107,2)</f>
        <v>0.05</v>
      </c>
      <c r="W107" s="233"/>
      <c r="X107" s="233" t="s">
        <v>138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139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0" t="s">
        <v>140</v>
      </c>
      <c r="D108" s="234"/>
      <c r="E108" s="235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201</v>
      </c>
      <c r="D109" s="234"/>
      <c r="E109" s="235">
        <v>1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141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1" t="s">
        <v>143</v>
      </c>
      <c r="D110" s="236"/>
      <c r="E110" s="237">
        <v>1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141</v>
      </c>
      <c r="AH110" s="214">
        <v>1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50">
        <v>19</v>
      </c>
      <c r="B111" s="251" t="s">
        <v>202</v>
      </c>
      <c r="C111" s="269" t="s">
        <v>203</v>
      </c>
      <c r="D111" s="252" t="s">
        <v>136</v>
      </c>
      <c r="E111" s="253">
        <v>1.2</v>
      </c>
      <c r="F111" s="254"/>
      <c r="G111" s="255">
        <f>ROUND(E111*F111,2)</f>
        <v>0</v>
      </c>
      <c r="H111" s="254"/>
      <c r="I111" s="255">
        <f>ROUND(E111*H111,2)</f>
        <v>0</v>
      </c>
      <c r="J111" s="254"/>
      <c r="K111" s="255">
        <f>ROUND(E111*J111,2)</f>
        <v>0</v>
      </c>
      <c r="L111" s="255">
        <v>15</v>
      </c>
      <c r="M111" s="255">
        <f>G111*(1+L111/100)</f>
        <v>0</v>
      </c>
      <c r="N111" s="255">
        <v>1.17E-3</v>
      </c>
      <c r="O111" s="255">
        <f>ROUND(E111*N111,2)</f>
        <v>0</v>
      </c>
      <c r="P111" s="255">
        <v>8.7999999999999995E-2</v>
      </c>
      <c r="Q111" s="255">
        <f>ROUND(E111*P111,2)</f>
        <v>0.11</v>
      </c>
      <c r="R111" s="255"/>
      <c r="S111" s="255" t="s">
        <v>137</v>
      </c>
      <c r="T111" s="256" t="s">
        <v>137</v>
      </c>
      <c r="U111" s="233">
        <v>0.55600000000000005</v>
      </c>
      <c r="V111" s="233">
        <f>ROUND(E111*U111,2)</f>
        <v>0.67</v>
      </c>
      <c r="W111" s="233"/>
      <c r="X111" s="233" t="s">
        <v>138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139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0" t="s">
        <v>140</v>
      </c>
      <c r="D112" s="234"/>
      <c r="E112" s="235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141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70" t="s">
        <v>204</v>
      </c>
      <c r="D113" s="234"/>
      <c r="E113" s="235">
        <v>1.2</v>
      </c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141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1" t="s">
        <v>143</v>
      </c>
      <c r="D114" s="236"/>
      <c r="E114" s="237">
        <v>1.2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141</v>
      </c>
      <c r="AH114" s="214">
        <v>1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x14ac:dyDescent="0.2">
      <c r="A115" s="244" t="s">
        <v>132</v>
      </c>
      <c r="B115" s="245" t="s">
        <v>78</v>
      </c>
      <c r="C115" s="268" t="s">
        <v>79</v>
      </c>
      <c r="D115" s="246"/>
      <c r="E115" s="247"/>
      <c r="F115" s="248"/>
      <c r="G115" s="248">
        <f>SUMIF(AG116:AG116,"&lt;&gt;NOR",G116:G116)</f>
        <v>0</v>
      </c>
      <c r="H115" s="248"/>
      <c r="I115" s="248">
        <f>SUM(I116:I116)</f>
        <v>0</v>
      </c>
      <c r="J115" s="248"/>
      <c r="K115" s="248">
        <f>SUM(K116:K116)</f>
        <v>0</v>
      </c>
      <c r="L115" s="248"/>
      <c r="M115" s="248">
        <f>SUM(M116:M116)</f>
        <v>0</v>
      </c>
      <c r="N115" s="248"/>
      <c r="O115" s="248">
        <f>SUM(O116:O116)</f>
        <v>0</v>
      </c>
      <c r="P115" s="248"/>
      <c r="Q115" s="248">
        <f>SUM(Q116:Q116)</f>
        <v>0</v>
      </c>
      <c r="R115" s="248"/>
      <c r="S115" s="248"/>
      <c r="T115" s="249"/>
      <c r="U115" s="243"/>
      <c r="V115" s="243">
        <f>SUM(V116:V116)</f>
        <v>7.78</v>
      </c>
      <c r="W115" s="243"/>
      <c r="X115" s="243"/>
      <c r="AG115" t="s">
        <v>133</v>
      </c>
    </row>
    <row r="116" spans="1:60" ht="22.5" outlineLevel="1" x14ac:dyDescent="0.2">
      <c r="A116" s="260">
        <v>20</v>
      </c>
      <c r="B116" s="261" t="s">
        <v>205</v>
      </c>
      <c r="C116" s="274" t="s">
        <v>206</v>
      </c>
      <c r="D116" s="262" t="s">
        <v>207</v>
      </c>
      <c r="E116" s="263">
        <v>1.4137200000000001</v>
      </c>
      <c r="F116" s="264"/>
      <c r="G116" s="265">
        <f>ROUND(E116*F116,2)</f>
        <v>0</v>
      </c>
      <c r="H116" s="264"/>
      <c r="I116" s="265">
        <f>ROUND(E116*H116,2)</f>
        <v>0</v>
      </c>
      <c r="J116" s="264"/>
      <c r="K116" s="265">
        <f>ROUND(E116*J116,2)</f>
        <v>0</v>
      </c>
      <c r="L116" s="265">
        <v>15</v>
      </c>
      <c r="M116" s="265">
        <f>G116*(1+L116/100)</f>
        <v>0</v>
      </c>
      <c r="N116" s="265">
        <v>0</v>
      </c>
      <c r="O116" s="265">
        <f>ROUND(E116*N116,2)</f>
        <v>0</v>
      </c>
      <c r="P116" s="265">
        <v>0</v>
      </c>
      <c r="Q116" s="265">
        <f>ROUND(E116*P116,2)</f>
        <v>0</v>
      </c>
      <c r="R116" s="265"/>
      <c r="S116" s="265" t="s">
        <v>137</v>
      </c>
      <c r="T116" s="266" t="s">
        <v>137</v>
      </c>
      <c r="U116" s="233">
        <v>5.5</v>
      </c>
      <c r="V116" s="233">
        <f>ROUND(E116*U116,2)</f>
        <v>7.78</v>
      </c>
      <c r="W116" s="233"/>
      <c r="X116" s="233" t="s">
        <v>208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209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44" t="s">
        <v>132</v>
      </c>
      <c r="B117" s="245" t="s">
        <v>80</v>
      </c>
      <c r="C117" s="268" t="s">
        <v>81</v>
      </c>
      <c r="D117" s="246"/>
      <c r="E117" s="247"/>
      <c r="F117" s="248"/>
      <c r="G117" s="248">
        <f>SUMIF(AG118:AG141,"&lt;&gt;NOR",G118:G141)</f>
        <v>0</v>
      </c>
      <c r="H117" s="248"/>
      <c r="I117" s="248">
        <f>SUM(I118:I141)</f>
        <v>0</v>
      </c>
      <c r="J117" s="248"/>
      <c r="K117" s="248">
        <f>SUM(K118:K141)</f>
        <v>0</v>
      </c>
      <c r="L117" s="248"/>
      <c r="M117" s="248">
        <f>SUM(M118:M141)</f>
        <v>0</v>
      </c>
      <c r="N117" s="248"/>
      <c r="O117" s="248">
        <f>SUM(O118:O141)</f>
        <v>0.02</v>
      </c>
      <c r="P117" s="248"/>
      <c r="Q117" s="248">
        <f>SUM(Q118:Q141)</f>
        <v>0.02</v>
      </c>
      <c r="R117" s="248"/>
      <c r="S117" s="248"/>
      <c r="T117" s="249"/>
      <c r="U117" s="243"/>
      <c r="V117" s="243">
        <f>SUM(V118:V141)</f>
        <v>13.55</v>
      </c>
      <c r="W117" s="243"/>
      <c r="X117" s="243"/>
      <c r="AG117" t="s">
        <v>133</v>
      </c>
    </row>
    <row r="118" spans="1:60" outlineLevel="1" x14ac:dyDescent="0.2">
      <c r="A118" s="250">
        <v>21</v>
      </c>
      <c r="B118" s="251" t="s">
        <v>210</v>
      </c>
      <c r="C118" s="269" t="s">
        <v>211</v>
      </c>
      <c r="D118" s="252" t="s">
        <v>136</v>
      </c>
      <c r="E118" s="253">
        <v>12.4</v>
      </c>
      <c r="F118" s="254"/>
      <c r="G118" s="255">
        <f>ROUND(E118*F118,2)</f>
        <v>0</v>
      </c>
      <c r="H118" s="254"/>
      <c r="I118" s="255">
        <f>ROUND(E118*H118,2)</f>
        <v>0</v>
      </c>
      <c r="J118" s="254"/>
      <c r="K118" s="255">
        <f>ROUND(E118*J118,2)</f>
        <v>0</v>
      </c>
      <c r="L118" s="255">
        <v>15</v>
      </c>
      <c r="M118" s="255">
        <f>G118*(1+L118/100)</f>
        <v>0</v>
      </c>
      <c r="N118" s="255">
        <v>1.2E-4</v>
      </c>
      <c r="O118" s="255">
        <f>ROUND(E118*N118,2)</f>
        <v>0</v>
      </c>
      <c r="P118" s="255">
        <v>2E-3</v>
      </c>
      <c r="Q118" s="255">
        <f>ROUND(E118*P118,2)</f>
        <v>0.02</v>
      </c>
      <c r="R118" s="255"/>
      <c r="S118" s="255" t="s">
        <v>137</v>
      </c>
      <c r="T118" s="256" t="s">
        <v>137</v>
      </c>
      <c r="U118" s="233">
        <v>0.56599999999999995</v>
      </c>
      <c r="V118" s="233">
        <f>ROUND(E118*U118,2)</f>
        <v>7.02</v>
      </c>
      <c r="W118" s="233"/>
      <c r="X118" s="233" t="s">
        <v>138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139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1"/>
      <c r="B119" s="232"/>
      <c r="C119" s="270" t="s">
        <v>140</v>
      </c>
      <c r="D119" s="234"/>
      <c r="E119" s="235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141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0" t="s">
        <v>212</v>
      </c>
      <c r="D120" s="234"/>
      <c r="E120" s="235">
        <v>5.4</v>
      </c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141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0" t="s">
        <v>213</v>
      </c>
      <c r="D121" s="234"/>
      <c r="E121" s="235">
        <v>7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141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1" t="s">
        <v>143</v>
      </c>
      <c r="D122" s="236"/>
      <c r="E122" s="237">
        <v>12.4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141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50">
        <v>22</v>
      </c>
      <c r="B123" s="251" t="s">
        <v>214</v>
      </c>
      <c r="C123" s="269" t="s">
        <v>215</v>
      </c>
      <c r="D123" s="252" t="s">
        <v>136</v>
      </c>
      <c r="E123" s="253">
        <v>12.4</v>
      </c>
      <c r="F123" s="254"/>
      <c r="G123" s="255">
        <f>ROUND(E123*F123,2)</f>
        <v>0</v>
      </c>
      <c r="H123" s="254"/>
      <c r="I123" s="255">
        <f>ROUND(E123*H123,2)</f>
        <v>0</v>
      </c>
      <c r="J123" s="254"/>
      <c r="K123" s="255">
        <f>ROUND(E123*J123,2)</f>
        <v>0</v>
      </c>
      <c r="L123" s="255">
        <v>15</v>
      </c>
      <c r="M123" s="255">
        <f>G123*(1+L123/100)</f>
        <v>0</v>
      </c>
      <c r="N123" s="255">
        <v>2.1000000000000001E-4</v>
      </c>
      <c r="O123" s="255">
        <f>ROUND(E123*N123,2)</f>
        <v>0</v>
      </c>
      <c r="P123" s="255">
        <v>0</v>
      </c>
      <c r="Q123" s="255">
        <f>ROUND(E123*P123,2)</f>
        <v>0</v>
      </c>
      <c r="R123" s="255"/>
      <c r="S123" s="255" t="s">
        <v>137</v>
      </c>
      <c r="T123" s="256" t="s">
        <v>137</v>
      </c>
      <c r="U123" s="233">
        <v>9.5000000000000001E-2</v>
      </c>
      <c r="V123" s="233">
        <f>ROUND(E123*U123,2)</f>
        <v>1.18</v>
      </c>
      <c r="W123" s="233"/>
      <c r="X123" s="233" t="s">
        <v>138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139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0" t="s">
        <v>140</v>
      </c>
      <c r="D124" s="234"/>
      <c r="E124" s="235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141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0" t="s">
        <v>212</v>
      </c>
      <c r="D125" s="234"/>
      <c r="E125" s="235">
        <v>5.4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141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0" t="s">
        <v>213</v>
      </c>
      <c r="D126" s="234"/>
      <c r="E126" s="235">
        <v>7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141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1" t="s">
        <v>143</v>
      </c>
      <c r="D127" s="236"/>
      <c r="E127" s="237">
        <v>12.4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141</v>
      </c>
      <c r="AH127" s="214">
        <v>1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50">
        <v>23</v>
      </c>
      <c r="B128" s="251" t="s">
        <v>216</v>
      </c>
      <c r="C128" s="269" t="s">
        <v>217</v>
      </c>
      <c r="D128" s="252" t="s">
        <v>136</v>
      </c>
      <c r="E128" s="253">
        <v>12.4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15</v>
      </c>
      <c r="M128" s="255">
        <f>G128*(1+L128/100)</f>
        <v>0</v>
      </c>
      <c r="N128" s="255">
        <v>1.2600000000000001E-3</v>
      </c>
      <c r="O128" s="255">
        <f>ROUND(E128*N128,2)</f>
        <v>0.02</v>
      </c>
      <c r="P128" s="255">
        <v>0</v>
      </c>
      <c r="Q128" s="255">
        <f>ROUND(E128*P128,2)</f>
        <v>0</v>
      </c>
      <c r="R128" s="255"/>
      <c r="S128" s="255" t="s">
        <v>137</v>
      </c>
      <c r="T128" s="256" t="s">
        <v>137</v>
      </c>
      <c r="U128" s="233">
        <v>0.24</v>
      </c>
      <c r="V128" s="233">
        <f>ROUND(E128*U128,2)</f>
        <v>2.98</v>
      </c>
      <c r="W128" s="233"/>
      <c r="X128" s="233" t="s">
        <v>138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139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0" t="s">
        <v>140</v>
      </c>
      <c r="D129" s="234"/>
      <c r="E129" s="235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0" t="s">
        <v>212</v>
      </c>
      <c r="D130" s="234"/>
      <c r="E130" s="235">
        <v>5.4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141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0" t="s">
        <v>213</v>
      </c>
      <c r="D131" s="234"/>
      <c r="E131" s="235">
        <v>7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141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1"/>
      <c r="B132" s="232"/>
      <c r="C132" s="271" t="s">
        <v>143</v>
      </c>
      <c r="D132" s="236"/>
      <c r="E132" s="237">
        <v>12.4</v>
      </c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141</v>
      </c>
      <c r="AH132" s="214">
        <v>1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50">
        <v>24</v>
      </c>
      <c r="B133" s="251" t="s">
        <v>218</v>
      </c>
      <c r="C133" s="269" t="s">
        <v>219</v>
      </c>
      <c r="D133" s="252" t="s">
        <v>220</v>
      </c>
      <c r="E133" s="253">
        <v>11</v>
      </c>
      <c r="F133" s="254"/>
      <c r="G133" s="255">
        <f>ROUND(E133*F133,2)</f>
        <v>0</v>
      </c>
      <c r="H133" s="254"/>
      <c r="I133" s="255">
        <f>ROUND(E133*H133,2)</f>
        <v>0</v>
      </c>
      <c r="J133" s="254"/>
      <c r="K133" s="255">
        <f>ROUND(E133*J133,2)</f>
        <v>0</v>
      </c>
      <c r="L133" s="255">
        <v>15</v>
      </c>
      <c r="M133" s="255">
        <f>G133*(1+L133/100)</f>
        <v>0</v>
      </c>
      <c r="N133" s="255">
        <v>3.2000000000000003E-4</v>
      </c>
      <c r="O133" s="255">
        <f>ROUND(E133*N133,2)</f>
        <v>0</v>
      </c>
      <c r="P133" s="255">
        <v>0</v>
      </c>
      <c r="Q133" s="255">
        <f>ROUND(E133*P133,2)</f>
        <v>0</v>
      </c>
      <c r="R133" s="255"/>
      <c r="S133" s="255" t="s">
        <v>137</v>
      </c>
      <c r="T133" s="256" t="s">
        <v>137</v>
      </c>
      <c r="U133" s="233">
        <v>0.11</v>
      </c>
      <c r="V133" s="233">
        <f>ROUND(E133*U133,2)</f>
        <v>1.21</v>
      </c>
      <c r="W133" s="233"/>
      <c r="X133" s="233" t="s">
        <v>138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139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0" t="s">
        <v>140</v>
      </c>
      <c r="D134" s="234"/>
      <c r="E134" s="235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141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0" t="s">
        <v>221</v>
      </c>
      <c r="D135" s="234"/>
      <c r="E135" s="235">
        <v>11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141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/>
      <c r="B136" s="232"/>
      <c r="C136" s="271" t="s">
        <v>143</v>
      </c>
      <c r="D136" s="236"/>
      <c r="E136" s="237">
        <v>11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141</v>
      </c>
      <c r="AH136" s="214">
        <v>1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50">
        <v>25</v>
      </c>
      <c r="B137" s="251" t="s">
        <v>222</v>
      </c>
      <c r="C137" s="269" t="s">
        <v>223</v>
      </c>
      <c r="D137" s="252" t="s">
        <v>220</v>
      </c>
      <c r="E137" s="253">
        <v>8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15</v>
      </c>
      <c r="M137" s="255">
        <f>G137*(1+L137/100)</f>
        <v>0</v>
      </c>
      <c r="N137" s="255">
        <v>3.2000000000000003E-4</v>
      </c>
      <c r="O137" s="255">
        <f>ROUND(E137*N137,2)</f>
        <v>0</v>
      </c>
      <c r="P137" s="255">
        <v>0</v>
      </c>
      <c r="Q137" s="255">
        <f>ROUND(E137*P137,2)</f>
        <v>0</v>
      </c>
      <c r="R137" s="255"/>
      <c r="S137" s="255" t="s">
        <v>137</v>
      </c>
      <c r="T137" s="256" t="s">
        <v>137</v>
      </c>
      <c r="U137" s="233">
        <v>0.14000000000000001</v>
      </c>
      <c r="V137" s="233">
        <f>ROUND(E137*U137,2)</f>
        <v>1.1200000000000001</v>
      </c>
      <c r="W137" s="233"/>
      <c r="X137" s="233" t="s">
        <v>138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139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0" t="s">
        <v>140</v>
      </c>
      <c r="D138" s="234"/>
      <c r="E138" s="235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141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0" t="s">
        <v>224</v>
      </c>
      <c r="D139" s="234"/>
      <c r="E139" s="235">
        <v>8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141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/>
      <c r="B140" s="232"/>
      <c r="C140" s="271" t="s">
        <v>143</v>
      </c>
      <c r="D140" s="236"/>
      <c r="E140" s="237">
        <v>8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141</v>
      </c>
      <c r="AH140" s="214">
        <v>1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60">
        <v>26</v>
      </c>
      <c r="B141" s="261" t="s">
        <v>225</v>
      </c>
      <c r="C141" s="274" t="s">
        <v>226</v>
      </c>
      <c r="D141" s="262" t="s">
        <v>207</v>
      </c>
      <c r="E141" s="263">
        <v>2.58E-2</v>
      </c>
      <c r="F141" s="264"/>
      <c r="G141" s="265">
        <f>ROUND(E141*F141,2)</f>
        <v>0</v>
      </c>
      <c r="H141" s="264"/>
      <c r="I141" s="265">
        <f>ROUND(E141*H141,2)</f>
        <v>0</v>
      </c>
      <c r="J141" s="264"/>
      <c r="K141" s="265">
        <f>ROUND(E141*J141,2)</f>
        <v>0</v>
      </c>
      <c r="L141" s="265">
        <v>15</v>
      </c>
      <c r="M141" s="265">
        <f>G141*(1+L141/100)</f>
        <v>0</v>
      </c>
      <c r="N141" s="265">
        <v>0</v>
      </c>
      <c r="O141" s="265">
        <f>ROUND(E141*N141,2)</f>
        <v>0</v>
      </c>
      <c r="P141" s="265">
        <v>0</v>
      </c>
      <c r="Q141" s="265">
        <f>ROUND(E141*P141,2)</f>
        <v>0</v>
      </c>
      <c r="R141" s="265"/>
      <c r="S141" s="265" t="s">
        <v>137</v>
      </c>
      <c r="T141" s="266" t="s">
        <v>137</v>
      </c>
      <c r="U141" s="233">
        <v>1.5980000000000001</v>
      </c>
      <c r="V141" s="233">
        <f>ROUND(E141*U141,2)</f>
        <v>0.04</v>
      </c>
      <c r="W141" s="233"/>
      <c r="X141" s="233" t="s">
        <v>208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209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x14ac:dyDescent="0.2">
      <c r="A142" s="244" t="s">
        <v>132</v>
      </c>
      <c r="B142" s="245" t="s">
        <v>82</v>
      </c>
      <c r="C142" s="268" t="s">
        <v>83</v>
      </c>
      <c r="D142" s="246"/>
      <c r="E142" s="247"/>
      <c r="F142" s="248"/>
      <c r="G142" s="248">
        <f>SUMIF(AG143:AG146,"&lt;&gt;NOR",G143:G146)</f>
        <v>0</v>
      </c>
      <c r="H142" s="248"/>
      <c r="I142" s="248">
        <f>SUM(I143:I146)</f>
        <v>0</v>
      </c>
      <c r="J142" s="248"/>
      <c r="K142" s="248">
        <f>SUM(K143:K146)</f>
        <v>0</v>
      </c>
      <c r="L142" s="248"/>
      <c r="M142" s="248">
        <f>SUM(M143:M146)</f>
        <v>0</v>
      </c>
      <c r="N142" s="248"/>
      <c r="O142" s="248">
        <f>SUM(O143:O146)</f>
        <v>0.02</v>
      </c>
      <c r="P142" s="248"/>
      <c r="Q142" s="248">
        <f>SUM(Q143:Q146)</f>
        <v>0</v>
      </c>
      <c r="R142" s="248"/>
      <c r="S142" s="248"/>
      <c r="T142" s="249"/>
      <c r="U142" s="243"/>
      <c r="V142" s="243">
        <f>SUM(V143:V146)</f>
        <v>1.42</v>
      </c>
      <c r="W142" s="243"/>
      <c r="X142" s="243"/>
      <c r="AG142" t="s">
        <v>133</v>
      </c>
    </row>
    <row r="143" spans="1:60" ht="22.5" outlineLevel="1" x14ac:dyDescent="0.2">
      <c r="A143" s="250">
        <v>27</v>
      </c>
      <c r="B143" s="251" t="s">
        <v>227</v>
      </c>
      <c r="C143" s="269" t="s">
        <v>228</v>
      </c>
      <c r="D143" s="252" t="s">
        <v>229</v>
      </c>
      <c r="E143" s="253">
        <v>1</v>
      </c>
      <c r="F143" s="254"/>
      <c r="G143" s="255">
        <f>ROUND(E143*F143,2)</f>
        <v>0</v>
      </c>
      <c r="H143" s="254"/>
      <c r="I143" s="255">
        <f>ROUND(E143*H143,2)</f>
        <v>0</v>
      </c>
      <c r="J143" s="254"/>
      <c r="K143" s="255">
        <f>ROUND(E143*J143,2)</f>
        <v>0</v>
      </c>
      <c r="L143" s="255">
        <v>15</v>
      </c>
      <c r="M143" s="255">
        <f>G143*(1+L143/100)</f>
        <v>0</v>
      </c>
      <c r="N143" s="255">
        <v>6.7499999999999999E-3</v>
      </c>
      <c r="O143" s="255">
        <f>ROUND(E143*N143,2)</f>
        <v>0.01</v>
      </c>
      <c r="P143" s="255">
        <v>0</v>
      </c>
      <c r="Q143" s="255">
        <f>ROUND(E143*P143,2)</f>
        <v>0</v>
      </c>
      <c r="R143" s="255"/>
      <c r="S143" s="255" t="s">
        <v>230</v>
      </c>
      <c r="T143" s="256" t="s">
        <v>231</v>
      </c>
      <c r="U143" s="233">
        <v>0.70899999999999996</v>
      </c>
      <c r="V143" s="233">
        <f>ROUND(E143*U143,2)</f>
        <v>0.71</v>
      </c>
      <c r="W143" s="233"/>
      <c r="X143" s="233" t="s">
        <v>138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139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 x14ac:dyDescent="0.2">
      <c r="A144" s="231"/>
      <c r="B144" s="232"/>
      <c r="C144" s="272" t="s">
        <v>232</v>
      </c>
      <c r="D144" s="257"/>
      <c r="E144" s="257"/>
      <c r="F144" s="257"/>
      <c r="G144" s="257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147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58" t="str">
        <f>C144</f>
        <v>Kompletní dodávka a montáž včetně uvedení do provozu, prostupů, zaškolení, seřízení, zkoušek dle příslušných ČSN a dalších pomocných prací a zednických přípomocí</v>
      </c>
      <c r="BB144" s="214"/>
      <c r="BC144" s="214"/>
      <c r="BD144" s="214"/>
      <c r="BE144" s="214"/>
      <c r="BF144" s="214"/>
      <c r="BG144" s="214"/>
      <c r="BH144" s="214"/>
    </row>
    <row r="145" spans="1:60" ht="33.75" outlineLevel="1" x14ac:dyDescent="0.2">
      <c r="A145" s="250">
        <v>28</v>
      </c>
      <c r="B145" s="251" t="s">
        <v>233</v>
      </c>
      <c r="C145" s="269" t="s">
        <v>234</v>
      </c>
      <c r="D145" s="252" t="s">
        <v>229</v>
      </c>
      <c r="E145" s="253">
        <v>1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15</v>
      </c>
      <c r="M145" s="255">
        <f>G145*(1+L145/100)</f>
        <v>0</v>
      </c>
      <c r="N145" s="255">
        <v>6.7499999999999999E-3</v>
      </c>
      <c r="O145" s="255">
        <f>ROUND(E145*N145,2)</f>
        <v>0.01</v>
      </c>
      <c r="P145" s="255">
        <v>0</v>
      </c>
      <c r="Q145" s="255">
        <f>ROUND(E145*P145,2)</f>
        <v>0</v>
      </c>
      <c r="R145" s="255"/>
      <c r="S145" s="255" t="s">
        <v>230</v>
      </c>
      <c r="T145" s="256" t="s">
        <v>231</v>
      </c>
      <c r="U145" s="233">
        <v>0.70899999999999996</v>
      </c>
      <c r="V145" s="233">
        <f>ROUND(E145*U145,2)</f>
        <v>0.71</v>
      </c>
      <c r="W145" s="233"/>
      <c r="X145" s="233" t="s">
        <v>138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139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31"/>
      <c r="B146" s="232"/>
      <c r="C146" s="272" t="s">
        <v>232</v>
      </c>
      <c r="D146" s="257"/>
      <c r="E146" s="257"/>
      <c r="F146" s="257"/>
      <c r="G146" s="257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147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58" t="str">
        <f>C146</f>
        <v>Kompletní dodávka a montáž včetně uvedení do provozu, prostupů, zaškolení, seřízení, zkoušek dle příslušných ČSN a dalších pomocných prací a zednických přípomocí</v>
      </c>
      <c r="BB146" s="214"/>
      <c r="BC146" s="214"/>
      <c r="BD146" s="214"/>
      <c r="BE146" s="214"/>
      <c r="BF146" s="214"/>
      <c r="BG146" s="214"/>
      <c r="BH146" s="214"/>
    </row>
    <row r="147" spans="1:60" x14ac:dyDescent="0.2">
      <c r="A147" s="244" t="s">
        <v>132</v>
      </c>
      <c r="B147" s="245" t="s">
        <v>84</v>
      </c>
      <c r="C147" s="268" t="s">
        <v>85</v>
      </c>
      <c r="D147" s="246"/>
      <c r="E147" s="247"/>
      <c r="F147" s="248"/>
      <c r="G147" s="248">
        <f>SUMIF(AG148:AG151,"&lt;&gt;NOR",G148:G151)</f>
        <v>0</v>
      </c>
      <c r="H147" s="248"/>
      <c r="I147" s="248">
        <f>SUM(I148:I151)</f>
        <v>0</v>
      </c>
      <c r="J147" s="248"/>
      <c r="K147" s="248">
        <f>SUM(K148:K151)</f>
        <v>0</v>
      </c>
      <c r="L147" s="248"/>
      <c r="M147" s="248">
        <f>SUM(M148:M151)</f>
        <v>0</v>
      </c>
      <c r="N147" s="248"/>
      <c r="O147" s="248">
        <f>SUM(O148:O151)</f>
        <v>0</v>
      </c>
      <c r="P147" s="248"/>
      <c r="Q147" s="248">
        <f>SUM(Q148:Q151)</f>
        <v>0</v>
      </c>
      <c r="R147" s="248"/>
      <c r="S147" s="248"/>
      <c r="T147" s="249"/>
      <c r="U147" s="243"/>
      <c r="V147" s="243">
        <f>SUM(V148:V151)</f>
        <v>1.18</v>
      </c>
      <c r="W147" s="243"/>
      <c r="X147" s="243"/>
      <c r="AG147" t="s">
        <v>133</v>
      </c>
    </row>
    <row r="148" spans="1:60" ht="22.5" outlineLevel="1" x14ac:dyDescent="0.2">
      <c r="A148" s="250">
        <v>29</v>
      </c>
      <c r="B148" s="251" t="s">
        <v>235</v>
      </c>
      <c r="C148" s="269" t="s">
        <v>228</v>
      </c>
      <c r="D148" s="252" t="s">
        <v>229</v>
      </c>
      <c r="E148" s="253">
        <v>1</v>
      </c>
      <c r="F148" s="254"/>
      <c r="G148" s="255">
        <f>ROUND(E148*F148,2)</f>
        <v>0</v>
      </c>
      <c r="H148" s="254"/>
      <c r="I148" s="255">
        <f>ROUND(E148*H148,2)</f>
        <v>0</v>
      </c>
      <c r="J148" s="254"/>
      <c r="K148" s="255">
        <f>ROUND(E148*J148,2)</f>
        <v>0</v>
      </c>
      <c r="L148" s="255">
        <v>15</v>
      </c>
      <c r="M148" s="255">
        <f>G148*(1+L148/100)</f>
        <v>0</v>
      </c>
      <c r="N148" s="255">
        <v>8.0000000000000004E-4</v>
      </c>
      <c r="O148" s="255">
        <f>ROUND(E148*N148,2)</f>
        <v>0</v>
      </c>
      <c r="P148" s="255">
        <v>0</v>
      </c>
      <c r="Q148" s="255">
        <f>ROUND(E148*P148,2)</f>
        <v>0</v>
      </c>
      <c r="R148" s="255"/>
      <c r="S148" s="255" t="s">
        <v>230</v>
      </c>
      <c r="T148" s="256" t="s">
        <v>231</v>
      </c>
      <c r="U148" s="233">
        <v>0.59399999999999997</v>
      </c>
      <c r="V148" s="233">
        <f>ROUND(E148*U148,2)</f>
        <v>0.59</v>
      </c>
      <c r="W148" s="233"/>
      <c r="X148" s="233" t="s">
        <v>138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139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 x14ac:dyDescent="0.2">
      <c r="A149" s="231"/>
      <c r="B149" s="232"/>
      <c r="C149" s="272" t="s">
        <v>232</v>
      </c>
      <c r="D149" s="257"/>
      <c r="E149" s="257"/>
      <c r="F149" s="257"/>
      <c r="G149" s="257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147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58" t="str">
        <f>C149</f>
        <v>Kompletní dodávka a montáž včetně uvedení do provozu, prostupů, zaškolení, seřízení, zkoušek dle příslušných ČSN a dalších pomocných prací a zednických přípomocí</v>
      </c>
      <c r="BB149" s="214"/>
      <c r="BC149" s="214"/>
      <c r="BD149" s="214"/>
      <c r="BE149" s="214"/>
      <c r="BF149" s="214"/>
      <c r="BG149" s="214"/>
      <c r="BH149" s="214"/>
    </row>
    <row r="150" spans="1:60" ht="33.75" outlineLevel="1" x14ac:dyDescent="0.2">
      <c r="A150" s="250">
        <v>30</v>
      </c>
      <c r="B150" s="251" t="s">
        <v>236</v>
      </c>
      <c r="C150" s="269" t="s">
        <v>234</v>
      </c>
      <c r="D150" s="252" t="s">
        <v>229</v>
      </c>
      <c r="E150" s="253">
        <v>1</v>
      </c>
      <c r="F150" s="254"/>
      <c r="G150" s="255">
        <f>ROUND(E150*F150,2)</f>
        <v>0</v>
      </c>
      <c r="H150" s="254"/>
      <c r="I150" s="255">
        <f>ROUND(E150*H150,2)</f>
        <v>0</v>
      </c>
      <c r="J150" s="254"/>
      <c r="K150" s="255">
        <f>ROUND(E150*J150,2)</f>
        <v>0</v>
      </c>
      <c r="L150" s="255">
        <v>15</v>
      </c>
      <c r="M150" s="255">
        <f>G150*(1+L150/100)</f>
        <v>0</v>
      </c>
      <c r="N150" s="255">
        <v>8.0000000000000004E-4</v>
      </c>
      <c r="O150" s="255">
        <f>ROUND(E150*N150,2)</f>
        <v>0</v>
      </c>
      <c r="P150" s="255">
        <v>0</v>
      </c>
      <c r="Q150" s="255">
        <f>ROUND(E150*P150,2)</f>
        <v>0</v>
      </c>
      <c r="R150" s="255"/>
      <c r="S150" s="255" t="s">
        <v>230</v>
      </c>
      <c r="T150" s="256" t="s">
        <v>231</v>
      </c>
      <c r="U150" s="233">
        <v>0.59399999999999997</v>
      </c>
      <c r="V150" s="233">
        <f>ROUND(E150*U150,2)</f>
        <v>0.59</v>
      </c>
      <c r="W150" s="233"/>
      <c r="X150" s="233" t="s">
        <v>138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139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2.5" outlineLevel="1" x14ac:dyDescent="0.2">
      <c r="A151" s="231"/>
      <c r="B151" s="232"/>
      <c r="C151" s="272" t="s">
        <v>232</v>
      </c>
      <c r="D151" s="257"/>
      <c r="E151" s="257"/>
      <c r="F151" s="257"/>
      <c r="G151" s="257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58" t="str">
        <f>C151</f>
        <v>Kompletní dodávka a montáž včetně uvedení do provozu, prostupů, zaškolení, seřízení, zkoušek dle příslušných ČSN a dalších pomocných prací a zednických přípomocí</v>
      </c>
      <c r="BB151" s="214"/>
      <c r="BC151" s="214"/>
      <c r="BD151" s="214"/>
      <c r="BE151" s="214"/>
      <c r="BF151" s="214"/>
      <c r="BG151" s="214"/>
      <c r="BH151" s="214"/>
    </row>
    <row r="152" spans="1:60" x14ac:dyDescent="0.2">
      <c r="A152" s="244" t="s">
        <v>132</v>
      </c>
      <c r="B152" s="245" t="s">
        <v>86</v>
      </c>
      <c r="C152" s="268" t="s">
        <v>87</v>
      </c>
      <c r="D152" s="246"/>
      <c r="E152" s="247"/>
      <c r="F152" s="248"/>
      <c r="G152" s="248">
        <f>SUMIF(AG153:AG198,"&lt;&gt;NOR",G153:G198)</f>
        <v>0</v>
      </c>
      <c r="H152" s="248"/>
      <c r="I152" s="248">
        <f>SUM(I153:I198)</f>
        <v>0</v>
      </c>
      <c r="J152" s="248"/>
      <c r="K152" s="248">
        <f>SUM(K153:K198)</f>
        <v>0</v>
      </c>
      <c r="L152" s="248"/>
      <c r="M152" s="248">
        <f>SUM(M153:M198)</f>
        <v>0</v>
      </c>
      <c r="N152" s="248"/>
      <c r="O152" s="248">
        <f>SUM(O153:O198)</f>
        <v>0.06</v>
      </c>
      <c r="P152" s="248"/>
      <c r="Q152" s="248">
        <f>SUM(Q153:Q198)</f>
        <v>0.15</v>
      </c>
      <c r="R152" s="248"/>
      <c r="S152" s="248"/>
      <c r="T152" s="249"/>
      <c r="U152" s="243"/>
      <c r="V152" s="243">
        <f>SUM(V153:V198)</f>
        <v>6.93</v>
      </c>
      <c r="W152" s="243"/>
      <c r="X152" s="243"/>
      <c r="AG152" t="s">
        <v>133</v>
      </c>
    </row>
    <row r="153" spans="1:60" outlineLevel="1" x14ac:dyDescent="0.2">
      <c r="A153" s="250">
        <v>31</v>
      </c>
      <c r="B153" s="251" t="s">
        <v>237</v>
      </c>
      <c r="C153" s="269" t="s">
        <v>238</v>
      </c>
      <c r="D153" s="252" t="s">
        <v>229</v>
      </c>
      <c r="E153" s="253">
        <v>1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15</v>
      </c>
      <c r="M153" s="255">
        <f>G153*(1+L153/100)</f>
        <v>0</v>
      </c>
      <c r="N153" s="255">
        <v>0</v>
      </c>
      <c r="O153" s="255">
        <f>ROUND(E153*N153,2)</f>
        <v>0</v>
      </c>
      <c r="P153" s="255">
        <v>8.5999999999999998E-4</v>
      </c>
      <c r="Q153" s="255">
        <f>ROUND(E153*P153,2)</f>
        <v>0</v>
      </c>
      <c r="R153" s="255"/>
      <c r="S153" s="255" t="s">
        <v>137</v>
      </c>
      <c r="T153" s="256" t="s">
        <v>137</v>
      </c>
      <c r="U153" s="233">
        <v>0.222</v>
      </c>
      <c r="V153" s="233">
        <f>ROUND(E153*U153,2)</f>
        <v>0.22</v>
      </c>
      <c r="W153" s="233"/>
      <c r="X153" s="233" t="s">
        <v>138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139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0" t="s">
        <v>140</v>
      </c>
      <c r="D154" s="234"/>
      <c r="E154" s="235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141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0" t="s">
        <v>239</v>
      </c>
      <c r="D155" s="234"/>
      <c r="E155" s="235">
        <v>1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141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1" t="s">
        <v>143</v>
      </c>
      <c r="D156" s="236"/>
      <c r="E156" s="237">
        <v>1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141</v>
      </c>
      <c r="AH156" s="214">
        <v>1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50">
        <v>32</v>
      </c>
      <c r="B157" s="251" t="s">
        <v>240</v>
      </c>
      <c r="C157" s="269" t="s">
        <v>241</v>
      </c>
      <c r="D157" s="252" t="s">
        <v>164</v>
      </c>
      <c r="E157" s="253">
        <v>1</v>
      </c>
      <c r="F157" s="254"/>
      <c r="G157" s="255">
        <f>ROUND(E157*F157,2)</f>
        <v>0</v>
      </c>
      <c r="H157" s="254"/>
      <c r="I157" s="255">
        <f>ROUND(E157*H157,2)</f>
        <v>0</v>
      </c>
      <c r="J157" s="254"/>
      <c r="K157" s="255">
        <f>ROUND(E157*J157,2)</f>
        <v>0</v>
      </c>
      <c r="L157" s="255">
        <v>15</v>
      </c>
      <c r="M157" s="255">
        <f>G157*(1+L157/100)</f>
        <v>0</v>
      </c>
      <c r="N157" s="255">
        <v>4.0000000000000003E-5</v>
      </c>
      <c r="O157" s="255">
        <f>ROUND(E157*N157,2)</f>
        <v>0</v>
      </c>
      <c r="P157" s="255">
        <v>0</v>
      </c>
      <c r="Q157" s="255">
        <f>ROUND(E157*P157,2)</f>
        <v>0</v>
      </c>
      <c r="R157" s="255"/>
      <c r="S157" s="255" t="s">
        <v>137</v>
      </c>
      <c r="T157" s="256" t="s">
        <v>137</v>
      </c>
      <c r="U157" s="233">
        <v>0.44500000000000001</v>
      </c>
      <c r="V157" s="233">
        <f>ROUND(E157*U157,2)</f>
        <v>0.45</v>
      </c>
      <c r="W157" s="233"/>
      <c r="X157" s="233" t="s">
        <v>138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139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0" t="s">
        <v>140</v>
      </c>
      <c r="D158" s="234"/>
      <c r="E158" s="235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141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0" t="s">
        <v>239</v>
      </c>
      <c r="D159" s="234"/>
      <c r="E159" s="235">
        <v>1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141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1" t="s">
        <v>143</v>
      </c>
      <c r="D160" s="236"/>
      <c r="E160" s="237">
        <v>1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141</v>
      </c>
      <c r="AH160" s="214">
        <v>1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33.75" outlineLevel="1" x14ac:dyDescent="0.2">
      <c r="A161" s="250">
        <v>33</v>
      </c>
      <c r="B161" s="251" t="s">
        <v>242</v>
      </c>
      <c r="C161" s="269" t="s">
        <v>243</v>
      </c>
      <c r="D161" s="252" t="s">
        <v>164</v>
      </c>
      <c r="E161" s="253">
        <v>1</v>
      </c>
      <c r="F161" s="254"/>
      <c r="G161" s="255">
        <f>ROUND(E161*F161,2)</f>
        <v>0</v>
      </c>
      <c r="H161" s="254"/>
      <c r="I161" s="255">
        <f>ROUND(E161*H161,2)</f>
        <v>0</v>
      </c>
      <c r="J161" s="254"/>
      <c r="K161" s="255">
        <f>ROUND(E161*J161,2)</f>
        <v>0</v>
      </c>
      <c r="L161" s="255">
        <v>15</v>
      </c>
      <c r="M161" s="255">
        <f>G161*(1+L161/100)</f>
        <v>0</v>
      </c>
      <c r="N161" s="255">
        <v>1.2999999999999999E-3</v>
      </c>
      <c r="O161" s="255">
        <f>ROUND(E161*N161,2)</f>
        <v>0</v>
      </c>
      <c r="P161" s="255">
        <v>0</v>
      </c>
      <c r="Q161" s="255">
        <f>ROUND(E161*P161,2)</f>
        <v>0</v>
      </c>
      <c r="R161" s="255" t="s">
        <v>244</v>
      </c>
      <c r="S161" s="255" t="s">
        <v>137</v>
      </c>
      <c r="T161" s="256" t="s">
        <v>137</v>
      </c>
      <c r="U161" s="233">
        <v>0</v>
      </c>
      <c r="V161" s="233">
        <f>ROUND(E161*U161,2)</f>
        <v>0</v>
      </c>
      <c r="W161" s="233"/>
      <c r="X161" s="233" t="s">
        <v>245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246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0" t="s">
        <v>140</v>
      </c>
      <c r="D162" s="234"/>
      <c r="E162" s="235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141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0" t="s">
        <v>239</v>
      </c>
      <c r="D163" s="234"/>
      <c r="E163" s="235">
        <v>1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141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1" t="s">
        <v>143</v>
      </c>
      <c r="D164" s="236"/>
      <c r="E164" s="237">
        <v>1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141</v>
      </c>
      <c r="AH164" s="214">
        <v>1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50">
        <v>34</v>
      </c>
      <c r="B165" s="251" t="s">
        <v>247</v>
      </c>
      <c r="C165" s="269" t="s">
        <v>248</v>
      </c>
      <c r="D165" s="252" t="s">
        <v>229</v>
      </c>
      <c r="E165" s="253">
        <v>1</v>
      </c>
      <c r="F165" s="254"/>
      <c r="G165" s="255">
        <f>ROUND(E165*F165,2)</f>
        <v>0</v>
      </c>
      <c r="H165" s="254"/>
      <c r="I165" s="255">
        <f>ROUND(E165*H165,2)</f>
        <v>0</v>
      </c>
      <c r="J165" s="254"/>
      <c r="K165" s="255">
        <f>ROUND(E165*J165,2)</f>
        <v>0</v>
      </c>
      <c r="L165" s="255">
        <v>15</v>
      </c>
      <c r="M165" s="255">
        <f>G165*(1+L165/100)</f>
        <v>0</v>
      </c>
      <c r="N165" s="255">
        <v>0</v>
      </c>
      <c r="O165" s="255">
        <f>ROUND(E165*N165,2)</f>
        <v>0</v>
      </c>
      <c r="P165" s="255">
        <v>1.9460000000000002E-2</v>
      </c>
      <c r="Q165" s="255">
        <f>ROUND(E165*P165,2)</f>
        <v>0.02</v>
      </c>
      <c r="R165" s="255"/>
      <c r="S165" s="255" t="s">
        <v>137</v>
      </c>
      <c r="T165" s="256" t="s">
        <v>137</v>
      </c>
      <c r="U165" s="233">
        <v>0.38200000000000001</v>
      </c>
      <c r="V165" s="233">
        <f>ROUND(E165*U165,2)</f>
        <v>0.38</v>
      </c>
      <c r="W165" s="233"/>
      <c r="X165" s="233" t="s">
        <v>138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139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0" t="s">
        <v>140</v>
      </c>
      <c r="D166" s="234"/>
      <c r="E166" s="235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0" t="s">
        <v>239</v>
      </c>
      <c r="D167" s="234"/>
      <c r="E167" s="235">
        <v>1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141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1" t="s">
        <v>143</v>
      </c>
      <c r="D168" s="236"/>
      <c r="E168" s="237">
        <v>1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141</v>
      </c>
      <c r="AH168" s="214">
        <v>1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50">
        <v>35</v>
      </c>
      <c r="B169" s="251" t="s">
        <v>249</v>
      </c>
      <c r="C169" s="269" t="s">
        <v>250</v>
      </c>
      <c r="D169" s="252" t="s">
        <v>229</v>
      </c>
      <c r="E169" s="253">
        <v>1</v>
      </c>
      <c r="F169" s="254"/>
      <c r="G169" s="255">
        <f>ROUND(E169*F169,2)</f>
        <v>0</v>
      </c>
      <c r="H169" s="254"/>
      <c r="I169" s="255">
        <f>ROUND(E169*H169,2)</f>
        <v>0</v>
      </c>
      <c r="J169" s="254"/>
      <c r="K169" s="255">
        <f>ROUND(E169*J169,2)</f>
        <v>0</v>
      </c>
      <c r="L169" s="255">
        <v>15</v>
      </c>
      <c r="M169" s="255">
        <f>G169*(1+L169/100)</f>
        <v>0</v>
      </c>
      <c r="N169" s="255">
        <v>1.41E-3</v>
      </c>
      <c r="O169" s="255">
        <f>ROUND(E169*N169,2)</f>
        <v>0</v>
      </c>
      <c r="P169" s="255">
        <v>0</v>
      </c>
      <c r="Q169" s="255">
        <f>ROUND(E169*P169,2)</f>
        <v>0</v>
      </c>
      <c r="R169" s="255"/>
      <c r="S169" s="255" t="s">
        <v>137</v>
      </c>
      <c r="T169" s="256" t="s">
        <v>137</v>
      </c>
      <c r="U169" s="233">
        <v>1.575</v>
      </c>
      <c r="V169" s="233">
        <f>ROUND(E169*U169,2)</f>
        <v>1.58</v>
      </c>
      <c r="W169" s="233"/>
      <c r="X169" s="233" t="s">
        <v>138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139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2" t="s">
        <v>251</v>
      </c>
      <c r="D170" s="257"/>
      <c r="E170" s="257"/>
      <c r="F170" s="257"/>
      <c r="G170" s="257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147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0" t="s">
        <v>140</v>
      </c>
      <c r="D171" s="234"/>
      <c r="E171" s="235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141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0" t="s">
        <v>239</v>
      </c>
      <c r="D172" s="234"/>
      <c r="E172" s="235">
        <v>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141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1" t="s">
        <v>143</v>
      </c>
      <c r="D173" s="236"/>
      <c r="E173" s="237">
        <v>1</v>
      </c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141</v>
      </c>
      <c r="AH173" s="214">
        <v>1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50">
        <v>36</v>
      </c>
      <c r="B174" s="251" t="s">
        <v>252</v>
      </c>
      <c r="C174" s="269" t="s">
        <v>253</v>
      </c>
      <c r="D174" s="252" t="s">
        <v>164</v>
      </c>
      <c r="E174" s="253">
        <v>1</v>
      </c>
      <c r="F174" s="254"/>
      <c r="G174" s="255">
        <f>ROUND(E174*F174,2)</f>
        <v>0</v>
      </c>
      <c r="H174" s="254"/>
      <c r="I174" s="255">
        <f>ROUND(E174*H174,2)</f>
        <v>0</v>
      </c>
      <c r="J174" s="254"/>
      <c r="K174" s="255">
        <f>ROUND(E174*J174,2)</f>
        <v>0</v>
      </c>
      <c r="L174" s="255">
        <v>15</v>
      </c>
      <c r="M174" s="255">
        <f>G174*(1+L174/100)</f>
        <v>0</v>
      </c>
      <c r="N174" s="255">
        <v>0.02</v>
      </c>
      <c r="O174" s="255">
        <f>ROUND(E174*N174,2)</f>
        <v>0.02</v>
      </c>
      <c r="P174" s="255">
        <v>0</v>
      </c>
      <c r="Q174" s="255">
        <f>ROUND(E174*P174,2)</f>
        <v>0</v>
      </c>
      <c r="R174" s="255" t="s">
        <v>244</v>
      </c>
      <c r="S174" s="255" t="s">
        <v>137</v>
      </c>
      <c r="T174" s="256" t="s">
        <v>137</v>
      </c>
      <c r="U174" s="233">
        <v>0</v>
      </c>
      <c r="V174" s="233">
        <f>ROUND(E174*U174,2)</f>
        <v>0</v>
      </c>
      <c r="W174" s="233"/>
      <c r="X174" s="233" t="s">
        <v>245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246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0" t="s">
        <v>140</v>
      </c>
      <c r="D175" s="234"/>
      <c r="E175" s="235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141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1"/>
      <c r="B176" s="232"/>
      <c r="C176" s="270" t="s">
        <v>239</v>
      </c>
      <c r="D176" s="234"/>
      <c r="E176" s="235">
        <v>1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141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1" t="s">
        <v>143</v>
      </c>
      <c r="D177" s="236"/>
      <c r="E177" s="237">
        <v>1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141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50">
        <v>37</v>
      </c>
      <c r="B178" s="251" t="s">
        <v>254</v>
      </c>
      <c r="C178" s="269" t="s">
        <v>255</v>
      </c>
      <c r="D178" s="252" t="s">
        <v>164</v>
      </c>
      <c r="E178" s="253">
        <v>1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15</v>
      </c>
      <c r="M178" s="255">
        <f>G178*(1+L178/100)</f>
        <v>0</v>
      </c>
      <c r="N178" s="255">
        <v>0</v>
      </c>
      <c r="O178" s="255">
        <f>ROUND(E178*N178,2)</f>
        <v>0</v>
      </c>
      <c r="P178" s="255">
        <v>2.2499999999999998E-3</v>
      </c>
      <c r="Q178" s="255">
        <f>ROUND(E178*P178,2)</f>
        <v>0</v>
      </c>
      <c r="R178" s="255"/>
      <c r="S178" s="255" t="s">
        <v>137</v>
      </c>
      <c r="T178" s="256" t="s">
        <v>137</v>
      </c>
      <c r="U178" s="233">
        <v>0.40699999999999997</v>
      </c>
      <c r="V178" s="233">
        <f>ROUND(E178*U178,2)</f>
        <v>0.41</v>
      </c>
      <c r="W178" s="233"/>
      <c r="X178" s="233" t="s">
        <v>138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139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0" t="s">
        <v>140</v>
      </c>
      <c r="D179" s="234"/>
      <c r="E179" s="235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141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0" t="s">
        <v>239</v>
      </c>
      <c r="D180" s="234"/>
      <c r="E180" s="235">
        <v>1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141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1" t="s">
        <v>143</v>
      </c>
      <c r="D181" s="236"/>
      <c r="E181" s="237">
        <v>1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141</v>
      </c>
      <c r="AH181" s="214">
        <v>1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50">
        <v>38</v>
      </c>
      <c r="B182" s="251" t="s">
        <v>256</v>
      </c>
      <c r="C182" s="269" t="s">
        <v>257</v>
      </c>
      <c r="D182" s="252" t="s">
        <v>164</v>
      </c>
      <c r="E182" s="253">
        <v>1</v>
      </c>
      <c r="F182" s="254"/>
      <c r="G182" s="255">
        <f>ROUND(E182*F182,2)</f>
        <v>0</v>
      </c>
      <c r="H182" s="254"/>
      <c r="I182" s="255">
        <f>ROUND(E182*H182,2)</f>
        <v>0</v>
      </c>
      <c r="J182" s="254"/>
      <c r="K182" s="255">
        <f>ROUND(E182*J182,2)</f>
        <v>0</v>
      </c>
      <c r="L182" s="255">
        <v>15</v>
      </c>
      <c r="M182" s="255">
        <f>G182*(1+L182/100)</f>
        <v>0</v>
      </c>
      <c r="N182" s="255">
        <v>2.0000000000000002E-5</v>
      </c>
      <c r="O182" s="255">
        <f>ROUND(E182*N182,2)</f>
        <v>0</v>
      </c>
      <c r="P182" s="255">
        <v>0</v>
      </c>
      <c r="Q182" s="255">
        <f>ROUND(E182*P182,2)</f>
        <v>0</v>
      </c>
      <c r="R182" s="255"/>
      <c r="S182" s="255" t="s">
        <v>137</v>
      </c>
      <c r="T182" s="256" t="s">
        <v>137</v>
      </c>
      <c r="U182" s="233">
        <v>0.16800000000000001</v>
      </c>
      <c r="V182" s="233">
        <f>ROUND(E182*U182,2)</f>
        <v>0.17</v>
      </c>
      <c r="W182" s="233"/>
      <c r="X182" s="233" t="s">
        <v>138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139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0" t="s">
        <v>140</v>
      </c>
      <c r="D183" s="234"/>
      <c r="E183" s="235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141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0" t="s">
        <v>239</v>
      </c>
      <c r="D184" s="234"/>
      <c r="E184" s="235">
        <v>1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141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1" t="s">
        <v>143</v>
      </c>
      <c r="D185" s="236"/>
      <c r="E185" s="237">
        <v>1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141</v>
      </c>
      <c r="AH185" s="214">
        <v>1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50">
        <v>39</v>
      </c>
      <c r="B186" s="251" t="s">
        <v>258</v>
      </c>
      <c r="C186" s="269" t="s">
        <v>259</v>
      </c>
      <c r="D186" s="252" t="s">
        <v>164</v>
      </c>
      <c r="E186" s="253">
        <v>1</v>
      </c>
      <c r="F186" s="254"/>
      <c r="G186" s="255">
        <f>ROUND(E186*F186,2)</f>
        <v>0</v>
      </c>
      <c r="H186" s="254"/>
      <c r="I186" s="255">
        <f>ROUND(E186*H186,2)</f>
        <v>0</v>
      </c>
      <c r="J186" s="254"/>
      <c r="K186" s="255">
        <f>ROUND(E186*J186,2)</f>
        <v>0</v>
      </c>
      <c r="L186" s="255">
        <v>15</v>
      </c>
      <c r="M186" s="255">
        <f>G186*(1+L186/100)</f>
        <v>0</v>
      </c>
      <c r="N186" s="255">
        <v>8.0000000000000004E-4</v>
      </c>
      <c r="O186" s="255">
        <f>ROUND(E186*N186,2)</f>
        <v>0</v>
      </c>
      <c r="P186" s="255">
        <v>0</v>
      </c>
      <c r="Q186" s="255">
        <f>ROUND(E186*P186,2)</f>
        <v>0</v>
      </c>
      <c r="R186" s="255" t="s">
        <v>244</v>
      </c>
      <c r="S186" s="255" t="s">
        <v>137</v>
      </c>
      <c r="T186" s="256" t="s">
        <v>137</v>
      </c>
      <c r="U186" s="233">
        <v>0</v>
      </c>
      <c r="V186" s="233">
        <f>ROUND(E186*U186,2)</f>
        <v>0</v>
      </c>
      <c r="W186" s="233"/>
      <c r="X186" s="233" t="s">
        <v>245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246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0" t="s">
        <v>140</v>
      </c>
      <c r="D187" s="234"/>
      <c r="E187" s="235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141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/>
      <c r="B188" s="232"/>
      <c r="C188" s="270" t="s">
        <v>239</v>
      </c>
      <c r="D188" s="234"/>
      <c r="E188" s="235">
        <v>1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141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1" t="s">
        <v>143</v>
      </c>
      <c r="D189" s="236"/>
      <c r="E189" s="237">
        <v>1</v>
      </c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141</v>
      </c>
      <c r="AH189" s="214">
        <v>1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50">
        <v>40</v>
      </c>
      <c r="B190" s="251" t="s">
        <v>260</v>
      </c>
      <c r="C190" s="269" t="s">
        <v>261</v>
      </c>
      <c r="D190" s="252" t="s">
        <v>229</v>
      </c>
      <c r="E190" s="253">
        <v>1</v>
      </c>
      <c r="F190" s="254"/>
      <c r="G190" s="255">
        <f>ROUND(E190*F190,2)</f>
        <v>0</v>
      </c>
      <c r="H190" s="254"/>
      <c r="I190" s="255">
        <f>ROUND(E190*H190,2)</f>
        <v>0</v>
      </c>
      <c r="J190" s="254"/>
      <c r="K190" s="255">
        <f>ROUND(E190*J190,2)</f>
        <v>0</v>
      </c>
      <c r="L190" s="255">
        <v>15</v>
      </c>
      <c r="M190" s="255">
        <f>G190*(1+L190/100)</f>
        <v>0</v>
      </c>
      <c r="N190" s="255">
        <v>0</v>
      </c>
      <c r="O190" s="255">
        <f>ROUND(E190*N190,2)</f>
        <v>0</v>
      </c>
      <c r="P190" s="255">
        <v>0.125</v>
      </c>
      <c r="Q190" s="255">
        <f>ROUND(E190*P190,2)</f>
        <v>0.13</v>
      </c>
      <c r="R190" s="255"/>
      <c r="S190" s="255" t="s">
        <v>137</v>
      </c>
      <c r="T190" s="256" t="s">
        <v>137</v>
      </c>
      <c r="U190" s="233">
        <v>1.1499999999999999</v>
      </c>
      <c r="V190" s="233">
        <f>ROUND(E190*U190,2)</f>
        <v>1.1499999999999999</v>
      </c>
      <c r="W190" s="233"/>
      <c r="X190" s="233" t="s">
        <v>138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139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0" t="s">
        <v>140</v>
      </c>
      <c r="D191" s="234"/>
      <c r="E191" s="235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141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0" t="s">
        <v>239</v>
      </c>
      <c r="D192" s="234"/>
      <c r="E192" s="235">
        <v>1</v>
      </c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141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1" t="s">
        <v>143</v>
      </c>
      <c r="D193" s="236"/>
      <c r="E193" s="237">
        <v>1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141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2.5" outlineLevel="1" x14ac:dyDescent="0.2">
      <c r="A194" s="250">
        <v>41</v>
      </c>
      <c r="B194" s="251" t="s">
        <v>262</v>
      </c>
      <c r="C194" s="269" t="s">
        <v>263</v>
      </c>
      <c r="D194" s="252" t="s">
        <v>229</v>
      </c>
      <c r="E194" s="253">
        <v>1</v>
      </c>
      <c r="F194" s="254"/>
      <c r="G194" s="255">
        <f>ROUND(E194*F194,2)</f>
        <v>0</v>
      </c>
      <c r="H194" s="254"/>
      <c r="I194" s="255">
        <f>ROUND(E194*H194,2)</f>
        <v>0</v>
      </c>
      <c r="J194" s="254"/>
      <c r="K194" s="255">
        <f>ROUND(E194*J194,2)</f>
        <v>0</v>
      </c>
      <c r="L194" s="255">
        <v>15</v>
      </c>
      <c r="M194" s="255">
        <f>G194*(1+L194/100)</f>
        <v>0</v>
      </c>
      <c r="N194" s="255">
        <v>4.4519999999999997E-2</v>
      </c>
      <c r="O194" s="255">
        <f>ROUND(E194*N194,2)</f>
        <v>0.04</v>
      </c>
      <c r="P194" s="255">
        <v>0</v>
      </c>
      <c r="Q194" s="255">
        <f>ROUND(E194*P194,2)</f>
        <v>0</v>
      </c>
      <c r="R194" s="255"/>
      <c r="S194" s="255" t="s">
        <v>137</v>
      </c>
      <c r="T194" s="256" t="s">
        <v>137</v>
      </c>
      <c r="U194" s="233">
        <v>2.4620000000000002</v>
      </c>
      <c r="V194" s="233">
        <f>ROUND(E194*U194,2)</f>
        <v>2.46</v>
      </c>
      <c r="W194" s="233"/>
      <c r="X194" s="233" t="s">
        <v>138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139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31"/>
      <c r="B195" s="232"/>
      <c r="C195" s="270" t="s">
        <v>140</v>
      </c>
      <c r="D195" s="234"/>
      <c r="E195" s="235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141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0" t="s">
        <v>239</v>
      </c>
      <c r="D196" s="234"/>
      <c r="E196" s="235">
        <v>1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141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1" t="s">
        <v>143</v>
      </c>
      <c r="D197" s="236"/>
      <c r="E197" s="237">
        <v>1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141</v>
      </c>
      <c r="AH197" s="214">
        <v>1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2.5" outlineLevel="1" x14ac:dyDescent="0.2">
      <c r="A198" s="260">
        <v>42</v>
      </c>
      <c r="B198" s="261" t="s">
        <v>264</v>
      </c>
      <c r="C198" s="274" t="s">
        <v>265</v>
      </c>
      <c r="D198" s="262" t="s">
        <v>207</v>
      </c>
      <c r="E198" s="263">
        <v>6.8089999999999998E-2</v>
      </c>
      <c r="F198" s="264"/>
      <c r="G198" s="265">
        <f>ROUND(E198*F198,2)</f>
        <v>0</v>
      </c>
      <c r="H198" s="264"/>
      <c r="I198" s="265">
        <f>ROUND(E198*H198,2)</f>
        <v>0</v>
      </c>
      <c r="J198" s="264"/>
      <c r="K198" s="265">
        <f>ROUND(E198*J198,2)</f>
        <v>0</v>
      </c>
      <c r="L198" s="265">
        <v>15</v>
      </c>
      <c r="M198" s="265">
        <f>G198*(1+L198/100)</f>
        <v>0</v>
      </c>
      <c r="N198" s="265">
        <v>0</v>
      </c>
      <c r="O198" s="265">
        <f>ROUND(E198*N198,2)</f>
        <v>0</v>
      </c>
      <c r="P198" s="265">
        <v>0</v>
      </c>
      <c r="Q198" s="265">
        <f>ROUND(E198*P198,2)</f>
        <v>0</v>
      </c>
      <c r="R198" s="265"/>
      <c r="S198" s="265" t="s">
        <v>137</v>
      </c>
      <c r="T198" s="266" t="s">
        <v>137</v>
      </c>
      <c r="U198" s="233">
        <v>1.573</v>
      </c>
      <c r="V198" s="233">
        <f>ROUND(E198*U198,2)</f>
        <v>0.11</v>
      </c>
      <c r="W198" s="233"/>
      <c r="X198" s="233" t="s">
        <v>208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209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x14ac:dyDescent="0.2">
      <c r="A199" s="244" t="s">
        <v>132</v>
      </c>
      <c r="B199" s="245" t="s">
        <v>88</v>
      </c>
      <c r="C199" s="268" t="s">
        <v>89</v>
      </c>
      <c r="D199" s="246"/>
      <c r="E199" s="247"/>
      <c r="F199" s="248"/>
      <c r="G199" s="248">
        <f>SUMIF(AG200:AG212,"&lt;&gt;NOR",G200:G212)</f>
        <v>0</v>
      </c>
      <c r="H199" s="248"/>
      <c r="I199" s="248">
        <f>SUM(I200:I212)</f>
        <v>0</v>
      </c>
      <c r="J199" s="248"/>
      <c r="K199" s="248">
        <f>SUM(K200:K212)</f>
        <v>0</v>
      </c>
      <c r="L199" s="248"/>
      <c r="M199" s="248">
        <f>SUM(M200:M212)</f>
        <v>0</v>
      </c>
      <c r="N199" s="248"/>
      <c r="O199" s="248">
        <f>SUM(O200:O212)</f>
        <v>0</v>
      </c>
      <c r="P199" s="248"/>
      <c r="Q199" s="248">
        <f>SUM(Q200:Q212)</f>
        <v>7.0000000000000007E-2</v>
      </c>
      <c r="R199" s="248"/>
      <c r="S199" s="248"/>
      <c r="T199" s="249"/>
      <c r="U199" s="243"/>
      <c r="V199" s="243">
        <f>SUM(V200:V212)</f>
        <v>9.5599999999999987</v>
      </c>
      <c r="W199" s="243"/>
      <c r="X199" s="243"/>
      <c r="AG199" t="s">
        <v>133</v>
      </c>
    </row>
    <row r="200" spans="1:60" outlineLevel="1" x14ac:dyDescent="0.2">
      <c r="A200" s="250">
        <v>43</v>
      </c>
      <c r="B200" s="251" t="s">
        <v>266</v>
      </c>
      <c r="C200" s="269" t="s">
        <v>267</v>
      </c>
      <c r="D200" s="252" t="s">
        <v>164</v>
      </c>
      <c r="E200" s="253">
        <v>1</v>
      </c>
      <c r="F200" s="254"/>
      <c r="G200" s="255">
        <f>ROUND(E200*F200,2)</f>
        <v>0</v>
      </c>
      <c r="H200" s="254"/>
      <c r="I200" s="255">
        <f>ROUND(E200*H200,2)</f>
        <v>0</v>
      </c>
      <c r="J200" s="254"/>
      <c r="K200" s="255">
        <f>ROUND(E200*J200,2)</f>
        <v>0</v>
      </c>
      <c r="L200" s="255">
        <v>15</v>
      </c>
      <c r="M200" s="255">
        <f>G200*(1+L200/100)</f>
        <v>0</v>
      </c>
      <c r="N200" s="255">
        <v>6.0000000000000002E-5</v>
      </c>
      <c r="O200" s="255">
        <f>ROUND(E200*N200,2)</f>
        <v>0</v>
      </c>
      <c r="P200" s="255">
        <v>6.5049999999999997E-2</v>
      </c>
      <c r="Q200" s="255">
        <f>ROUND(E200*P200,2)</f>
        <v>7.0000000000000007E-2</v>
      </c>
      <c r="R200" s="255"/>
      <c r="S200" s="255" t="s">
        <v>230</v>
      </c>
      <c r="T200" s="256" t="s">
        <v>231</v>
      </c>
      <c r="U200" s="233">
        <v>0.438</v>
      </c>
      <c r="V200" s="233">
        <f>ROUND(E200*U200,2)</f>
        <v>0.44</v>
      </c>
      <c r="W200" s="233"/>
      <c r="X200" s="233" t="s">
        <v>138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139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0" t="s">
        <v>140</v>
      </c>
      <c r="D201" s="234"/>
      <c r="E201" s="235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141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/>
      <c r="B202" s="232"/>
      <c r="C202" s="270" t="s">
        <v>239</v>
      </c>
      <c r="D202" s="234"/>
      <c r="E202" s="235">
        <v>1</v>
      </c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141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1" t="s">
        <v>143</v>
      </c>
      <c r="D203" s="236"/>
      <c r="E203" s="237">
        <v>1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141</v>
      </c>
      <c r="AH203" s="214">
        <v>1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50">
        <v>44</v>
      </c>
      <c r="B204" s="251" t="s">
        <v>268</v>
      </c>
      <c r="C204" s="269" t="s">
        <v>269</v>
      </c>
      <c r="D204" s="252" t="s">
        <v>229</v>
      </c>
      <c r="E204" s="253">
        <v>1</v>
      </c>
      <c r="F204" s="254"/>
      <c r="G204" s="255">
        <f>ROUND(E204*F204,2)</f>
        <v>0</v>
      </c>
      <c r="H204" s="254"/>
      <c r="I204" s="255">
        <f>ROUND(E204*H204,2)</f>
        <v>0</v>
      </c>
      <c r="J204" s="254"/>
      <c r="K204" s="255">
        <f>ROUND(E204*J204,2)</f>
        <v>0</v>
      </c>
      <c r="L204" s="255">
        <v>15</v>
      </c>
      <c r="M204" s="255">
        <f>G204*(1+L204/100)</f>
        <v>0</v>
      </c>
      <c r="N204" s="255">
        <v>7.3999999999999999E-4</v>
      </c>
      <c r="O204" s="255">
        <f>ROUND(E204*N204,2)</f>
        <v>0</v>
      </c>
      <c r="P204" s="255">
        <v>0</v>
      </c>
      <c r="Q204" s="255">
        <f>ROUND(E204*P204,2)</f>
        <v>0</v>
      </c>
      <c r="R204" s="255"/>
      <c r="S204" s="255" t="s">
        <v>137</v>
      </c>
      <c r="T204" s="256" t="s">
        <v>137</v>
      </c>
      <c r="U204" s="233">
        <v>9.1110000000000007</v>
      </c>
      <c r="V204" s="233">
        <f>ROUND(E204*U204,2)</f>
        <v>9.11</v>
      </c>
      <c r="W204" s="233"/>
      <c r="X204" s="233" t="s">
        <v>138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139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0" t="s">
        <v>140</v>
      </c>
      <c r="D205" s="234"/>
      <c r="E205" s="235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141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0" t="s">
        <v>239</v>
      </c>
      <c r="D206" s="234"/>
      <c r="E206" s="235">
        <v>1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141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1" t="s">
        <v>143</v>
      </c>
      <c r="D207" s="236"/>
      <c r="E207" s="237">
        <v>1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141</v>
      </c>
      <c r="AH207" s="214">
        <v>1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22.5" outlineLevel="1" x14ac:dyDescent="0.2">
      <c r="A208" s="250">
        <v>45</v>
      </c>
      <c r="B208" s="251" t="s">
        <v>270</v>
      </c>
      <c r="C208" s="269" t="s">
        <v>271</v>
      </c>
      <c r="D208" s="252" t="s">
        <v>229</v>
      </c>
      <c r="E208" s="253">
        <v>1</v>
      </c>
      <c r="F208" s="254"/>
      <c r="G208" s="255">
        <f>ROUND(E208*F208,2)</f>
        <v>0</v>
      </c>
      <c r="H208" s="254"/>
      <c r="I208" s="255">
        <f>ROUND(E208*H208,2)</f>
        <v>0</v>
      </c>
      <c r="J208" s="254"/>
      <c r="K208" s="255">
        <f>ROUND(E208*J208,2)</f>
        <v>0</v>
      </c>
      <c r="L208" s="255">
        <v>15</v>
      </c>
      <c r="M208" s="255">
        <f>G208*(1+L208/100)</f>
        <v>0</v>
      </c>
      <c r="N208" s="255">
        <v>0</v>
      </c>
      <c r="O208" s="255">
        <f>ROUND(E208*N208,2)</f>
        <v>0</v>
      </c>
      <c r="P208" s="255">
        <v>0</v>
      </c>
      <c r="Q208" s="255">
        <f>ROUND(E208*P208,2)</f>
        <v>0</v>
      </c>
      <c r="R208" s="255"/>
      <c r="S208" s="255" t="s">
        <v>230</v>
      </c>
      <c r="T208" s="256" t="s">
        <v>231</v>
      </c>
      <c r="U208" s="233">
        <v>0</v>
      </c>
      <c r="V208" s="233">
        <f>ROUND(E208*U208,2)</f>
        <v>0</v>
      </c>
      <c r="W208" s="233"/>
      <c r="X208" s="233" t="s">
        <v>245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246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0" t="s">
        <v>140</v>
      </c>
      <c r="D209" s="234"/>
      <c r="E209" s="235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141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0" t="s">
        <v>239</v>
      </c>
      <c r="D210" s="234"/>
      <c r="E210" s="235">
        <v>1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141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1" t="s">
        <v>143</v>
      </c>
      <c r="D211" s="236"/>
      <c r="E211" s="237">
        <v>1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141</v>
      </c>
      <c r="AH211" s="214">
        <v>1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60">
        <v>46</v>
      </c>
      <c r="B212" s="261" t="s">
        <v>272</v>
      </c>
      <c r="C212" s="274" t="s">
        <v>273</v>
      </c>
      <c r="D212" s="262" t="s">
        <v>207</v>
      </c>
      <c r="E212" s="263">
        <v>8.0000000000000004E-4</v>
      </c>
      <c r="F212" s="264"/>
      <c r="G212" s="265">
        <f>ROUND(E212*F212,2)</f>
        <v>0</v>
      </c>
      <c r="H212" s="264"/>
      <c r="I212" s="265">
        <f>ROUND(E212*H212,2)</f>
        <v>0</v>
      </c>
      <c r="J212" s="264"/>
      <c r="K212" s="265">
        <f>ROUND(E212*J212,2)</f>
        <v>0</v>
      </c>
      <c r="L212" s="265">
        <v>15</v>
      </c>
      <c r="M212" s="265">
        <f>G212*(1+L212/100)</f>
        <v>0</v>
      </c>
      <c r="N212" s="265">
        <v>0</v>
      </c>
      <c r="O212" s="265">
        <f>ROUND(E212*N212,2)</f>
        <v>0</v>
      </c>
      <c r="P212" s="265">
        <v>0</v>
      </c>
      <c r="Q212" s="265">
        <f>ROUND(E212*P212,2)</f>
        <v>0</v>
      </c>
      <c r="R212" s="265"/>
      <c r="S212" s="265" t="s">
        <v>137</v>
      </c>
      <c r="T212" s="266" t="s">
        <v>137</v>
      </c>
      <c r="U212" s="233">
        <v>12.207000000000001</v>
      </c>
      <c r="V212" s="233">
        <f>ROUND(E212*U212,2)</f>
        <v>0.01</v>
      </c>
      <c r="W212" s="233"/>
      <c r="X212" s="233" t="s">
        <v>208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209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x14ac:dyDescent="0.2">
      <c r="A213" s="244" t="s">
        <v>132</v>
      </c>
      <c r="B213" s="245" t="s">
        <v>90</v>
      </c>
      <c r="C213" s="268" t="s">
        <v>91</v>
      </c>
      <c r="D213" s="246"/>
      <c r="E213" s="247"/>
      <c r="F213" s="248"/>
      <c r="G213" s="248">
        <f>SUMIF(AG214:AG217,"&lt;&gt;NOR",G214:G217)</f>
        <v>0</v>
      </c>
      <c r="H213" s="248"/>
      <c r="I213" s="248">
        <f>SUM(I214:I217)</f>
        <v>0</v>
      </c>
      <c r="J213" s="248"/>
      <c r="K213" s="248">
        <f>SUM(K214:K217)</f>
        <v>0</v>
      </c>
      <c r="L213" s="248"/>
      <c r="M213" s="248">
        <f>SUM(M214:M217)</f>
        <v>0</v>
      </c>
      <c r="N213" s="248"/>
      <c r="O213" s="248">
        <f>SUM(O214:O217)</f>
        <v>0</v>
      </c>
      <c r="P213" s="248"/>
      <c r="Q213" s="248">
        <f>SUM(Q214:Q217)</f>
        <v>0</v>
      </c>
      <c r="R213" s="248"/>
      <c r="S213" s="248"/>
      <c r="T213" s="249"/>
      <c r="U213" s="243"/>
      <c r="V213" s="243">
        <f>SUM(V214:V217)</f>
        <v>0</v>
      </c>
      <c r="W213" s="243"/>
      <c r="X213" s="243"/>
      <c r="AG213" t="s">
        <v>133</v>
      </c>
    </row>
    <row r="214" spans="1:60" ht="22.5" outlineLevel="1" x14ac:dyDescent="0.2">
      <c r="A214" s="260">
        <v>47</v>
      </c>
      <c r="B214" s="261" t="s">
        <v>274</v>
      </c>
      <c r="C214" s="274" t="s">
        <v>275</v>
      </c>
      <c r="D214" s="262" t="s">
        <v>229</v>
      </c>
      <c r="E214" s="263">
        <v>1</v>
      </c>
      <c r="F214" s="264"/>
      <c r="G214" s="265">
        <f>ROUND(E214*F214,2)</f>
        <v>0</v>
      </c>
      <c r="H214" s="264"/>
      <c r="I214" s="265">
        <f>ROUND(E214*H214,2)</f>
        <v>0</v>
      </c>
      <c r="J214" s="264"/>
      <c r="K214" s="265">
        <f>ROUND(E214*J214,2)</f>
        <v>0</v>
      </c>
      <c r="L214" s="265">
        <v>15</v>
      </c>
      <c r="M214" s="265">
        <f>G214*(1+L214/100)</f>
        <v>0</v>
      </c>
      <c r="N214" s="265">
        <v>0</v>
      </c>
      <c r="O214" s="265">
        <f>ROUND(E214*N214,2)</f>
        <v>0</v>
      </c>
      <c r="P214" s="265">
        <v>0</v>
      </c>
      <c r="Q214" s="265">
        <f>ROUND(E214*P214,2)</f>
        <v>0</v>
      </c>
      <c r="R214" s="265"/>
      <c r="S214" s="265" t="s">
        <v>230</v>
      </c>
      <c r="T214" s="266" t="s">
        <v>231</v>
      </c>
      <c r="U214" s="233">
        <v>0</v>
      </c>
      <c r="V214" s="233">
        <f>ROUND(E214*U214,2)</f>
        <v>0</v>
      </c>
      <c r="W214" s="233"/>
      <c r="X214" s="233" t="s">
        <v>138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139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ht="22.5" outlineLevel="1" x14ac:dyDescent="0.2">
      <c r="A215" s="260">
        <v>48</v>
      </c>
      <c r="B215" s="261" t="s">
        <v>276</v>
      </c>
      <c r="C215" s="274" t="s">
        <v>277</v>
      </c>
      <c r="D215" s="262" t="s">
        <v>229</v>
      </c>
      <c r="E215" s="263">
        <v>1</v>
      </c>
      <c r="F215" s="264"/>
      <c r="G215" s="265">
        <f>ROUND(E215*F215,2)</f>
        <v>0</v>
      </c>
      <c r="H215" s="264"/>
      <c r="I215" s="265">
        <f>ROUND(E215*H215,2)</f>
        <v>0</v>
      </c>
      <c r="J215" s="264"/>
      <c r="K215" s="265">
        <f>ROUND(E215*J215,2)</f>
        <v>0</v>
      </c>
      <c r="L215" s="265">
        <v>15</v>
      </c>
      <c r="M215" s="265">
        <f>G215*(1+L215/100)</f>
        <v>0</v>
      </c>
      <c r="N215" s="265">
        <v>0</v>
      </c>
      <c r="O215" s="265">
        <f>ROUND(E215*N215,2)</f>
        <v>0</v>
      </c>
      <c r="P215" s="265">
        <v>0</v>
      </c>
      <c r="Q215" s="265">
        <f>ROUND(E215*P215,2)</f>
        <v>0</v>
      </c>
      <c r="R215" s="265"/>
      <c r="S215" s="265" t="s">
        <v>230</v>
      </c>
      <c r="T215" s="266" t="s">
        <v>231</v>
      </c>
      <c r="U215" s="233">
        <v>0</v>
      </c>
      <c r="V215" s="233">
        <f>ROUND(E215*U215,2)</f>
        <v>0</v>
      </c>
      <c r="W215" s="233"/>
      <c r="X215" s="233" t="s">
        <v>138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139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ht="22.5" outlineLevel="1" x14ac:dyDescent="0.2">
      <c r="A216" s="250">
        <v>49</v>
      </c>
      <c r="B216" s="251" t="s">
        <v>278</v>
      </c>
      <c r="C216" s="269" t="s">
        <v>279</v>
      </c>
      <c r="D216" s="252" t="s">
        <v>229</v>
      </c>
      <c r="E216" s="253">
        <v>1</v>
      </c>
      <c r="F216" s="254"/>
      <c r="G216" s="255">
        <f>ROUND(E216*F216,2)</f>
        <v>0</v>
      </c>
      <c r="H216" s="254"/>
      <c r="I216" s="255">
        <f>ROUND(E216*H216,2)</f>
        <v>0</v>
      </c>
      <c r="J216" s="254"/>
      <c r="K216" s="255">
        <f>ROUND(E216*J216,2)</f>
        <v>0</v>
      </c>
      <c r="L216" s="255">
        <v>15</v>
      </c>
      <c r="M216" s="255">
        <f>G216*(1+L216/100)</f>
        <v>0</v>
      </c>
      <c r="N216" s="255">
        <v>0</v>
      </c>
      <c r="O216" s="255">
        <f>ROUND(E216*N216,2)</f>
        <v>0</v>
      </c>
      <c r="P216" s="255">
        <v>0</v>
      </c>
      <c r="Q216" s="255">
        <f>ROUND(E216*P216,2)</f>
        <v>0</v>
      </c>
      <c r="R216" s="255"/>
      <c r="S216" s="255" t="s">
        <v>230</v>
      </c>
      <c r="T216" s="256" t="s">
        <v>231</v>
      </c>
      <c r="U216" s="233">
        <v>0</v>
      </c>
      <c r="V216" s="233">
        <f>ROUND(E216*U216,2)</f>
        <v>0</v>
      </c>
      <c r="W216" s="233"/>
      <c r="X216" s="233" t="s">
        <v>138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139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ht="22.5" outlineLevel="1" x14ac:dyDescent="0.2">
      <c r="A217" s="231"/>
      <c r="B217" s="232"/>
      <c r="C217" s="272" t="s">
        <v>232</v>
      </c>
      <c r="D217" s="257"/>
      <c r="E217" s="257"/>
      <c r="F217" s="257"/>
      <c r="G217" s="257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147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58" t="str">
        <f>C217</f>
        <v>Kompletní dodávka a montáž včetně uvedení do provozu, prostupů, zaškolení, seřízení, zkoušek dle příslušných ČSN a dalších pomocných prací a zednických přípomocí</v>
      </c>
      <c r="BB217" s="214"/>
      <c r="BC217" s="214"/>
      <c r="BD217" s="214"/>
      <c r="BE217" s="214"/>
      <c r="BF217" s="214"/>
      <c r="BG217" s="214"/>
      <c r="BH217" s="214"/>
    </row>
    <row r="218" spans="1:60" x14ac:dyDescent="0.2">
      <c r="A218" s="244" t="s">
        <v>132</v>
      </c>
      <c r="B218" s="245" t="s">
        <v>92</v>
      </c>
      <c r="C218" s="268" t="s">
        <v>93</v>
      </c>
      <c r="D218" s="246"/>
      <c r="E218" s="247"/>
      <c r="F218" s="248"/>
      <c r="G218" s="248">
        <f>SUMIF(AG219:AG257,"&lt;&gt;NOR",G219:G257)</f>
        <v>0</v>
      </c>
      <c r="H218" s="248"/>
      <c r="I218" s="248">
        <f>SUM(I219:I257)</f>
        <v>0</v>
      </c>
      <c r="J218" s="248"/>
      <c r="K218" s="248">
        <f>SUM(K219:K257)</f>
        <v>0</v>
      </c>
      <c r="L218" s="248"/>
      <c r="M218" s="248">
        <f>SUM(M219:M257)</f>
        <v>0</v>
      </c>
      <c r="N218" s="248"/>
      <c r="O218" s="248">
        <f>SUM(O219:O257)</f>
        <v>0.04</v>
      </c>
      <c r="P218" s="248"/>
      <c r="Q218" s="248">
        <f>SUM(Q219:Q257)</f>
        <v>0</v>
      </c>
      <c r="R218" s="248"/>
      <c r="S218" s="248"/>
      <c r="T218" s="249"/>
      <c r="U218" s="243"/>
      <c r="V218" s="243">
        <f>SUM(V219:V257)</f>
        <v>6.72</v>
      </c>
      <c r="W218" s="243"/>
      <c r="X218" s="243"/>
      <c r="AG218" t="s">
        <v>133</v>
      </c>
    </row>
    <row r="219" spans="1:60" outlineLevel="1" x14ac:dyDescent="0.2">
      <c r="A219" s="250">
        <v>50</v>
      </c>
      <c r="B219" s="251" t="s">
        <v>280</v>
      </c>
      <c r="C219" s="269" t="s">
        <v>281</v>
      </c>
      <c r="D219" s="252" t="s">
        <v>164</v>
      </c>
      <c r="E219" s="253">
        <v>1</v>
      </c>
      <c r="F219" s="254"/>
      <c r="G219" s="255">
        <f>ROUND(E219*F219,2)</f>
        <v>0</v>
      </c>
      <c r="H219" s="254"/>
      <c r="I219" s="255">
        <f>ROUND(E219*H219,2)</f>
        <v>0</v>
      </c>
      <c r="J219" s="254"/>
      <c r="K219" s="255">
        <f>ROUND(E219*J219,2)</f>
        <v>0</v>
      </c>
      <c r="L219" s="255">
        <v>15</v>
      </c>
      <c r="M219" s="255">
        <f>G219*(1+L219/100)</f>
        <v>0</v>
      </c>
      <c r="N219" s="255">
        <v>0</v>
      </c>
      <c r="O219" s="255">
        <f>ROUND(E219*N219,2)</f>
        <v>0</v>
      </c>
      <c r="P219" s="255">
        <v>1.8E-3</v>
      </c>
      <c r="Q219" s="255">
        <f>ROUND(E219*P219,2)</f>
        <v>0</v>
      </c>
      <c r="R219" s="255"/>
      <c r="S219" s="255" t="s">
        <v>137</v>
      </c>
      <c r="T219" s="256" t="s">
        <v>137</v>
      </c>
      <c r="U219" s="233">
        <v>0.11</v>
      </c>
      <c r="V219" s="233">
        <f>ROUND(E219*U219,2)</f>
        <v>0.11</v>
      </c>
      <c r="W219" s="233"/>
      <c r="X219" s="233" t="s">
        <v>138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139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0" t="s">
        <v>140</v>
      </c>
      <c r="D220" s="234"/>
      <c r="E220" s="235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141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0" t="s">
        <v>239</v>
      </c>
      <c r="D221" s="234"/>
      <c r="E221" s="235">
        <v>1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141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31"/>
      <c r="B222" s="232"/>
      <c r="C222" s="271" t="s">
        <v>143</v>
      </c>
      <c r="D222" s="236"/>
      <c r="E222" s="237">
        <v>1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141</v>
      </c>
      <c r="AH222" s="214">
        <v>1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50">
        <v>51</v>
      </c>
      <c r="B223" s="251" t="s">
        <v>282</v>
      </c>
      <c r="C223" s="269" t="s">
        <v>283</v>
      </c>
      <c r="D223" s="252" t="s">
        <v>164</v>
      </c>
      <c r="E223" s="253">
        <v>1</v>
      </c>
      <c r="F223" s="254"/>
      <c r="G223" s="255">
        <f>ROUND(E223*F223,2)</f>
        <v>0</v>
      </c>
      <c r="H223" s="254"/>
      <c r="I223" s="255">
        <f>ROUND(E223*H223,2)</f>
        <v>0</v>
      </c>
      <c r="J223" s="254"/>
      <c r="K223" s="255">
        <f>ROUND(E223*J223,2)</f>
        <v>0</v>
      </c>
      <c r="L223" s="255">
        <v>15</v>
      </c>
      <c r="M223" s="255">
        <f>G223*(1+L223/100)</f>
        <v>0</v>
      </c>
      <c r="N223" s="255">
        <v>0</v>
      </c>
      <c r="O223" s="255">
        <f>ROUND(E223*N223,2)</f>
        <v>0</v>
      </c>
      <c r="P223" s="255">
        <v>0</v>
      </c>
      <c r="Q223" s="255">
        <f>ROUND(E223*P223,2)</f>
        <v>0</v>
      </c>
      <c r="R223" s="255"/>
      <c r="S223" s="255" t="s">
        <v>137</v>
      </c>
      <c r="T223" s="256" t="s">
        <v>137</v>
      </c>
      <c r="U223" s="233">
        <v>1.45</v>
      </c>
      <c r="V223" s="233">
        <f>ROUND(E223*U223,2)</f>
        <v>1.45</v>
      </c>
      <c r="W223" s="233"/>
      <c r="X223" s="233" t="s">
        <v>138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139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0" t="s">
        <v>140</v>
      </c>
      <c r="D224" s="234"/>
      <c r="E224" s="235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141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31"/>
      <c r="B225" s="232"/>
      <c r="C225" s="270" t="s">
        <v>239</v>
      </c>
      <c r="D225" s="234"/>
      <c r="E225" s="235">
        <v>1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141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1" t="s">
        <v>143</v>
      </c>
      <c r="D226" s="236"/>
      <c r="E226" s="237">
        <v>1</v>
      </c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141</v>
      </c>
      <c r="AH226" s="214">
        <v>1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50">
        <v>52</v>
      </c>
      <c r="B227" s="251" t="s">
        <v>284</v>
      </c>
      <c r="C227" s="269" t="s">
        <v>285</v>
      </c>
      <c r="D227" s="252" t="s">
        <v>164</v>
      </c>
      <c r="E227" s="253">
        <v>1</v>
      </c>
      <c r="F227" s="254"/>
      <c r="G227" s="255">
        <f>ROUND(E227*F227,2)</f>
        <v>0</v>
      </c>
      <c r="H227" s="254"/>
      <c r="I227" s="255">
        <f>ROUND(E227*H227,2)</f>
        <v>0</v>
      </c>
      <c r="J227" s="254"/>
      <c r="K227" s="255">
        <f>ROUND(E227*J227,2)</f>
        <v>0</v>
      </c>
      <c r="L227" s="255">
        <v>15</v>
      </c>
      <c r="M227" s="255">
        <f>G227*(1+L227/100)</f>
        <v>0</v>
      </c>
      <c r="N227" s="255">
        <v>1.4E-2</v>
      </c>
      <c r="O227" s="255">
        <f>ROUND(E227*N227,2)</f>
        <v>0.01</v>
      </c>
      <c r="P227" s="255">
        <v>0</v>
      </c>
      <c r="Q227" s="255">
        <f>ROUND(E227*P227,2)</f>
        <v>0</v>
      </c>
      <c r="R227" s="255" t="s">
        <v>244</v>
      </c>
      <c r="S227" s="255" t="s">
        <v>137</v>
      </c>
      <c r="T227" s="256" t="s">
        <v>137</v>
      </c>
      <c r="U227" s="233">
        <v>0</v>
      </c>
      <c r="V227" s="233">
        <f>ROUND(E227*U227,2)</f>
        <v>0</v>
      </c>
      <c r="W227" s="233"/>
      <c r="X227" s="233" t="s">
        <v>245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246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0" t="s">
        <v>140</v>
      </c>
      <c r="D228" s="234"/>
      <c r="E228" s="235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141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0" t="s">
        <v>239</v>
      </c>
      <c r="D229" s="234"/>
      <c r="E229" s="235">
        <v>1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141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1" t="s">
        <v>143</v>
      </c>
      <c r="D230" s="236"/>
      <c r="E230" s="237">
        <v>1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141</v>
      </c>
      <c r="AH230" s="214">
        <v>1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50">
        <v>53</v>
      </c>
      <c r="B231" s="251" t="s">
        <v>286</v>
      </c>
      <c r="C231" s="269" t="s">
        <v>287</v>
      </c>
      <c r="D231" s="252" t="s">
        <v>164</v>
      </c>
      <c r="E231" s="253">
        <v>1</v>
      </c>
      <c r="F231" s="254"/>
      <c r="G231" s="255">
        <f>ROUND(E231*F231,2)</f>
        <v>0</v>
      </c>
      <c r="H231" s="254"/>
      <c r="I231" s="255">
        <f>ROUND(E231*H231,2)</f>
        <v>0</v>
      </c>
      <c r="J231" s="254"/>
      <c r="K231" s="255">
        <f>ROUND(E231*J231,2)</f>
        <v>0</v>
      </c>
      <c r="L231" s="255">
        <v>15</v>
      </c>
      <c r="M231" s="255">
        <f>G231*(1+L231/100)</f>
        <v>0</v>
      </c>
      <c r="N231" s="255">
        <v>2.0000000000000002E-5</v>
      </c>
      <c r="O231" s="255">
        <f>ROUND(E231*N231,2)</f>
        <v>0</v>
      </c>
      <c r="P231" s="255">
        <v>0</v>
      </c>
      <c r="Q231" s="255">
        <f>ROUND(E231*P231,2)</f>
        <v>0</v>
      </c>
      <c r="R231" s="255"/>
      <c r="S231" s="255" t="s">
        <v>137</v>
      </c>
      <c r="T231" s="256" t="s">
        <v>137</v>
      </c>
      <c r="U231" s="233">
        <v>4.0199999999999996</v>
      </c>
      <c r="V231" s="233">
        <f>ROUND(E231*U231,2)</f>
        <v>4.0199999999999996</v>
      </c>
      <c r="W231" s="233"/>
      <c r="X231" s="233" t="s">
        <v>138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139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0" t="s">
        <v>140</v>
      </c>
      <c r="D232" s="234"/>
      <c r="E232" s="235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141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0" t="s">
        <v>239</v>
      </c>
      <c r="D233" s="234"/>
      <c r="E233" s="235">
        <v>1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141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1" t="s">
        <v>143</v>
      </c>
      <c r="D234" s="236"/>
      <c r="E234" s="237">
        <v>1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141</v>
      </c>
      <c r="AH234" s="214">
        <v>1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50">
        <v>54</v>
      </c>
      <c r="B235" s="251" t="s">
        <v>288</v>
      </c>
      <c r="C235" s="269" t="s">
        <v>289</v>
      </c>
      <c r="D235" s="252" t="s">
        <v>164</v>
      </c>
      <c r="E235" s="253">
        <v>1</v>
      </c>
      <c r="F235" s="254"/>
      <c r="G235" s="255">
        <f>ROUND(E235*F235,2)</f>
        <v>0</v>
      </c>
      <c r="H235" s="254"/>
      <c r="I235" s="255">
        <f>ROUND(E235*H235,2)</f>
        <v>0</v>
      </c>
      <c r="J235" s="254"/>
      <c r="K235" s="255">
        <f>ROUND(E235*J235,2)</f>
        <v>0</v>
      </c>
      <c r="L235" s="255">
        <v>15</v>
      </c>
      <c r="M235" s="255">
        <f>G235*(1+L235/100)</f>
        <v>0</v>
      </c>
      <c r="N235" s="255">
        <v>2.5000000000000001E-2</v>
      </c>
      <c r="O235" s="255">
        <f>ROUND(E235*N235,2)</f>
        <v>0.03</v>
      </c>
      <c r="P235" s="255">
        <v>0</v>
      </c>
      <c r="Q235" s="255">
        <f>ROUND(E235*P235,2)</f>
        <v>0</v>
      </c>
      <c r="R235" s="255" t="s">
        <v>244</v>
      </c>
      <c r="S235" s="255" t="s">
        <v>137</v>
      </c>
      <c r="T235" s="256" t="s">
        <v>137</v>
      </c>
      <c r="U235" s="233">
        <v>0</v>
      </c>
      <c r="V235" s="233">
        <f>ROUND(E235*U235,2)</f>
        <v>0</v>
      </c>
      <c r="W235" s="233"/>
      <c r="X235" s="233" t="s">
        <v>245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246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1"/>
      <c r="B236" s="232"/>
      <c r="C236" s="270" t="s">
        <v>140</v>
      </c>
      <c r="D236" s="234"/>
      <c r="E236" s="235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141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0" t="s">
        <v>239</v>
      </c>
      <c r="D237" s="234"/>
      <c r="E237" s="235">
        <v>1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141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1" t="s">
        <v>143</v>
      </c>
      <c r="D238" s="236"/>
      <c r="E238" s="237">
        <v>1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141</v>
      </c>
      <c r="AH238" s="214">
        <v>1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50">
        <v>55</v>
      </c>
      <c r="B239" s="251" t="s">
        <v>290</v>
      </c>
      <c r="C239" s="269" t="s">
        <v>291</v>
      </c>
      <c r="D239" s="252" t="s">
        <v>164</v>
      </c>
      <c r="E239" s="253">
        <v>1</v>
      </c>
      <c r="F239" s="254"/>
      <c r="G239" s="255">
        <f>ROUND(E239*F239,2)</f>
        <v>0</v>
      </c>
      <c r="H239" s="254"/>
      <c r="I239" s="255">
        <f>ROUND(E239*H239,2)</f>
        <v>0</v>
      </c>
      <c r="J239" s="254"/>
      <c r="K239" s="255">
        <f>ROUND(E239*J239,2)</f>
        <v>0</v>
      </c>
      <c r="L239" s="255">
        <v>15</v>
      </c>
      <c r="M239" s="255">
        <f>G239*(1+L239/100)</f>
        <v>0</v>
      </c>
      <c r="N239" s="255">
        <v>0</v>
      </c>
      <c r="O239" s="255">
        <f>ROUND(E239*N239,2)</f>
        <v>0</v>
      </c>
      <c r="P239" s="255">
        <v>0</v>
      </c>
      <c r="Q239" s="255">
        <f>ROUND(E239*P239,2)</f>
        <v>0</v>
      </c>
      <c r="R239" s="255"/>
      <c r="S239" s="255" t="s">
        <v>137</v>
      </c>
      <c r="T239" s="256" t="s">
        <v>137</v>
      </c>
      <c r="U239" s="233">
        <v>0.77500000000000002</v>
      </c>
      <c r="V239" s="233">
        <f>ROUND(E239*U239,2)</f>
        <v>0.78</v>
      </c>
      <c r="W239" s="233"/>
      <c r="X239" s="233" t="s">
        <v>138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139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1"/>
      <c r="B240" s="232"/>
      <c r="C240" s="270" t="s">
        <v>140</v>
      </c>
      <c r="D240" s="234"/>
      <c r="E240" s="235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141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0" t="s">
        <v>239</v>
      </c>
      <c r="D241" s="234"/>
      <c r="E241" s="235">
        <v>1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141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1" t="s">
        <v>143</v>
      </c>
      <c r="D242" s="236"/>
      <c r="E242" s="237">
        <v>1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141</v>
      </c>
      <c r="AH242" s="214">
        <v>1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50">
        <v>56</v>
      </c>
      <c r="B243" s="251" t="s">
        <v>292</v>
      </c>
      <c r="C243" s="269" t="s">
        <v>293</v>
      </c>
      <c r="D243" s="252" t="s">
        <v>164</v>
      </c>
      <c r="E243" s="253">
        <v>1</v>
      </c>
      <c r="F243" s="254"/>
      <c r="G243" s="255">
        <f>ROUND(E243*F243,2)</f>
        <v>0</v>
      </c>
      <c r="H243" s="254"/>
      <c r="I243" s="255">
        <f>ROUND(E243*H243,2)</f>
        <v>0</v>
      </c>
      <c r="J243" s="254"/>
      <c r="K243" s="255">
        <f>ROUND(E243*J243,2)</f>
        <v>0</v>
      </c>
      <c r="L243" s="255">
        <v>15</v>
      </c>
      <c r="M243" s="255">
        <f>G243*(1+L243/100)</f>
        <v>0</v>
      </c>
      <c r="N243" s="255">
        <v>7.5000000000000002E-4</v>
      </c>
      <c r="O243" s="255">
        <f>ROUND(E243*N243,2)</f>
        <v>0</v>
      </c>
      <c r="P243" s="255">
        <v>0</v>
      </c>
      <c r="Q243" s="255">
        <f>ROUND(E243*P243,2)</f>
        <v>0</v>
      </c>
      <c r="R243" s="255" t="s">
        <v>244</v>
      </c>
      <c r="S243" s="255" t="s">
        <v>137</v>
      </c>
      <c r="T243" s="256" t="s">
        <v>137</v>
      </c>
      <c r="U243" s="233">
        <v>0</v>
      </c>
      <c r="V243" s="233">
        <f>ROUND(E243*U243,2)</f>
        <v>0</v>
      </c>
      <c r="W243" s="233"/>
      <c r="X243" s="233" t="s">
        <v>245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246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2" t="s">
        <v>294</v>
      </c>
      <c r="D244" s="257"/>
      <c r="E244" s="257"/>
      <c r="F244" s="257"/>
      <c r="G244" s="257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147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3" t="s">
        <v>295</v>
      </c>
      <c r="D245" s="259"/>
      <c r="E245" s="259"/>
      <c r="F245" s="259"/>
      <c r="G245" s="259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147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0" t="s">
        <v>140</v>
      </c>
      <c r="D246" s="234"/>
      <c r="E246" s="235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141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0" t="s">
        <v>239</v>
      </c>
      <c r="D247" s="234"/>
      <c r="E247" s="235">
        <v>1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141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1" t="s">
        <v>143</v>
      </c>
      <c r="D248" s="236"/>
      <c r="E248" s="237">
        <v>1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141</v>
      </c>
      <c r="AH248" s="214">
        <v>1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50">
        <v>57</v>
      </c>
      <c r="B249" s="251" t="s">
        <v>296</v>
      </c>
      <c r="C249" s="269" t="s">
        <v>297</v>
      </c>
      <c r="D249" s="252" t="s">
        <v>164</v>
      </c>
      <c r="E249" s="253">
        <v>1</v>
      </c>
      <c r="F249" s="254"/>
      <c r="G249" s="255">
        <f>ROUND(E249*F249,2)</f>
        <v>0</v>
      </c>
      <c r="H249" s="254"/>
      <c r="I249" s="255">
        <f>ROUND(E249*H249,2)</f>
        <v>0</v>
      </c>
      <c r="J249" s="254"/>
      <c r="K249" s="255">
        <f>ROUND(E249*J249,2)</f>
        <v>0</v>
      </c>
      <c r="L249" s="255">
        <v>15</v>
      </c>
      <c r="M249" s="255">
        <f>G249*(1+L249/100)</f>
        <v>0</v>
      </c>
      <c r="N249" s="255">
        <v>1.0000000000000001E-5</v>
      </c>
      <c r="O249" s="255">
        <f>ROUND(E249*N249,2)</f>
        <v>0</v>
      </c>
      <c r="P249" s="255">
        <v>0</v>
      </c>
      <c r="Q249" s="255">
        <f>ROUND(E249*P249,2)</f>
        <v>0</v>
      </c>
      <c r="R249" s="255"/>
      <c r="S249" s="255" t="s">
        <v>137</v>
      </c>
      <c r="T249" s="256" t="s">
        <v>137</v>
      </c>
      <c r="U249" s="233">
        <v>0.26</v>
      </c>
      <c r="V249" s="233">
        <f>ROUND(E249*U249,2)</f>
        <v>0.26</v>
      </c>
      <c r="W249" s="233"/>
      <c r="X249" s="233" t="s">
        <v>138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139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0" t="s">
        <v>140</v>
      </c>
      <c r="D250" s="234"/>
      <c r="E250" s="235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141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0" t="s">
        <v>239</v>
      </c>
      <c r="D251" s="234"/>
      <c r="E251" s="235">
        <v>1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141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1" t="s">
        <v>143</v>
      </c>
      <c r="D252" s="236"/>
      <c r="E252" s="237">
        <v>1</v>
      </c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141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50">
        <v>58</v>
      </c>
      <c r="B253" s="251" t="s">
        <v>298</v>
      </c>
      <c r="C253" s="269" t="s">
        <v>299</v>
      </c>
      <c r="D253" s="252" t="s">
        <v>164</v>
      </c>
      <c r="E253" s="253">
        <v>1</v>
      </c>
      <c r="F253" s="254"/>
      <c r="G253" s="255">
        <f>ROUND(E253*F253,2)</f>
        <v>0</v>
      </c>
      <c r="H253" s="254"/>
      <c r="I253" s="255">
        <f>ROUND(E253*H253,2)</f>
        <v>0</v>
      </c>
      <c r="J253" s="254"/>
      <c r="K253" s="255">
        <f>ROUND(E253*J253,2)</f>
        <v>0</v>
      </c>
      <c r="L253" s="255">
        <v>15</v>
      </c>
      <c r="M253" s="255">
        <f>G253*(1+L253/100)</f>
        <v>0</v>
      </c>
      <c r="N253" s="255">
        <v>8.0000000000000004E-4</v>
      </c>
      <c r="O253" s="255">
        <f>ROUND(E253*N253,2)</f>
        <v>0</v>
      </c>
      <c r="P253" s="255">
        <v>0</v>
      </c>
      <c r="Q253" s="255">
        <f>ROUND(E253*P253,2)</f>
        <v>0</v>
      </c>
      <c r="R253" s="255" t="s">
        <v>244</v>
      </c>
      <c r="S253" s="255" t="s">
        <v>137</v>
      </c>
      <c r="T253" s="256" t="s">
        <v>137</v>
      </c>
      <c r="U253" s="233">
        <v>0</v>
      </c>
      <c r="V253" s="233">
        <f>ROUND(E253*U253,2)</f>
        <v>0</v>
      </c>
      <c r="W253" s="233"/>
      <c r="X253" s="233" t="s">
        <v>245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246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0" t="s">
        <v>140</v>
      </c>
      <c r="D254" s="234"/>
      <c r="E254" s="235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141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0" t="s">
        <v>239</v>
      </c>
      <c r="D255" s="234"/>
      <c r="E255" s="235">
        <v>1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141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1" t="s">
        <v>143</v>
      </c>
      <c r="D256" s="236"/>
      <c r="E256" s="237">
        <v>1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141</v>
      </c>
      <c r="AH256" s="214">
        <v>1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60">
        <v>59</v>
      </c>
      <c r="B257" s="261" t="s">
        <v>300</v>
      </c>
      <c r="C257" s="274" t="s">
        <v>301</v>
      </c>
      <c r="D257" s="262" t="s">
        <v>207</v>
      </c>
      <c r="E257" s="263">
        <v>4.0579999999999998E-2</v>
      </c>
      <c r="F257" s="264"/>
      <c r="G257" s="265">
        <f>ROUND(E257*F257,2)</f>
        <v>0</v>
      </c>
      <c r="H257" s="264"/>
      <c r="I257" s="265">
        <f>ROUND(E257*H257,2)</f>
        <v>0</v>
      </c>
      <c r="J257" s="264"/>
      <c r="K257" s="265">
        <f>ROUND(E257*J257,2)</f>
        <v>0</v>
      </c>
      <c r="L257" s="265">
        <v>15</v>
      </c>
      <c r="M257" s="265">
        <f>G257*(1+L257/100)</f>
        <v>0</v>
      </c>
      <c r="N257" s="265">
        <v>0</v>
      </c>
      <c r="O257" s="265">
        <f>ROUND(E257*N257,2)</f>
        <v>0</v>
      </c>
      <c r="P257" s="265">
        <v>0</v>
      </c>
      <c r="Q257" s="265">
        <f>ROUND(E257*P257,2)</f>
        <v>0</v>
      </c>
      <c r="R257" s="265"/>
      <c r="S257" s="265" t="s">
        <v>137</v>
      </c>
      <c r="T257" s="266" t="s">
        <v>137</v>
      </c>
      <c r="U257" s="233">
        <v>2.4209999999999998</v>
      </c>
      <c r="V257" s="233">
        <f>ROUND(E257*U257,2)</f>
        <v>0.1</v>
      </c>
      <c r="W257" s="233"/>
      <c r="X257" s="233" t="s">
        <v>208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209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x14ac:dyDescent="0.2">
      <c r="A258" s="244" t="s">
        <v>132</v>
      </c>
      <c r="B258" s="245" t="s">
        <v>94</v>
      </c>
      <c r="C258" s="268" t="s">
        <v>95</v>
      </c>
      <c r="D258" s="246"/>
      <c r="E258" s="247"/>
      <c r="F258" s="248"/>
      <c r="G258" s="248">
        <f>SUMIF(AG259:AG282,"&lt;&gt;NOR",G259:G282)</f>
        <v>0</v>
      </c>
      <c r="H258" s="248"/>
      <c r="I258" s="248">
        <f>SUM(I259:I282)</f>
        <v>0</v>
      </c>
      <c r="J258" s="248"/>
      <c r="K258" s="248">
        <f>SUM(K259:K282)</f>
        <v>0</v>
      </c>
      <c r="L258" s="248"/>
      <c r="M258" s="248">
        <f>SUM(M259:M282)</f>
        <v>0</v>
      </c>
      <c r="N258" s="248"/>
      <c r="O258" s="248">
        <f>SUM(O259:O282)</f>
        <v>0.14000000000000001</v>
      </c>
      <c r="P258" s="248"/>
      <c r="Q258" s="248">
        <f>SUM(Q259:Q282)</f>
        <v>0</v>
      </c>
      <c r="R258" s="248"/>
      <c r="S258" s="248"/>
      <c r="T258" s="249"/>
      <c r="U258" s="243"/>
      <c r="V258" s="243">
        <f>SUM(V259:V282)</f>
        <v>6.59</v>
      </c>
      <c r="W258" s="243"/>
      <c r="X258" s="243"/>
      <c r="AG258" t="s">
        <v>133</v>
      </c>
    </row>
    <row r="259" spans="1:60" ht="22.5" outlineLevel="1" x14ac:dyDescent="0.2">
      <c r="A259" s="250">
        <v>60</v>
      </c>
      <c r="B259" s="251" t="s">
        <v>302</v>
      </c>
      <c r="C259" s="269" t="s">
        <v>303</v>
      </c>
      <c r="D259" s="252" t="s">
        <v>136</v>
      </c>
      <c r="E259" s="253">
        <v>5.4</v>
      </c>
      <c r="F259" s="254"/>
      <c r="G259" s="255">
        <f>ROUND(E259*F259,2)</f>
        <v>0</v>
      </c>
      <c r="H259" s="254"/>
      <c r="I259" s="255">
        <f>ROUND(E259*H259,2)</f>
        <v>0</v>
      </c>
      <c r="J259" s="254"/>
      <c r="K259" s="255">
        <f>ROUND(E259*J259,2)</f>
        <v>0</v>
      </c>
      <c r="L259" s="255">
        <v>15</v>
      </c>
      <c r="M259" s="255">
        <f>G259*(1+L259/100)</f>
        <v>0</v>
      </c>
      <c r="N259" s="255">
        <v>0</v>
      </c>
      <c r="O259" s="255">
        <f>ROUND(E259*N259,2)</f>
        <v>0</v>
      </c>
      <c r="P259" s="255">
        <v>0</v>
      </c>
      <c r="Q259" s="255">
        <f>ROUND(E259*P259,2)</f>
        <v>0</v>
      </c>
      <c r="R259" s="255"/>
      <c r="S259" s="255" t="s">
        <v>137</v>
      </c>
      <c r="T259" s="256" t="s">
        <v>137</v>
      </c>
      <c r="U259" s="233">
        <v>1.6E-2</v>
      </c>
      <c r="V259" s="233">
        <f>ROUND(E259*U259,2)</f>
        <v>0.09</v>
      </c>
      <c r="W259" s="233"/>
      <c r="X259" s="233" t="s">
        <v>138</v>
      </c>
      <c r="Y259" s="214"/>
      <c r="Z259" s="214"/>
      <c r="AA259" s="214"/>
      <c r="AB259" s="214"/>
      <c r="AC259" s="214"/>
      <c r="AD259" s="214"/>
      <c r="AE259" s="214"/>
      <c r="AF259" s="214"/>
      <c r="AG259" s="214" t="s">
        <v>139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0" t="s">
        <v>140</v>
      </c>
      <c r="D260" s="234"/>
      <c r="E260" s="235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141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0" t="s">
        <v>148</v>
      </c>
      <c r="D261" s="234"/>
      <c r="E261" s="235">
        <v>5.4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141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1" t="s">
        <v>143</v>
      </c>
      <c r="D262" s="236"/>
      <c r="E262" s="237">
        <v>5.4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141</v>
      </c>
      <c r="AH262" s="214">
        <v>1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50">
        <v>61</v>
      </c>
      <c r="B263" s="251" t="s">
        <v>304</v>
      </c>
      <c r="C263" s="269" t="s">
        <v>305</v>
      </c>
      <c r="D263" s="252" t="s">
        <v>136</v>
      </c>
      <c r="E263" s="253">
        <v>5.4</v>
      </c>
      <c r="F263" s="254"/>
      <c r="G263" s="255">
        <f>ROUND(E263*F263,2)</f>
        <v>0</v>
      </c>
      <c r="H263" s="254"/>
      <c r="I263" s="255">
        <f>ROUND(E263*H263,2)</f>
        <v>0</v>
      </c>
      <c r="J263" s="254"/>
      <c r="K263" s="255">
        <f>ROUND(E263*J263,2)</f>
        <v>0</v>
      </c>
      <c r="L263" s="255">
        <v>15</v>
      </c>
      <c r="M263" s="255">
        <f>G263*(1+L263/100)</f>
        <v>0</v>
      </c>
      <c r="N263" s="255">
        <v>2.1000000000000001E-4</v>
      </c>
      <c r="O263" s="255">
        <f>ROUND(E263*N263,2)</f>
        <v>0</v>
      </c>
      <c r="P263" s="255">
        <v>0</v>
      </c>
      <c r="Q263" s="255">
        <f>ROUND(E263*P263,2)</f>
        <v>0</v>
      </c>
      <c r="R263" s="255"/>
      <c r="S263" s="255" t="s">
        <v>137</v>
      </c>
      <c r="T263" s="256" t="s">
        <v>137</v>
      </c>
      <c r="U263" s="233">
        <v>0.05</v>
      </c>
      <c r="V263" s="233">
        <f>ROUND(E263*U263,2)</f>
        <v>0.27</v>
      </c>
      <c r="W263" s="233"/>
      <c r="X263" s="233" t="s">
        <v>138</v>
      </c>
      <c r="Y263" s="214"/>
      <c r="Z263" s="214"/>
      <c r="AA263" s="214"/>
      <c r="AB263" s="214"/>
      <c r="AC263" s="214"/>
      <c r="AD263" s="214"/>
      <c r="AE263" s="214"/>
      <c r="AF263" s="214"/>
      <c r="AG263" s="214" t="s">
        <v>139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2" t="s">
        <v>306</v>
      </c>
      <c r="D264" s="257"/>
      <c r="E264" s="257"/>
      <c r="F264" s="257"/>
      <c r="G264" s="257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147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0" t="s">
        <v>140</v>
      </c>
      <c r="D265" s="234"/>
      <c r="E265" s="235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141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0" t="s">
        <v>148</v>
      </c>
      <c r="D266" s="234"/>
      <c r="E266" s="235">
        <v>5.4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141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143</v>
      </c>
      <c r="D267" s="236"/>
      <c r="E267" s="237">
        <v>5.4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141</v>
      </c>
      <c r="AH267" s="214">
        <v>1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ht="22.5" outlineLevel="1" x14ac:dyDescent="0.2">
      <c r="A268" s="250">
        <v>62</v>
      </c>
      <c r="B268" s="251" t="s">
        <v>307</v>
      </c>
      <c r="C268" s="269" t="s">
        <v>308</v>
      </c>
      <c r="D268" s="252" t="s">
        <v>136</v>
      </c>
      <c r="E268" s="253">
        <v>5.4</v>
      </c>
      <c r="F268" s="254"/>
      <c r="G268" s="255">
        <f>ROUND(E268*F268,2)</f>
        <v>0</v>
      </c>
      <c r="H268" s="254"/>
      <c r="I268" s="255">
        <f>ROUND(E268*H268,2)</f>
        <v>0</v>
      </c>
      <c r="J268" s="254"/>
      <c r="K268" s="255">
        <f>ROUND(E268*J268,2)</f>
        <v>0</v>
      </c>
      <c r="L268" s="255">
        <v>15</v>
      </c>
      <c r="M268" s="255">
        <f>G268*(1+L268/100)</f>
        <v>0</v>
      </c>
      <c r="N268" s="255">
        <v>5.0400000000000002E-3</v>
      </c>
      <c r="O268" s="255">
        <f>ROUND(E268*N268,2)</f>
        <v>0.03</v>
      </c>
      <c r="P268" s="255">
        <v>0</v>
      </c>
      <c r="Q268" s="255">
        <f>ROUND(E268*P268,2)</f>
        <v>0</v>
      </c>
      <c r="R268" s="255"/>
      <c r="S268" s="255" t="s">
        <v>137</v>
      </c>
      <c r="T268" s="256" t="s">
        <v>137</v>
      </c>
      <c r="U268" s="233">
        <v>0.97799999999999998</v>
      </c>
      <c r="V268" s="233">
        <f>ROUND(E268*U268,2)</f>
        <v>5.28</v>
      </c>
      <c r="W268" s="233"/>
      <c r="X268" s="233" t="s">
        <v>138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139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0" t="s">
        <v>140</v>
      </c>
      <c r="D269" s="234"/>
      <c r="E269" s="235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141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0" t="s">
        <v>148</v>
      </c>
      <c r="D270" s="234"/>
      <c r="E270" s="235">
        <v>5.4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141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143</v>
      </c>
      <c r="D271" s="236"/>
      <c r="E271" s="237">
        <v>5.4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141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50">
        <v>63</v>
      </c>
      <c r="B272" s="251" t="s">
        <v>309</v>
      </c>
      <c r="C272" s="269" t="s">
        <v>310</v>
      </c>
      <c r="D272" s="252" t="s">
        <v>136</v>
      </c>
      <c r="E272" s="253">
        <v>5.94</v>
      </c>
      <c r="F272" s="254"/>
      <c r="G272" s="255">
        <f>ROUND(E272*F272,2)</f>
        <v>0</v>
      </c>
      <c r="H272" s="254"/>
      <c r="I272" s="255">
        <f>ROUND(E272*H272,2)</f>
        <v>0</v>
      </c>
      <c r="J272" s="254"/>
      <c r="K272" s="255">
        <f>ROUND(E272*J272,2)</f>
        <v>0</v>
      </c>
      <c r="L272" s="255">
        <v>15</v>
      </c>
      <c r="M272" s="255">
        <f>G272*(1+L272/100)</f>
        <v>0</v>
      </c>
      <c r="N272" s="255">
        <v>1.9199999999999998E-2</v>
      </c>
      <c r="O272" s="255">
        <f>ROUND(E272*N272,2)</f>
        <v>0.11</v>
      </c>
      <c r="P272" s="255">
        <v>0</v>
      </c>
      <c r="Q272" s="255">
        <f>ROUND(E272*P272,2)</f>
        <v>0</v>
      </c>
      <c r="R272" s="255" t="s">
        <v>244</v>
      </c>
      <c r="S272" s="255" t="s">
        <v>137</v>
      </c>
      <c r="T272" s="256" t="s">
        <v>137</v>
      </c>
      <c r="U272" s="233">
        <v>0</v>
      </c>
      <c r="V272" s="233">
        <f>ROUND(E272*U272,2)</f>
        <v>0</v>
      </c>
      <c r="W272" s="233"/>
      <c r="X272" s="233" t="s">
        <v>245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246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0" t="s">
        <v>140</v>
      </c>
      <c r="D273" s="234"/>
      <c r="E273" s="235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141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148</v>
      </c>
      <c r="D274" s="234"/>
      <c r="E274" s="235">
        <v>5.4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141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143</v>
      </c>
      <c r="D275" s="236"/>
      <c r="E275" s="237">
        <v>5.4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141</v>
      </c>
      <c r="AH275" s="214">
        <v>1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5" t="s">
        <v>311</v>
      </c>
      <c r="D276" s="241"/>
      <c r="E276" s="242">
        <v>0.54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141</v>
      </c>
      <c r="AH276" s="214">
        <v>4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50">
        <v>64</v>
      </c>
      <c r="B277" s="251" t="s">
        <v>312</v>
      </c>
      <c r="C277" s="269" t="s">
        <v>313</v>
      </c>
      <c r="D277" s="252" t="s">
        <v>220</v>
      </c>
      <c r="E277" s="253">
        <v>11</v>
      </c>
      <c r="F277" s="254"/>
      <c r="G277" s="255">
        <f>ROUND(E277*F277,2)</f>
        <v>0</v>
      </c>
      <c r="H277" s="254"/>
      <c r="I277" s="255">
        <f>ROUND(E277*H277,2)</f>
        <v>0</v>
      </c>
      <c r="J277" s="254"/>
      <c r="K277" s="255">
        <f>ROUND(E277*J277,2)</f>
        <v>0</v>
      </c>
      <c r="L277" s="255">
        <v>15</v>
      </c>
      <c r="M277" s="255">
        <f>G277*(1+L277/100)</f>
        <v>0</v>
      </c>
      <c r="N277" s="255">
        <v>4.0000000000000003E-5</v>
      </c>
      <c r="O277" s="255">
        <f>ROUND(E277*N277,2)</f>
        <v>0</v>
      </c>
      <c r="P277" s="255">
        <v>0</v>
      </c>
      <c r="Q277" s="255">
        <f>ROUND(E277*P277,2)</f>
        <v>0</v>
      </c>
      <c r="R277" s="255"/>
      <c r="S277" s="255" t="s">
        <v>137</v>
      </c>
      <c r="T277" s="256" t="s">
        <v>137</v>
      </c>
      <c r="U277" s="233">
        <v>7.0000000000000007E-2</v>
      </c>
      <c r="V277" s="233">
        <f>ROUND(E277*U277,2)</f>
        <v>0.77</v>
      </c>
      <c r="W277" s="233"/>
      <c r="X277" s="233" t="s">
        <v>138</v>
      </c>
      <c r="Y277" s="214"/>
      <c r="Z277" s="214"/>
      <c r="AA277" s="214"/>
      <c r="AB277" s="214"/>
      <c r="AC277" s="214"/>
      <c r="AD277" s="214"/>
      <c r="AE277" s="214"/>
      <c r="AF277" s="214"/>
      <c r="AG277" s="214" t="s">
        <v>139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2" t="s">
        <v>314</v>
      </c>
      <c r="D278" s="257"/>
      <c r="E278" s="257"/>
      <c r="F278" s="257"/>
      <c r="G278" s="257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147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0" t="s">
        <v>140</v>
      </c>
      <c r="D279" s="234"/>
      <c r="E279" s="235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141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0" t="s">
        <v>315</v>
      </c>
      <c r="D280" s="234"/>
      <c r="E280" s="235">
        <v>11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141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1" t="s">
        <v>143</v>
      </c>
      <c r="D281" s="236"/>
      <c r="E281" s="237">
        <v>11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141</v>
      </c>
      <c r="AH281" s="214">
        <v>1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60">
        <v>65</v>
      </c>
      <c r="B282" s="261" t="s">
        <v>316</v>
      </c>
      <c r="C282" s="274" t="s">
        <v>317</v>
      </c>
      <c r="D282" s="262" t="s">
        <v>207</v>
      </c>
      <c r="E282" s="263">
        <v>0.14283999999999999</v>
      </c>
      <c r="F282" s="264"/>
      <c r="G282" s="265">
        <f>ROUND(E282*F282,2)</f>
        <v>0</v>
      </c>
      <c r="H282" s="264"/>
      <c r="I282" s="265">
        <f>ROUND(E282*H282,2)</f>
        <v>0</v>
      </c>
      <c r="J282" s="264"/>
      <c r="K282" s="265">
        <f>ROUND(E282*J282,2)</f>
        <v>0</v>
      </c>
      <c r="L282" s="265">
        <v>15</v>
      </c>
      <c r="M282" s="265">
        <f>G282*(1+L282/100)</f>
        <v>0</v>
      </c>
      <c r="N282" s="265">
        <v>0</v>
      </c>
      <c r="O282" s="265">
        <f>ROUND(E282*N282,2)</f>
        <v>0</v>
      </c>
      <c r="P282" s="265">
        <v>0</v>
      </c>
      <c r="Q282" s="265">
        <f>ROUND(E282*P282,2)</f>
        <v>0</v>
      </c>
      <c r="R282" s="265"/>
      <c r="S282" s="265" t="s">
        <v>137</v>
      </c>
      <c r="T282" s="266" t="s">
        <v>137</v>
      </c>
      <c r="U282" s="233">
        <v>1.2649999999999999</v>
      </c>
      <c r="V282" s="233">
        <f>ROUND(E282*U282,2)</f>
        <v>0.18</v>
      </c>
      <c r="W282" s="233"/>
      <c r="X282" s="233" t="s">
        <v>208</v>
      </c>
      <c r="Y282" s="214"/>
      <c r="Z282" s="214"/>
      <c r="AA282" s="214"/>
      <c r="AB282" s="214"/>
      <c r="AC282" s="214"/>
      <c r="AD282" s="214"/>
      <c r="AE282" s="214"/>
      <c r="AF282" s="214"/>
      <c r="AG282" s="214" t="s">
        <v>209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x14ac:dyDescent="0.2">
      <c r="A283" s="244" t="s">
        <v>132</v>
      </c>
      <c r="B283" s="245" t="s">
        <v>96</v>
      </c>
      <c r="C283" s="268" t="s">
        <v>97</v>
      </c>
      <c r="D283" s="246"/>
      <c r="E283" s="247"/>
      <c r="F283" s="248"/>
      <c r="G283" s="248">
        <f>SUMIF(AG284:AG322,"&lt;&gt;NOR",G284:G322)</f>
        <v>0</v>
      </c>
      <c r="H283" s="248"/>
      <c r="I283" s="248">
        <f>SUM(I284:I322)</f>
        <v>0</v>
      </c>
      <c r="J283" s="248"/>
      <c r="K283" s="248">
        <f>SUM(K284:K322)</f>
        <v>0</v>
      </c>
      <c r="L283" s="248"/>
      <c r="M283" s="248">
        <f>SUM(M284:M322)</f>
        <v>0</v>
      </c>
      <c r="N283" s="248"/>
      <c r="O283" s="248">
        <f>SUM(O284:O322)</f>
        <v>0.39</v>
      </c>
      <c r="P283" s="248"/>
      <c r="Q283" s="248">
        <f>SUM(Q284:Q322)</f>
        <v>0</v>
      </c>
      <c r="R283" s="248"/>
      <c r="S283" s="248"/>
      <c r="T283" s="249"/>
      <c r="U283" s="243"/>
      <c r="V283" s="243">
        <f>SUM(V284:V322)</f>
        <v>24.73</v>
      </c>
      <c r="W283" s="243"/>
      <c r="X283" s="243"/>
      <c r="AG283" t="s">
        <v>133</v>
      </c>
    </row>
    <row r="284" spans="1:60" outlineLevel="1" x14ac:dyDescent="0.2">
      <c r="A284" s="250">
        <v>66</v>
      </c>
      <c r="B284" s="251" t="s">
        <v>318</v>
      </c>
      <c r="C284" s="269" t="s">
        <v>319</v>
      </c>
      <c r="D284" s="252" t="s">
        <v>136</v>
      </c>
      <c r="E284" s="253">
        <v>20.818000000000001</v>
      </c>
      <c r="F284" s="254"/>
      <c r="G284" s="255">
        <f>ROUND(E284*F284,2)</f>
        <v>0</v>
      </c>
      <c r="H284" s="254"/>
      <c r="I284" s="255">
        <f>ROUND(E284*H284,2)</f>
        <v>0</v>
      </c>
      <c r="J284" s="254"/>
      <c r="K284" s="255">
        <f>ROUND(E284*J284,2)</f>
        <v>0</v>
      </c>
      <c r="L284" s="255">
        <v>15</v>
      </c>
      <c r="M284" s="255">
        <f>G284*(1+L284/100)</f>
        <v>0</v>
      </c>
      <c r="N284" s="255">
        <v>2.1000000000000001E-4</v>
      </c>
      <c r="O284" s="255">
        <f>ROUND(E284*N284,2)</f>
        <v>0</v>
      </c>
      <c r="P284" s="255">
        <v>0</v>
      </c>
      <c r="Q284" s="255">
        <f>ROUND(E284*P284,2)</f>
        <v>0</v>
      </c>
      <c r="R284" s="255"/>
      <c r="S284" s="255" t="s">
        <v>137</v>
      </c>
      <c r="T284" s="256" t="s">
        <v>137</v>
      </c>
      <c r="U284" s="233">
        <v>0.05</v>
      </c>
      <c r="V284" s="233">
        <f>ROUND(E284*U284,2)</f>
        <v>1.04</v>
      </c>
      <c r="W284" s="233"/>
      <c r="X284" s="233" t="s">
        <v>138</v>
      </c>
      <c r="Y284" s="214"/>
      <c r="Z284" s="214"/>
      <c r="AA284" s="214"/>
      <c r="AB284" s="214"/>
      <c r="AC284" s="214"/>
      <c r="AD284" s="214"/>
      <c r="AE284" s="214"/>
      <c r="AF284" s="214"/>
      <c r="AG284" s="214" t="s">
        <v>139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2" t="s">
        <v>320</v>
      </c>
      <c r="D285" s="257"/>
      <c r="E285" s="257"/>
      <c r="F285" s="257"/>
      <c r="G285" s="257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147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0" t="s">
        <v>140</v>
      </c>
      <c r="D286" s="234"/>
      <c r="E286" s="235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141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31"/>
      <c r="B287" s="232"/>
      <c r="C287" s="270" t="s">
        <v>194</v>
      </c>
      <c r="D287" s="234"/>
      <c r="E287" s="235">
        <v>22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141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1" t="s">
        <v>143</v>
      </c>
      <c r="D288" s="236"/>
      <c r="E288" s="237">
        <v>22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141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0" t="s">
        <v>171</v>
      </c>
      <c r="D289" s="234"/>
      <c r="E289" s="235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141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0" t="s">
        <v>172</v>
      </c>
      <c r="D290" s="234"/>
      <c r="E290" s="235">
        <v>-1.1819999999999999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141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1" t="s">
        <v>143</v>
      </c>
      <c r="D291" s="236"/>
      <c r="E291" s="237">
        <v>-1.1819999999999999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141</v>
      </c>
      <c r="AH291" s="214">
        <v>1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50">
        <v>67</v>
      </c>
      <c r="B292" s="251" t="s">
        <v>321</v>
      </c>
      <c r="C292" s="269" t="s">
        <v>322</v>
      </c>
      <c r="D292" s="252" t="s">
        <v>136</v>
      </c>
      <c r="E292" s="253">
        <v>20.818000000000001</v>
      </c>
      <c r="F292" s="254"/>
      <c r="G292" s="255">
        <f>ROUND(E292*F292,2)</f>
        <v>0</v>
      </c>
      <c r="H292" s="254"/>
      <c r="I292" s="255">
        <f>ROUND(E292*H292,2)</f>
        <v>0</v>
      </c>
      <c r="J292" s="254"/>
      <c r="K292" s="255">
        <f>ROUND(E292*J292,2)</f>
        <v>0</v>
      </c>
      <c r="L292" s="255">
        <v>15</v>
      </c>
      <c r="M292" s="255">
        <f>G292*(1+L292/100)</f>
        <v>0</v>
      </c>
      <c r="N292" s="255">
        <v>5.2399999999999999E-3</v>
      </c>
      <c r="O292" s="255">
        <f>ROUND(E292*N292,2)</f>
        <v>0.11</v>
      </c>
      <c r="P292" s="255">
        <v>0</v>
      </c>
      <c r="Q292" s="255">
        <f>ROUND(E292*P292,2)</f>
        <v>0</v>
      </c>
      <c r="R292" s="255"/>
      <c r="S292" s="255" t="s">
        <v>137</v>
      </c>
      <c r="T292" s="256" t="s">
        <v>137</v>
      </c>
      <c r="U292" s="233">
        <v>0.95840000000000003</v>
      </c>
      <c r="V292" s="233">
        <f>ROUND(E292*U292,2)</f>
        <v>19.95</v>
      </c>
      <c r="W292" s="233"/>
      <c r="X292" s="233" t="s">
        <v>138</v>
      </c>
      <c r="Y292" s="214"/>
      <c r="Z292" s="214"/>
      <c r="AA292" s="214"/>
      <c r="AB292" s="214"/>
      <c r="AC292" s="214"/>
      <c r="AD292" s="214"/>
      <c r="AE292" s="214"/>
      <c r="AF292" s="214"/>
      <c r="AG292" s="214" t="s">
        <v>139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0" t="s">
        <v>140</v>
      </c>
      <c r="D293" s="234"/>
      <c r="E293" s="235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141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0" t="s">
        <v>194</v>
      </c>
      <c r="D294" s="234"/>
      <c r="E294" s="235">
        <v>22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141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1" t="s">
        <v>143</v>
      </c>
      <c r="D295" s="236"/>
      <c r="E295" s="237">
        <v>22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141</v>
      </c>
      <c r="AH295" s="214">
        <v>1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0" t="s">
        <v>171</v>
      </c>
      <c r="D296" s="234"/>
      <c r="E296" s="235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141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0" t="s">
        <v>172</v>
      </c>
      <c r="D297" s="234"/>
      <c r="E297" s="235">
        <v>-1.1819999999999999</v>
      </c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141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1" t="s">
        <v>143</v>
      </c>
      <c r="D298" s="236"/>
      <c r="E298" s="237">
        <v>-1.1819999999999999</v>
      </c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141</v>
      </c>
      <c r="AH298" s="214">
        <v>1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50">
        <v>68</v>
      </c>
      <c r="B299" s="251" t="s">
        <v>323</v>
      </c>
      <c r="C299" s="269" t="s">
        <v>324</v>
      </c>
      <c r="D299" s="252" t="s">
        <v>136</v>
      </c>
      <c r="E299" s="253">
        <v>22.899799999999999</v>
      </c>
      <c r="F299" s="254"/>
      <c r="G299" s="255">
        <f>ROUND(E299*F299,2)</f>
        <v>0</v>
      </c>
      <c r="H299" s="254"/>
      <c r="I299" s="255">
        <f>ROUND(E299*H299,2)</f>
        <v>0</v>
      </c>
      <c r="J299" s="254"/>
      <c r="K299" s="255">
        <f>ROUND(E299*J299,2)</f>
        <v>0</v>
      </c>
      <c r="L299" s="255">
        <v>15</v>
      </c>
      <c r="M299" s="255">
        <f>G299*(1+L299/100)</f>
        <v>0</v>
      </c>
      <c r="N299" s="255">
        <v>1.2200000000000001E-2</v>
      </c>
      <c r="O299" s="255">
        <f>ROUND(E299*N299,2)</f>
        <v>0.28000000000000003</v>
      </c>
      <c r="P299" s="255">
        <v>0</v>
      </c>
      <c r="Q299" s="255">
        <f>ROUND(E299*P299,2)</f>
        <v>0</v>
      </c>
      <c r="R299" s="255" t="s">
        <v>244</v>
      </c>
      <c r="S299" s="255" t="s">
        <v>137</v>
      </c>
      <c r="T299" s="256" t="s">
        <v>137</v>
      </c>
      <c r="U299" s="233">
        <v>0</v>
      </c>
      <c r="V299" s="233">
        <f>ROUND(E299*U299,2)</f>
        <v>0</v>
      </c>
      <c r="W299" s="233"/>
      <c r="X299" s="233" t="s">
        <v>245</v>
      </c>
      <c r="Y299" s="214"/>
      <c r="Z299" s="214"/>
      <c r="AA299" s="214"/>
      <c r="AB299" s="214"/>
      <c r="AC299" s="214"/>
      <c r="AD299" s="214"/>
      <c r="AE299" s="214"/>
      <c r="AF299" s="214"/>
      <c r="AG299" s="214" t="s">
        <v>246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0" t="s">
        <v>140</v>
      </c>
      <c r="D300" s="234"/>
      <c r="E300" s="235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141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0" t="s">
        <v>194</v>
      </c>
      <c r="D301" s="234"/>
      <c r="E301" s="235">
        <v>22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141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1" t="s">
        <v>143</v>
      </c>
      <c r="D302" s="236"/>
      <c r="E302" s="237">
        <v>22</v>
      </c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141</v>
      </c>
      <c r="AH302" s="214">
        <v>1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0" t="s">
        <v>171</v>
      </c>
      <c r="D303" s="234"/>
      <c r="E303" s="235"/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141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0" t="s">
        <v>172</v>
      </c>
      <c r="D304" s="234"/>
      <c r="E304" s="235">
        <v>-1.1819999999999999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141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1" t="s">
        <v>143</v>
      </c>
      <c r="D305" s="236"/>
      <c r="E305" s="237">
        <v>-1.1819999999999999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141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5" t="s">
        <v>311</v>
      </c>
      <c r="D306" s="241"/>
      <c r="E306" s="242">
        <v>2.0817999999999999</v>
      </c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141</v>
      </c>
      <c r="AH306" s="214">
        <v>4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ht="22.5" outlineLevel="1" x14ac:dyDescent="0.2">
      <c r="A307" s="250">
        <v>69</v>
      </c>
      <c r="B307" s="251" t="s">
        <v>325</v>
      </c>
      <c r="C307" s="269" t="s">
        <v>326</v>
      </c>
      <c r="D307" s="252" t="s">
        <v>220</v>
      </c>
      <c r="E307" s="253">
        <v>11</v>
      </c>
      <c r="F307" s="254"/>
      <c r="G307" s="255">
        <f>ROUND(E307*F307,2)</f>
        <v>0</v>
      </c>
      <c r="H307" s="254"/>
      <c r="I307" s="255">
        <f>ROUND(E307*H307,2)</f>
        <v>0</v>
      </c>
      <c r="J307" s="254"/>
      <c r="K307" s="255">
        <f>ROUND(E307*J307,2)</f>
        <v>0</v>
      </c>
      <c r="L307" s="255">
        <v>15</v>
      </c>
      <c r="M307" s="255">
        <f>G307*(1+L307/100)</f>
        <v>0</v>
      </c>
      <c r="N307" s="255">
        <v>1E-4</v>
      </c>
      <c r="O307" s="255">
        <f>ROUND(E307*N307,2)</f>
        <v>0</v>
      </c>
      <c r="P307" s="255">
        <v>0</v>
      </c>
      <c r="Q307" s="255">
        <f>ROUND(E307*P307,2)</f>
        <v>0</v>
      </c>
      <c r="R307" s="255"/>
      <c r="S307" s="255" t="s">
        <v>230</v>
      </c>
      <c r="T307" s="256" t="s">
        <v>231</v>
      </c>
      <c r="U307" s="233">
        <v>0.12</v>
      </c>
      <c r="V307" s="233">
        <f>ROUND(E307*U307,2)</f>
        <v>1.32</v>
      </c>
      <c r="W307" s="233"/>
      <c r="X307" s="233" t="s">
        <v>138</v>
      </c>
      <c r="Y307" s="214"/>
      <c r="Z307" s="214"/>
      <c r="AA307" s="214"/>
      <c r="AB307" s="214"/>
      <c r="AC307" s="214"/>
      <c r="AD307" s="214"/>
      <c r="AE307" s="214"/>
      <c r="AF307" s="214"/>
      <c r="AG307" s="214" t="s">
        <v>139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2" t="s">
        <v>327</v>
      </c>
      <c r="D308" s="257"/>
      <c r="E308" s="257"/>
      <c r="F308" s="257"/>
      <c r="G308" s="257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147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0" t="s">
        <v>140</v>
      </c>
      <c r="D309" s="234"/>
      <c r="E309" s="235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141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0" t="s">
        <v>328</v>
      </c>
      <c r="D310" s="234"/>
      <c r="E310" s="235">
        <v>11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141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1" t="s">
        <v>143</v>
      </c>
      <c r="D311" s="236"/>
      <c r="E311" s="237">
        <v>11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141</v>
      </c>
      <c r="AH311" s="214">
        <v>1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ht="22.5" outlineLevel="1" x14ac:dyDescent="0.2">
      <c r="A312" s="250">
        <v>70</v>
      </c>
      <c r="B312" s="251" t="s">
        <v>329</v>
      </c>
      <c r="C312" s="269" t="s">
        <v>330</v>
      </c>
      <c r="D312" s="252" t="s">
        <v>220</v>
      </c>
      <c r="E312" s="253">
        <v>8</v>
      </c>
      <c r="F312" s="254"/>
      <c r="G312" s="255">
        <f>ROUND(E312*F312,2)</f>
        <v>0</v>
      </c>
      <c r="H312" s="254"/>
      <c r="I312" s="255">
        <f>ROUND(E312*H312,2)</f>
        <v>0</v>
      </c>
      <c r="J312" s="254"/>
      <c r="K312" s="255">
        <f>ROUND(E312*J312,2)</f>
        <v>0</v>
      </c>
      <c r="L312" s="255">
        <v>15</v>
      </c>
      <c r="M312" s="255">
        <f>G312*(1+L312/100)</f>
        <v>0</v>
      </c>
      <c r="N312" s="255">
        <v>1E-4</v>
      </c>
      <c r="O312" s="255">
        <f>ROUND(E312*N312,2)</f>
        <v>0</v>
      </c>
      <c r="P312" s="255">
        <v>0</v>
      </c>
      <c r="Q312" s="255">
        <f>ROUND(E312*P312,2)</f>
        <v>0</v>
      </c>
      <c r="R312" s="255"/>
      <c r="S312" s="255" t="s">
        <v>230</v>
      </c>
      <c r="T312" s="256" t="s">
        <v>231</v>
      </c>
      <c r="U312" s="233">
        <v>0.12</v>
      </c>
      <c r="V312" s="233">
        <f>ROUND(E312*U312,2)</f>
        <v>0.96</v>
      </c>
      <c r="W312" s="233"/>
      <c r="X312" s="233" t="s">
        <v>138</v>
      </c>
      <c r="Y312" s="214"/>
      <c r="Z312" s="214"/>
      <c r="AA312" s="214"/>
      <c r="AB312" s="214"/>
      <c r="AC312" s="214"/>
      <c r="AD312" s="214"/>
      <c r="AE312" s="214"/>
      <c r="AF312" s="214"/>
      <c r="AG312" s="214" t="s">
        <v>139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2" t="s">
        <v>327</v>
      </c>
      <c r="D313" s="257"/>
      <c r="E313" s="257"/>
      <c r="F313" s="257"/>
      <c r="G313" s="257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147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0" t="s">
        <v>140</v>
      </c>
      <c r="D314" s="234"/>
      <c r="E314" s="235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141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0" t="s">
        <v>331</v>
      </c>
      <c r="D315" s="234"/>
      <c r="E315" s="235">
        <v>8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141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1" t="s">
        <v>143</v>
      </c>
      <c r="D316" s="236"/>
      <c r="E316" s="237">
        <v>8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141</v>
      </c>
      <c r="AH316" s="214">
        <v>1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ht="22.5" outlineLevel="1" x14ac:dyDescent="0.2">
      <c r="A317" s="250">
        <v>71</v>
      </c>
      <c r="B317" s="251" t="s">
        <v>332</v>
      </c>
      <c r="C317" s="269" t="s">
        <v>333</v>
      </c>
      <c r="D317" s="252" t="s">
        <v>220</v>
      </c>
      <c r="E317" s="253">
        <v>8</v>
      </c>
      <c r="F317" s="254"/>
      <c r="G317" s="255">
        <f>ROUND(E317*F317,2)</f>
        <v>0</v>
      </c>
      <c r="H317" s="254"/>
      <c r="I317" s="255">
        <f>ROUND(E317*H317,2)</f>
        <v>0</v>
      </c>
      <c r="J317" s="254"/>
      <c r="K317" s="255">
        <f>ROUND(E317*J317,2)</f>
        <v>0</v>
      </c>
      <c r="L317" s="255">
        <v>15</v>
      </c>
      <c r="M317" s="255">
        <f>G317*(1+L317/100)</f>
        <v>0</v>
      </c>
      <c r="N317" s="255">
        <v>2.3000000000000001E-4</v>
      </c>
      <c r="O317" s="255">
        <f>ROUND(E317*N317,2)</f>
        <v>0</v>
      </c>
      <c r="P317" s="255">
        <v>0</v>
      </c>
      <c r="Q317" s="255">
        <f>ROUND(E317*P317,2)</f>
        <v>0</v>
      </c>
      <c r="R317" s="255"/>
      <c r="S317" s="255" t="s">
        <v>230</v>
      </c>
      <c r="T317" s="256" t="s">
        <v>231</v>
      </c>
      <c r="U317" s="233">
        <v>0.12</v>
      </c>
      <c r="V317" s="233">
        <f>ROUND(E317*U317,2)</f>
        <v>0.96</v>
      </c>
      <c r="W317" s="233"/>
      <c r="X317" s="233" t="s">
        <v>138</v>
      </c>
      <c r="Y317" s="214"/>
      <c r="Z317" s="214"/>
      <c r="AA317" s="214"/>
      <c r="AB317" s="214"/>
      <c r="AC317" s="214"/>
      <c r="AD317" s="214"/>
      <c r="AE317" s="214"/>
      <c r="AF317" s="214"/>
      <c r="AG317" s="214" t="s">
        <v>139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2" t="s">
        <v>327</v>
      </c>
      <c r="D318" s="257"/>
      <c r="E318" s="257"/>
      <c r="F318" s="257"/>
      <c r="G318" s="257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147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0" t="s">
        <v>140</v>
      </c>
      <c r="D319" s="234"/>
      <c r="E319" s="235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141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0" t="s">
        <v>331</v>
      </c>
      <c r="D320" s="234"/>
      <c r="E320" s="235">
        <v>8</v>
      </c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141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143</v>
      </c>
      <c r="D321" s="236"/>
      <c r="E321" s="237">
        <v>8</v>
      </c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141</v>
      </c>
      <c r="AH321" s="214">
        <v>1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60">
        <v>72</v>
      </c>
      <c r="B322" s="261" t="s">
        <v>334</v>
      </c>
      <c r="C322" s="274" t="s">
        <v>335</v>
      </c>
      <c r="D322" s="262" t="s">
        <v>207</v>
      </c>
      <c r="E322" s="263">
        <v>0.39657999999999999</v>
      </c>
      <c r="F322" s="264"/>
      <c r="G322" s="265">
        <f>ROUND(E322*F322,2)</f>
        <v>0</v>
      </c>
      <c r="H322" s="264"/>
      <c r="I322" s="265">
        <f>ROUND(E322*H322,2)</f>
        <v>0</v>
      </c>
      <c r="J322" s="264"/>
      <c r="K322" s="265">
        <f>ROUND(E322*J322,2)</f>
        <v>0</v>
      </c>
      <c r="L322" s="265">
        <v>15</v>
      </c>
      <c r="M322" s="265">
        <f>G322*(1+L322/100)</f>
        <v>0</v>
      </c>
      <c r="N322" s="265">
        <v>0</v>
      </c>
      <c r="O322" s="265">
        <f>ROUND(E322*N322,2)</f>
        <v>0</v>
      </c>
      <c r="P322" s="265">
        <v>0</v>
      </c>
      <c r="Q322" s="265">
        <f>ROUND(E322*P322,2)</f>
        <v>0</v>
      </c>
      <c r="R322" s="265"/>
      <c r="S322" s="265" t="s">
        <v>137</v>
      </c>
      <c r="T322" s="266" t="s">
        <v>137</v>
      </c>
      <c r="U322" s="233">
        <v>1.2649999999999999</v>
      </c>
      <c r="V322" s="233">
        <f>ROUND(E322*U322,2)</f>
        <v>0.5</v>
      </c>
      <c r="W322" s="233"/>
      <c r="X322" s="233" t="s">
        <v>208</v>
      </c>
      <c r="Y322" s="214"/>
      <c r="Z322" s="214"/>
      <c r="AA322" s="214"/>
      <c r="AB322" s="214"/>
      <c r="AC322" s="214"/>
      <c r="AD322" s="214"/>
      <c r="AE322" s="214"/>
      <c r="AF322" s="214"/>
      <c r="AG322" s="214" t="s">
        <v>209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x14ac:dyDescent="0.2">
      <c r="A323" s="244" t="s">
        <v>132</v>
      </c>
      <c r="B323" s="245" t="s">
        <v>98</v>
      </c>
      <c r="C323" s="268" t="s">
        <v>99</v>
      </c>
      <c r="D323" s="246"/>
      <c r="E323" s="247"/>
      <c r="F323" s="248"/>
      <c r="G323" s="248">
        <f>SUMIF(AG324:AG369,"&lt;&gt;NOR",G324:G369)</f>
        <v>0</v>
      </c>
      <c r="H323" s="248"/>
      <c r="I323" s="248">
        <f>SUM(I324:I369)</f>
        <v>0</v>
      </c>
      <c r="J323" s="248"/>
      <c r="K323" s="248">
        <f>SUM(K324:K369)</f>
        <v>0</v>
      </c>
      <c r="L323" s="248"/>
      <c r="M323" s="248">
        <f>SUM(M324:M369)</f>
        <v>0</v>
      </c>
      <c r="N323" s="248"/>
      <c r="O323" s="248">
        <f>SUM(O324:O369)</f>
        <v>0.01</v>
      </c>
      <c r="P323" s="248"/>
      <c r="Q323" s="248">
        <f>SUM(Q324:Q369)</f>
        <v>0</v>
      </c>
      <c r="R323" s="248"/>
      <c r="S323" s="248"/>
      <c r="T323" s="249"/>
      <c r="U323" s="243"/>
      <c r="V323" s="243">
        <f>SUM(V324:V369)</f>
        <v>5.3900000000000006</v>
      </c>
      <c r="W323" s="243"/>
      <c r="X323" s="243"/>
      <c r="AG323" t="s">
        <v>133</v>
      </c>
    </row>
    <row r="324" spans="1:60" outlineLevel="1" x14ac:dyDescent="0.2">
      <c r="A324" s="250">
        <v>73</v>
      </c>
      <c r="B324" s="251" t="s">
        <v>336</v>
      </c>
      <c r="C324" s="269" t="s">
        <v>337</v>
      </c>
      <c r="D324" s="252" t="s">
        <v>136</v>
      </c>
      <c r="E324" s="253">
        <v>5.4</v>
      </c>
      <c r="F324" s="254"/>
      <c r="G324" s="255">
        <f>ROUND(E324*F324,2)</f>
        <v>0</v>
      </c>
      <c r="H324" s="254"/>
      <c r="I324" s="255">
        <f>ROUND(E324*H324,2)</f>
        <v>0</v>
      </c>
      <c r="J324" s="254"/>
      <c r="K324" s="255">
        <f>ROUND(E324*J324,2)</f>
        <v>0</v>
      </c>
      <c r="L324" s="255">
        <v>15</v>
      </c>
      <c r="M324" s="255">
        <f>G324*(1+L324/100)</f>
        <v>0</v>
      </c>
      <c r="N324" s="255">
        <v>3.5E-4</v>
      </c>
      <c r="O324" s="255">
        <f>ROUND(E324*N324,2)</f>
        <v>0</v>
      </c>
      <c r="P324" s="255">
        <v>0</v>
      </c>
      <c r="Q324" s="255">
        <f>ROUND(E324*P324,2)</f>
        <v>0</v>
      </c>
      <c r="R324" s="255"/>
      <c r="S324" s="255" t="s">
        <v>137</v>
      </c>
      <c r="T324" s="256" t="s">
        <v>137</v>
      </c>
      <c r="U324" s="233">
        <v>1.35E-2</v>
      </c>
      <c r="V324" s="233">
        <f>ROUND(E324*U324,2)</f>
        <v>7.0000000000000007E-2</v>
      </c>
      <c r="W324" s="233"/>
      <c r="X324" s="233" t="s">
        <v>138</v>
      </c>
      <c r="Y324" s="214"/>
      <c r="Z324" s="214"/>
      <c r="AA324" s="214"/>
      <c r="AB324" s="214"/>
      <c r="AC324" s="214"/>
      <c r="AD324" s="214"/>
      <c r="AE324" s="214"/>
      <c r="AF324" s="214"/>
      <c r="AG324" s="214" t="s">
        <v>139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0" t="s">
        <v>140</v>
      </c>
      <c r="D325" s="234"/>
      <c r="E325" s="235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141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0" t="s">
        <v>148</v>
      </c>
      <c r="D326" s="234"/>
      <c r="E326" s="235">
        <v>5.4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141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1" t="s">
        <v>143</v>
      </c>
      <c r="D327" s="236"/>
      <c r="E327" s="237">
        <v>5.4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141</v>
      </c>
      <c r="AH327" s="214">
        <v>1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50">
        <v>74</v>
      </c>
      <c r="B328" s="251" t="s">
        <v>338</v>
      </c>
      <c r="C328" s="269" t="s">
        <v>339</v>
      </c>
      <c r="D328" s="252" t="s">
        <v>136</v>
      </c>
      <c r="E328" s="253">
        <v>18.480599999999999</v>
      </c>
      <c r="F328" s="254"/>
      <c r="G328" s="255">
        <f>ROUND(E328*F328,2)</f>
        <v>0</v>
      </c>
      <c r="H328" s="254"/>
      <c r="I328" s="255">
        <f>ROUND(E328*H328,2)</f>
        <v>0</v>
      </c>
      <c r="J328" s="254"/>
      <c r="K328" s="255">
        <f>ROUND(E328*J328,2)</f>
        <v>0</v>
      </c>
      <c r="L328" s="255">
        <v>15</v>
      </c>
      <c r="M328" s="255">
        <f>G328*(1+L328/100)</f>
        <v>0</v>
      </c>
      <c r="N328" s="255">
        <v>0</v>
      </c>
      <c r="O328" s="255">
        <f>ROUND(E328*N328,2)</f>
        <v>0</v>
      </c>
      <c r="P328" s="255">
        <v>0</v>
      </c>
      <c r="Q328" s="255">
        <f>ROUND(E328*P328,2)</f>
        <v>0</v>
      </c>
      <c r="R328" s="255"/>
      <c r="S328" s="255" t="s">
        <v>137</v>
      </c>
      <c r="T328" s="256" t="s">
        <v>137</v>
      </c>
      <c r="U328" s="233">
        <v>7.0000000000000001E-3</v>
      </c>
      <c r="V328" s="233">
        <f>ROUND(E328*U328,2)</f>
        <v>0.13</v>
      </c>
      <c r="W328" s="233"/>
      <c r="X328" s="233" t="s">
        <v>138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139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0" t="s">
        <v>140</v>
      </c>
      <c r="D329" s="234"/>
      <c r="E329" s="235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141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0" t="s">
        <v>340</v>
      </c>
      <c r="D330" s="234"/>
      <c r="E330" s="235">
        <v>11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141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0" t="s">
        <v>158</v>
      </c>
      <c r="D331" s="234"/>
      <c r="E331" s="235">
        <v>2.7360000000000002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141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1" t="s">
        <v>143</v>
      </c>
      <c r="D332" s="236"/>
      <c r="E332" s="237">
        <v>13.736000000000001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141</v>
      </c>
      <c r="AH332" s="214">
        <v>1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0" t="s">
        <v>159</v>
      </c>
      <c r="D333" s="234"/>
      <c r="E333" s="235">
        <v>-0.65539999999999998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141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1" t="s">
        <v>143</v>
      </c>
      <c r="D334" s="236"/>
      <c r="E334" s="237">
        <v>-0.65539999999999998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141</v>
      </c>
      <c r="AH334" s="214">
        <v>1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0" t="s">
        <v>341</v>
      </c>
      <c r="D335" s="234"/>
      <c r="E335" s="235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141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0" t="s">
        <v>148</v>
      </c>
      <c r="D336" s="234"/>
      <c r="E336" s="235">
        <v>5.4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141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1" t="s">
        <v>143</v>
      </c>
      <c r="D337" s="236"/>
      <c r="E337" s="237">
        <v>5.4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141</v>
      </c>
      <c r="AH337" s="214">
        <v>1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50">
        <v>75</v>
      </c>
      <c r="B338" s="251" t="s">
        <v>342</v>
      </c>
      <c r="C338" s="269" t="s">
        <v>343</v>
      </c>
      <c r="D338" s="252" t="s">
        <v>136</v>
      </c>
      <c r="E338" s="253">
        <v>18.480599999999999</v>
      </c>
      <c r="F338" s="254"/>
      <c r="G338" s="255">
        <f>ROUND(E338*F338,2)</f>
        <v>0</v>
      </c>
      <c r="H338" s="254"/>
      <c r="I338" s="255">
        <f>ROUND(E338*H338,2)</f>
        <v>0</v>
      </c>
      <c r="J338" s="254"/>
      <c r="K338" s="255">
        <f>ROUND(E338*J338,2)</f>
        <v>0</v>
      </c>
      <c r="L338" s="255">
        <v>15</v>
      </c>
      <c r="M338" s="255">
        <f>G338*(1+L338/100)</f>
        <v>0</v>
      </c>
      <c r="N338" s="255">
        <v>0</v>
      </c>
      <c r="O338" s="255">
        <f>ROUND(E338*N338,2)</f>
        <v>0</v>
      </c>
      <c r="P338" s="255">
        <v>0</v>
      </c>
      <c r="Q338" s="255">
        <f>ROUND(E338*P338,2)</f>
        <v>0</v>
      </c>
      <c r="R338" s="255"/>
      <c r="S338" s="255" t="s">
        <v>137</v>
      </c>
      <c r="T338" s="256" t="s">
        <v>137</v>
      </c>
      <c r="U338" s="233">
        <v>2.1000000000000001E-2</v>
      </c>
      <c r="V338" s="233">
        <f>ROUND(E338*U338,2)</f>
        <v>0.39</v>
      </c>
      <c r="W338" s="233"/>
      <c r="X338" s="233" t="s">
        <v>138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139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0" t="s">
        <v>140</v>
      </c>
      <c r="D339" s="234"/>
      <c r="E339" s="235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141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0" t="s">
        <v>340</v>
      </c>
      <c r="D340" s="234"/>
      <c r="E340" s="235">
        <v>11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141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0" t="s">
        <v>158</v>
      </c>
      <c r="D341" s="234"/>
      <c r="E341" s="235">
        <v>2.7360000000000002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141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1" t="s">
        <v>143</v>
      </c>
      <c r="D342" s="236"/>
      <c r="E342" s="237">
        <v>13.736000000000001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141</v>
      </c>
      <c r="AH342" s="214">
        <v>1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0" t="s">
        <v>159</v>
      </c>
      <c r="D343" s="234"/>
      <c r="E343" s="235">
        <v>-0.65539999999999998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141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1" t="s">
        <v>143</v>
      </c>
      <c r="D344" s="236"/>
      <c r="E344" s="237">
        <v>-0.65539999999999998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141</v>
      </c>
      <c r="AH344" s="214">
        <v>1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0" t="s">
        <v>341</v>
      </c>
      <c r="D345" s="234"/>
      <c r="E345" s="235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141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0" t="s">
        <v>148</v>
      </c>
      <c r="D346" s="234"/>
      <c r="E346" s="235">
        <v>5.4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141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1" t="s">
        <v>143</v>
      </c>
      <c r="D347" s="236"/>
      <c r="E347" s="237">
        <v>5.4</v>
      </c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141</v>
      </c>
      <c r="AH347" s="214">
        <v>1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50">
        <v>76</v>
      </c>
      <c r="B348" s="251" t="s">
        <v>344</v>
      </c>
      <c r="C348" s="269" t="s">
        <v>345</v>
      </c>
      <c r="D348" s="252" t="s">
        <v>136</v>
      </c>
      <c r="E348" s="253">
        <v>18.480599999999999</v>
      </c>
      <c r="F348" s="254"/>
      <c r="G348" s="255">
        <f>ROUND(E348*F348,2)</f>
        <v>0</v>
      </c>
      <c r="H348" s="254"/>
      <c r="I348" s="255">
        <f>ROUND(E348*H348,2)</f>
        <v>0</v>
      </c>
      <c r="J348" s="254"/>
      <c r="K348" s="255">
        <f>ROUND(E348*J348,2)</f>
        <v>0</v>
      </c>
      <c r="L348" s="255">
        <v>15</v>
      </c>
      <c r="M348" s="255">
        <f>G348*(1+L348/100)</f>
        <v>0</v>
      </c>
      <c r="N348" s="255">
        <v>6.9999999999999994E-5</v>
      </c>
      <c r="O348" s="255">
        <f>ROUND(E348*N348,2)</f>
        <v>0</v>
      </c>
      <c r="P348" s="255">
        <v>0</v>
      </c>
      <c r="Q348" s="255">
        <f>ROUND(E348*P348,2)</f>
        <v>0</v>
      </c>
      <c r="R348" s="255"/>
      <c r="S348" s="255" t="s">
        <v>137</v>
      </c>
      <c r="T348" s="256" t="s">
        <v>137</v>
      </c>
      <c r="U348" s="233">
        <v>6.4960000000000004E-2</v>
      </c>
      <c r="V348" s="233">
        <f>ROUND(E348*U348,2)</f>
        <v>1.2</v>
      </c>
      <c r="W348" s="233"/>
      <c r="X348" s="233" t="s">
        <v>138</v>
      </c>
      <c r="Y348" s="214"/>
      <c r="Z348" s="214"/>
      <c r="AA348" s="214"/>
      <c r="AB348" s="214"/>
      <c r="AC348" s="214"/>
      <c r="AD348" s="214"/>
      <c r="AE348" s="214"/>
      <c r="AF348" s="214"/>
      <c r="AG348" s="214" t="s">
        <v>139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2" t="s">
        <v>346</v>
      </c>
      <c r="D349" s="257"/>
      <c r="E349" s="257"/>
      <c r="F349" s="257"/>
      <c r="G349" s="257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147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0" t="s">
        <v>140</v>
      </c>
      <c r="D350" s="234"/>
      <c r="E350" s="235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141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0" t="s">
        <v>340</v>
      </c>
      <c r="D351" s="234"/>
      <c r="E351" s="235">
        <v>11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141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0" t="s">
        <v>158</v>
      </c>
      <c r="D352" s="234"/>
      <c r="E352" s="235">
        <v>2.7360000000000002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141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1" t="s">
        <v>143</v>
      </c>
      <c r="D353" s="236"/>
      <c r="E353" s="237">
        <v>13.736000000000001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141</v>
      </c>
      <c r="AH353" s="214">
        <v>1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31"/>
      <c r="B354" s="232"/>
      <c r="C354" s="270" t="s">
        <v>159</v>
      </c>
      <c r="D354" s="234"/>
      <c r="E354" s="235">
        <v>-0.65539999999999998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141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1" t="s">
        <v>143</v>
      </c>
      <c r="D355" s="236"/>
      <c r="E355" s="237">
        <v>-0.65539999999999998</v>
      </c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141</v>
      </c>
      <c r="AH355" s="214">
        <v>1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0" t="s">
        <v>341</v>
      </c>
      <c r="D356" s="234"/>
      <c r="E356" s="235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141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0" t="s">
        <v>148</v>
      </c>
      <c r="D357" s="234"/>
      <c r="E357" s="235">
        <v>5.4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141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1" t="s">
        <v>143</v>
      </c>
      <c r="D358" s="236"/>
      <c r="E358" s="237">
        <v>5.4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141</v>
      </c>
      <c r="AH358" s="214">
        <v>1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50">
        <v>77</v>
      </c>
      <c r="B359" s="251" t="s">
        <v>347</v>
      </c>
      <c r="C359" s="269" t="s">
        <v>348</v>
      </c>
      <c r="D359" s="252" t="s">
        <v>136</v>
      </c>
      <c r="E359" s="253">
        <v>18.480599999999999</v>
      </c>
      <c r="F359" s="254"/>
      <c r="G359" s="255">
        <f>ROUND(E359*F359,2)</f>
        <v>0</v>
      </c>
      <c r="H359" s="254"/>
      <c r="I359" s="255">
        <f>ROUND(E359*H359,2)</f>
        <v>0</v>
      </c>
      <c r="J359" s="254"/>
      <c r="K359" s="255">
        <f>ROUND(E359*J359,2)</f>
        <v>0</v>
      </c>
      <c r="L359" s="255">
        <v>15</v>
      </c>
      <c r="M359" s="255">
        <f>G359*(1+L359/100)</f>
        <v>0</v>
      </c>
      <c r="N359" s="255">
        <v>3.6000000000000002E-4</v>
      </c>
      <c r="O359" s="255">
        <f>ROUND(E359*N359,2)</f>
        <v>0.01</v>
      </c>
      <c r="P359" s="255">
        <v>0</v>
      </c>
      <c r="Q359" s="255">
        <f>ROUND(E359*P359,2)</f>
        <v>0</v>
      </c>
      <c r="R359" s="255"/>
      <c r="S359" s="255" t="s">
        <v>137</v>
      </c>
      <c r="T359" s="256" t="s">
        <v>137</v>
      </c>
      <c r="U359" s="233">
        <v>0.19503999999999999</v>
      </c>
      <c r="V359" s="233">
        <f>ROUND(E359*U359,2)</f>
        <v>3.6</v>
      </c>
      <c r="W359" s="233"/>
      <c r="X359" s="233" t="s">
        <v>138</v>
      </c>
      <c r="Y359" s="214"/>
      <c r="Z359" s="214"/>
      <c r="AA359" s="214"/>
      <c r="AB359" s="214"/>
      <c r="AC359" s="214"/>
      <c r="AD359" s="214"/>
      <c r="AE359" s="214"/>
      <c r="AF359" s="214"/>
      <c r="AG359" s="214" t="s">
        <v>139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2" t="s">
        <v>349</v>
      </c>
      <c r="D360" s="257"/>
      <c r="E360" s="257"/>
      <c r="F360" s="257"/>
      <c r="G360" s="257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147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0" t="s">
        <v>140</v>
      </c>
      <c r="D361" s="234"/>
      <c r="E361" s="235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141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0" t="s">
        <v>340</v>
      </c>
      <c r="D362" s="234"/>
      <c r="E362" s="235">
        <v>11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141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0" t="s">
        <v>158</v>
      </c>
      <c r="D363" s="234"/>
      <c r="E363" s="235">
        <v>2.7360000000000002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141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1" t="s">
        <v>143</v>
      </c>
      <c r="D364" s="236"/>
      <c r="E364" s="237">
        <v>13.736000000000001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141</v>
      </c>
      <c r="AH364" s="214">
        <v>1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0" t="s">
        <v>159</v>
      </c>
      <c r="D365" s="234"/>
      <c r="E365" s="235">
        <v>-0.65539999999999998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141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1" t="s">
        <v>143</v>
      </c>
      <c r="D366" s="236"/>
      <c r="E366" s="237">
        <v>-0.65539999999999998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141</v>
      </c>
      <c r="AH366" s="214">
        <v>1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0" t="s">
        <v>341</v>
      </c>
      <c r="D367" s="234"/>
      <c r="E367" s="235"/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141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0" t="s">
        <v>148</v>
      </c>
      <c r="D368" s="234"/>
      <c r="E368" s="235">
        <v>5.4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141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1" t="s">
        <v>143</v>
      </c>
      <c r="D369" s="236"/>
      <c r="E369" s="237">
        <v>5.4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141</v>
      </c>
      <c r="AH369" s="214">
        <v>1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x14ac:dyDescent="0.2">
      <c r="A370" s="244" t="s">
        <v>132</v>
      </c>
      <c r="B370" s="245" t="s">
        <v>100</v>
      </c>
      <c r="C370" s="268" t="s">
        <v>101</v>
      </c>
      <c r="D370" s="246"/>
      <c r="E370" s="247"/>
      <c r="F370" s="248"/>
      <c r="G370" s="248">
        <f>SUMIF(AG371:AG415,"&lt;&gt;NOR",G371:G415)</f>
        <v>0</v>
      </c>
      <c r="H370" s="248"/>
      <c r="I370" s="248">
        <f>SUM(I371:I415)</f>
        <v>0</v>
      </c>
      <c r="J370" s="248"/>
      <c r="K370" s="248">
        <f>SUM(K371:K415)</f>
        <v>0</v>
      </c>
      <c r="L370" s="248"/>
      <c r="M370" s="248">
        <f>SUM(M371:M415)</f>
        <v>0</v>
      </c>
      <c r="N370" s="248"/>
      <c r="O370" s="248">
        <f>SUM(O371:O415)</f>
        <v>0</v>
      </c>
      <c r="P370" s="248"/>
      <c r="Q370" s="248">
        <f>SUM(Q371:Q415)</f>
        <v>0</v>
      </c>
      <c r="R370" s="248"/>
      <c r="S370" s="248"/>
      <c r="T370" s="249"/>
      <c r="U370" s="243"/>
      <c r="V370" s="243">
        <f>SUM(V371:V415)</f>
        <v>0.1</v>
      </c>
      <c r="W370" s="243"/>
      <c r="X370" s="243"/>
      <c r="AG370" t="s">
        <v>133</v>
      </c>
    </row>
    <row r="371" spans="1:60" outlineLevel="1" x14ac:dyDescent="0.2">
      <c r="A371" s="250">
        <v>78</v>
      </c>
      <c r="B371" s="251" t="s">
        <v>350</v>
      </c>
      <c r="C371" s="269" t="s">
        <v>351</v>
      </c>
      <c r="D371" s="252" t="s">
        <v>229</v>
      </c>
      <c r="E371" s="253">
        <v>1</v>
      </c>
      <c r="F371" s="254"/>
      <c r="G371" s="255">
        <f>ROUND(E371*F371,2)</f>
        <v>0</v>
      </c>
      <c r="H371" s="254"/>
      <c r="I371" s="255">
        <f>ROUND(E371*H371,2)</f>
        <v>0</v>
      </c>
      <c r="J371" s="254"/>
      <c r="K371" s="255">
        <f>ROUND(E371*J371,2)</f>
        <v>0</v>
      </c>
      <c r="L371" s="255">
        <v>15</v>
      </c>
      <c r="M371" s="255">
        <f>G371*(1+L371/100)</f>
        <v>0</v>
      </c>
      <c r="N371" s="255">
        <v>1.6000000000000001E-4</v>
      </c>
      <c r="O371" s="255">
        <f>ROUND(E371*N371,2)</f>
        <v>0</v>
      </c>
      <c r="P371" s="255">
        <v>0</v>
      </c>
      <c r="Q371" s="255">
        <f>ROUND(E371*P371,2)</f>
        <v>0</v>
      </c>
      <c r="R371" s="255"/>
      <c r="S371" s="255" t="s">
        <v>230</v>
      </c>
      <c r="T371" s="256" t="s">
        <v>231</v>
      </c>
      <c r="U371" s="233">
        <v>9.955E-2</v>
      </c>
      <c r="V371" s="233">
        <f>ROUND(E371*U371,2)</f>
        <v>0.1</v>
      </c>
      <c r="W371" s="233"/>
      <c r="X371" s="233" t="s">
        <v>138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151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ht="22.5" outlineLevel="1" x14ac:dyDescent="0.2">
      <c r="A372" s="231"/>
      <c r="B372" s="232"/>
      <c r="C372" s="272" t="s">
        <v>232</v>
      </c>
      <c r="D372" s="257"/>
      <c r="E372" s="257"/>
      <c r="F372" s="257"/>
      <c r="G372" s="257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147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58" t="str">
        <f>C372</f>
        <v>Kompletní dodávka a montáž včetně uvedení do provozu, prostupů, zaškolení, seřízení, zkoušek dle příslušných ČSN a dalších pomocných prací a zednických přípomocí</v>
      </c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6" t="s">
        <v>352</v>
      </c>
      <c r="D373" s="238"/>
      <c r="E373" s="239"/>
      <c r="F373" s="240"/>
      <c r="G373" s="240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147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/>
      <c r="B374" s="232"/>
      <c r="C374" s="273" t="s">
        <v>415</v>
      </c>
      <c r="D374" s="259"/>
      <c r="E374" s="259"/>
      <c r="F374" s="259"/>
      <c r="G374" s="259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147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ht="22.5" outlineLevel="1" x14ac:dyDescent="0.2">
      <c r="A375" s="231"/>
      <c r="B375" s="232"/>
      <c r="C375" s="273" t="s">
        <v>353</v>
      </c>
      <c r="D375" s="259"/>
      <c r="E375" s="259"/>
      <c r="F375" s="259"/>
      <c r="G375" s="259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147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58" t="str">
        <f>C375</f>
        <v>Nové nové zásuvky, vypínače. Nová svitidla do koupelny 2 kusy(do středu místnosti a nad umyvadlo), dle standadu investora.</v>
      </c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3" t="s">
        <v>354</v>
      </c>
      <c r="D376" s="259"/>
      <c r="E376" s="259"/>
      <c r="F376" s="259"/>
      <c r="G376" s="259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147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31"/>
      <c r="B377" s="232"/>
      <c r="C377" s="273" t="s">
        <v>355</v>
      </c>
      <c r="D377" s="259"/>
      <c r="E377" s="259"/>
      <c r="F377" s="259"/>
      <c r="G377" s="259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147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31"/>
      <c r="B378" s="232"/>
      <c r="C378" s="273" t="s">
        <v>416</v>
      </c>
      <c r="D378" s="259"/>
      <c r="E378" s="259"/>
      <c r="F378" s="259"/>
      <c r="G378" s="259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147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6" t="s">
        <v>352</v>
      </c>
      <c r="D379" s="238"/>
      <c r="E379" s="239"/>
      <c r="F379" s="240"/>
      <c r="G379" s="240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147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3" t="s">
        <v>417</v>
      </c>
      <c r="D380" s="259"/>
      <c r="E380" s="259"/>
      <c r="F380" s="259"/>
      <c r="G380" s="259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147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3" t="s">
        <v>356</v>
      </c>
      <c r="D381" s="259"/>
      <c r="E381" s="259"/>
      <c r="F381" s="259"/>
      <c r="G381" s="259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147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3" t="s">
        <v>357</v>
      </c>
      <c r="D382" s="259"/>
      <c r="E382" s="259"/>
      <c r="F382" s="259"/>
      <c r="G382" s="259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147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3" t="s">
        <v>358</v>
      </c>
      <c r="D383" s="259"/>
      <c r="E383" s="259"/>
      <c r="F383" s="259"/>
      <c r="G383" s="259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147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3" t="s">
        <v>359</v>
      </c>
      <c r="D384" s="259"/>
      <c r="E384" s="259"/>
      <c r="F384" s="259"/>
      <c r="G384" s="259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147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3" t="s">
        <v>360</v>
      </c>
      <c r="D385" s="259"/>
      <c r="E385" s="259"/>
      <c r="F385" s="259"/>
      <c r="G385" s="259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147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3" t="s">
        <v>361</v>
      </c>
      <c r="D386" s="259"/>
      <c r="E386" s="259"/>
      <c r="F386" s="259"/>
      <c r="G386" s="259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147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3" t="s">
        <v>362</v>
      </c>
      <c r="D387" s="259"/>
      <c r="E387" s="259"/>
      <c r="F387" s="259"/>
      <c r="G387" s="259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147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31"/>
      <c r="B388" s="232"/>
      <c r="C388" s="276" t="s">
        <v>352</v>
      </c>
      <c r="D388" s="238"/>
      <c r="E388" s="239"/>
      <c r="F388" s="240"/>
      <c r="G388" s="240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147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3" t="s">
        <v>363</v>
      </c>
      <c r="D389" s="259"/>
      <c r="E389" s="259"/>
      <c r="F389" s="259"/>
      <c r="G389" s="259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147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3" t="s">
        <v>364</v>
      </c>
      <c r="D390" s="259"/>
      <c r="E390" s="259"/>
      <c r="F390" s="259"/>
      <c r="G390" s="259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147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3" t="s">
        <v>365</v>
      </c>
      <c r="D391" s="259"/>
      <c r="E391" s="259"/>
      <c r="F391" s="259"/>
      <c r="G391" s="259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147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3" t="s">
        <v>366</v>
      </c>
      <c r="D392" s="259"/>
      <c r="E392" s="259"/>
      <c r="F392" s="259"/>
      <c r="G392" s="259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147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31"/>
      <c r="B393" s="232"/>
      <c r="C393" s="273" t="s">
        <v>367</v>
      </c>
      <c r="D393" s="259"/>
      <c r="E393" s="259"/>
      <c r="F393" s="259"/>
      <c r="G393" s="259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147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3" t="s">
        <v>368</v>
      </c>
      <c r="D394" s="259"/>
      <c r="E394" s="259"/>
      <c r="F394" s="259"/>
      <c r="G394" s="259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147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3" t="s">
        <v>369</v>
      </c>
      <c r="D395" s="259"/>
      <c r="E395" s="259"/>
      <c r="F395" s="259"/>
      <c r="G395" s="259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147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3" t="s">
        <v>370</v>
      </c>
      <c r="D396" s="259"/>
      <c r="E396" s="259"/>
      <c r="F396" s="259"/>
      <c r="G396" s="259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147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3" t="s">
        <v>371</v>
      </c>
      <c r="D397" s="259"/>
      <c r="E397" s="259"/>
      <c r="F397" s="259"/>
      <c r="G397" s="259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147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">
      <c r="A398" s="231"/>
      <c r="B398" s="232"/>
      <c r="C398" s="273" t="s">
        <v>372</v>
      </c>
      <c r="D398" s="259"/>
      <c r="E398" s="259"/>
      <c r="F398" s="259"/>
      <c r="G398" s="259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147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31"/>
      <c r="B399" s="232"/>
      <c r="C399" s="273" t="s">
        <v>373</v>
      </c>
      <c r="D399" s="259"/>
      <c r="E399" s="259"/>
      <c r="F399" s="259"/>
      <c r="G399" s="259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147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31"/>
      <c r="B400" s="232"/>
      <c r="C400" s="273" t="s">
        <v>374</v>
      </c>
      <c r="D400" s="259"/>
      <c r="E400" s="259"/>
      <c r="F400" s="259"/>
      <c r="G400" s="259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147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3" t="s">
        <v>375</v>
      </c>
      <c r="D401" s="259"/>
      <c r="E401" s="259"/>
      <c r="F401" s="259"/>
      <c r="G401" s="259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147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31"/>
      <c r="B402" s="232"/>
      <c r="C402" s="273" t="s">
        <v>376</v>
      </c>
      <c r="D402" s="259"/>
      <c r="E402" s="259"/>
      <c r="F402" s="259"/>
      <c r="G402" s="259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147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31"/>
      <c r="B403" s="232"/>
      <c r="C403" s="273" t="s">
        <v>377</v>
      </c>
      <c r="D403" s="259"/>
      <c r="E403" s="259"/>
      <c r="F403" s="259"/>
      <c r="G403" s="259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147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3" t="s">
        <v>378</v>
      </c>
      <c r="D404" s="259"/>
      <c r="E404" s="259"/>
      <c r="F404" s="259"/>
      <c r="G404" s="259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147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3" t="s">
        <v>379</v>
      </c>
      <c r="D405" s="259"/>
      <c r="E405" s="259"/>
      <c r="F405" s="259"/>
      <c r="G405" s="259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147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6" t="s">
        <v>352</v>
      </c>
      <c r="D406" s="238"/>
      <c r="E406" s="239"/>
      <c r="F406" s="240"/>
      <c r="G406" s="240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147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3" t="s">
        <v>380</v>
      </c>
      <c r="D407" s="259"/>
      <c r="E407" s="259"/>
      <c r="F407" s="259"/>
      <c r="G407" s="259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147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1"/>
      <c r="B408" s="232"/>
      <c r="C408" s="273" t="s">
        <v>364</v>
      </c>
      <c r="D408" s="259"/>
      <c r="E408" s="259"/>
      <c r="F408" s="259"/>
      <c r="G408" s="259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147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31"/>
      <c r="B409" s="232"/>
      <c r="C409" s="273" t="s">
        <v>365</v>
      </c>
      <c r="D409" s="259"/>
      <c r="E409" s="259"/>
      <c r="F409" s="259"/>
      <c r="G409" s="259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147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3" t="s">
        <v>367</v>
      </c>
      <c r="D410" s="259"/>
      <c r="E410" s="259"/>
      <c r="F410" s="259"/>
      <c r="G410" s="259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147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1"/>
      <c r="B411" s="232"/>
      <c r="C411" s="273" t="s">
        <v>368</v>
      </c>
      <c r="D411" s="259"/>
      <c r="E411" s="259"/>
      <c r="F411" s="259"/>
      <c r="G411" s="259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147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31"/>
      <c r="B412" s="232"/>
      <c r="C412" s="273" t="s">
        <v>369</v>
      </c>
      <c r="D412" s="259"/>
      <c r="E412" s="259"/>
      <c r="F412" s="259"/>
      <c r="G412" s="259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147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31"/>
      <c r="B413" s="232"/>
      <c r="C413" s="273" t="s">
        <v>370</v>
      </c>
      <c r="D413" s="259"/>
      <c r="E413" s="259"/>
      <c r="F413" s="259"/>
      <c r="G413" s="259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147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1"/>
      <c r="B414" s="232"/>
      <c r="C414" s="273" t="s">
        <v>381</v>
      </c>
      <c r="D414" s="259"/>
      <c r="E414" s="259"/>
      <c r="F414" s="259"/>
      <c r="G414" s="259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147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3" t="s">
        <v>382</v>
      </c>
      <c r="D415" s="259"/>
      <c r="E415" s="259"/>
      <c r="F415" s="259"/>
      <c r="G415" s="259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147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x14ac:dyDescent="0.2">
      <c r="A416" s="244" t="s">
        <v>132</v>
      </c>
      <c r="B416" s="245" t="s">
        <v>102</v>
      </c>
      <c r="C416" s="268" t="s">
        <v>103</v>
      </c>
      <c r="D416" s="246"/>
      <c r="E416" s="247"/>
      <c r="F416" s="248"/>
      <c r="G416" s="248">
        <f>SUMIF(AG417:AG425,"&lt;&gt;NOR",G417:G425)</f>
        <v>0</v>
      </c>
      <c r="H416" s="248"/>
      <c r="I416" s="248">
        <f>SUM(I417:I425)</f>
        <v>0</v>
      </c>
      <c r="J416" s="248"/>
      <c r="K416" s="248">
        <f>SUM(K417:K425)</f>
        <v>0</v>
      </c>
      <c r="L416" s="248"/>
      <c r="M416" s="248">
        <f>SUM(M417:M425)</f>
        <v>0</v>
      </c>
      <c r="N416" s="248"/>
      <c r="O416" s="248">
        <f>SUM(O417:O425)</f>
        <v>0</v>
      </c>
      <c r="P416" s="248"/>
      <c r="Q416" s="248">
        <f>SUM(Q417:Q425)</f>
        <v>0</v>
      </c>
      <c r="R416" s="248"/>
      <c r="S416" s="248"/>
      <c r="T416" s="249"/>
      <c r="U416" s="243"/>
      <c r="V416" s="243">
        <f>SUM(V417:V425)</f>
        <v>12.97</v>
      </c>
      <c r="W416" s="243"/>
      <c r="X416" s="243"/>
      <c r="AG416" t="s">
        <v>133</v>
      </c>
    </row>
    <row r="417" spans="1:60" outlineLevel="1" x14ac:dyDescent="0.2">
      <c r="A417" s="260">
        <v>79</v>
      </c>
      <c r="B417" s="261" t="s">
        <v>383</v>
      </c>
      <c r="C417" s="274" t="s">
        <v>384</v>
      </c>
      <c r="D417" s="262" t="s">
        <v>207</v>
      </c>
      <c r="E417" s="263">
        <v>1.99881</v>
      </c>
      <c r="F417" s="264"/>
      <c r="G417" s="265">
        <f>ROUND(E417*F417,2)</f>
        <v>0</v>
      </c>
      <c r="H417" s="264"/>
      <c r="I417" s="265">
        <f>ROUND(E417*H417,2)</f>
        <v>0</v>
      </c>
      <c r="J417" s="264"/>
      <c r="K417" s="265">
        <f>ROUND(E417*J417,2)</f>
        <v>0</v>
      </c>
      <c r="L417" s="265">
        <v>15</v>
      </c>
      <c r="M417" s="265">
        <f>G417*(1+L417/100)</f>
        <v>0</v>
      </c>
      <c r="N417" s="265">
        <v>0</v>
      </c>
      <c r="O417" s="265">
        <f>ROUND(E417*N417,2)</f>
        <v>0</v>
      </c>
      <c r="P417" s="265">
        <v>0</v>
      </c>
      <c r="Q417" s="265">
        <f>ROUND(E417*P417,2)</f>
        <v>0</v>
      </c>
      <c r="R417" s="265"/>
      <c r="S417" s="265" t="s">
        <v>137</v>
      </c>
      <c r="T417" s="266" t="s">
        <v>137</v>
      </c>
      <c r="U417" s="233">
        <v>2.0089999999999999</v>
      </c>
      <c r="V417" s="233">
        <f>ROUND(E417*U417,2)</f>
        <v>4.0199999999999996</v>
      </c>
      <c r="W417" s="233"/>
      <c r="X417" s="233" t="s">
        <v>385</v>
      </c>
      <c r="Y417" s="214"/>
      <c r="Z417" s="214"/>
      <c r="AA417" s="214"/>
      <c r="AB417" s="214"/>
      <c r="AC417" s="214"/>
      <c r="AD417" s="214"/>
      <c r="AE417" s="214"/>
      <c r="AF417" s="214"/>
      <c r="AG417" s="214" t="s">
        <v>386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">
      <c r="A418" s="260">
        <v>80</v>
      </c>
      <c r="B418" s="261" t="s">
        <v>387</v>
      </c>
      <c r="C418" s="274" t="s">
        <v>388</v>
      </c>
      <c r="D418" s="262" t="s">
        <v>207</v>
      </c>
      <c r="E418" s="263">
        <v>5.9964199999999996</v>
      </c>
      <c r="F418" s="264"/>
      <c r="G418" s="265">
        <f>ROUND(E418*F418,2)</f>
        <v>0</v>
      </c>
      <c r="H418" s="264"/>
      <c r="I418" s="265">
        <f>ROUND(E418*H418,2)</f>
        <v>0</v>
      </c>
      <c r="J418" s="264"/>
      <c r="K418" s="265">
        <f>ROUND(E418*J418,2)</f>
        <v>0</v>
      </c>
      <c r="L418" s="265">
        <v>15</v>
      </c>
      <c r="M418" s="265">
        <f>G418*(1+L418/100)</f>
        <v>0</v>
      </c>
      <c r="N418" s="265">
        <v>0</v>
      </c>
      <c r="O418" s="265">
        <f>ROUND(E418*N418,2)</f>
        <v>0</v>
      </c>
      <c r="P418" s="265">
        <v>0</v>
      </c>
      <c r="Q418" s="265">
        <f>ROUND(E418*P418,2)</f>
        <v>0</v>
      </c>
      <c r="R418" s="265"/>
      <c r="S418" s="265" t="s">
        <v>137</v>
      </c>
      <c r="T418" s="266" t="s">
        <v>137</v>
      </c>
      <c r="U418" s="233">
        <v>0.95899999999999996</v>
      </c>
      <c r="V418" s="233">
        <f>ROUND(E418*U418,2)</f>
        <v>5.75</v>
      </c>
      <c r="W418" s="233"/>
      <c r="X418" s="233" t="s">
        <v>385</v>
      </c>
      <c r="Y418" s="214"/>
      <c r="Z418" s="214"/>
      <c r="AA418" s="214"/>
      <c r="AB418" s="214"/>
      <c r="AC418" s="214"/>
      <c r="AD418" s="214"/>
      <c r="AE418" s="214"/>
      <c r="AF418" s="214"/>
      <c r="AG418" s="214" t="s">
        <v>386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">
      <c r="A419" s="250">
        <v>81</v>
      </c>
      <c r="B419" s="251" t="s">
        <v>389</v>
      </c>
      <c r="C419" s="269" t="s">
        <v>390</v>
      </c>
      <c r="D419" s="252" t="s">
        <v>207</v>
      </c>
      <c r="E419" s="253">
        <v>1.99881</v>
      </c>
      <c r="F419" s="254"/>
      <c r="G419" s="255">
        <f>ROUND(E419*F419,2)</f>
        <v>0</v>
      </c>
      <c r="H419" s="254"/>
      <c r="I419" s="255">
        <f>ROUND(E419*H419,2)</f>
        <v>0</v>
      </c>
      <c r="J419" s="254"/>
      <c r="K419" s="255">
        <f>ROUND(E419*J419,2)</f>
        <v>0</v>
      </c>
      <c r="L419" s="255">
        <v>15</v>
      </c>
      <c r="M419" s="255">
        <f>G419*(1+L419/100)</f>
        <v>0</v>
      </c>
      <c r="N419" s="255">
        <v>0</v>
      </c>
      <c r="O419" s="255">
        <f>ROUND(E419*N419,2)</f>
        <v>0</v>
      </c>
      <c r="P419" s="255">
        <v>0</v>
      </c>
      <c r="Q419" s="255">
        <f>ROUND(E419*P419,2)</f>
        <v>0</v>
      </c>
      <c r="R419" s="255"/>
      <c r="S419" s="255" t="s">
        <v>137</v>
      </c>
      <c r="T419" s="256" t="s">
        <v>137</v>
      </c>
      <c r="U419" s="233">
        <v>0.49</v>
      </c>
      <c r="V419" s="233">
        <f>ROUND(E419*U419,2)</f>
        <v>0.98</v>
      </c>
      <c r="W419" s="233"/>
      <c r="X419" s="233" t="s">
        <v>385</v>
      </c>
      <c r="Y419" s="214"/>
      <c r="Z419" s="214"/>
      <c r="AA419" s="214"/>
      <c r="AB419" s="214"/>
      <c r="AC419" s="214"/>
      <c r="AD419" s="214"/>
      <c r="AE419" s="214"/>
      <c r="AF419" s="214"/>
      <c r="AG419" s="214" t="s">
        <v>386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2" t="s">
        <v>391</v>
      </c>
      <c r="D420" s="257"/>
      <c r="E420" s="257"/>
      <c r="F420" s="257"/>
      <c r="G420" s="257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147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60">
        <v>82</v>
      </c>
      <c r="B421" s="261" t="s">
        <v>392</v>
      </c>
      <c r="C421" s="274" t="s">
        <v>393</v>
      </c>
      <c r="D421" s="262" t="s">
        <v>207</v>
      </c>
      <c r="E421" s="263">
        <v>37.977319999999999</v>
      </c>
      <c r="F421" s="264"/>
      <c r="G421" s="265">
        <f>ROUND(E421*F421,2)</f>
        <v>0</v>
      </c>
      <c r="H421" s="264"/>
      <c r="I421" s="265">
        <f>ROUND(E421*H421,2)</f>
        <v>0</v>
      </c>
      <c r="J421" s="264"/>
      <c r="K421" s="265">
        <f>ROUND(E421*J421,2)</f>
        <v>0</v>
      </c>
      <c r="L421" s="265">
        <v>15</v>
      </c>
      <c r="M421" s="265">
        <f>G421*(1+L421/100)</f>
        <v>0</v>
      </c>
      <c r="N421" s="265">
        <v>0</v>
      </c>
      <c r="O421" s="265">
        <f>ROUND(E421*N421,2)</f>
        <v>0</v>
      </c>
      <c r="P421" s="265">
        <v>0</v>
      </c>
      <c r="Q421" s="265">
        <f>ROUND(E421*P421,2)</f>
        <v>0</v>
      </c>
      <c r="R421" s="265"/>
      <c r="S421" s="265" t="s">
        <v>137</v>
      </c>
      <c r="T421" s="266" t="s">
        <v>137</v>
      </c>
      <c r="U421" s="233">
        <v>0</v>
      </c>
      <c r="V421" s="233">
        <f>ROUND(E421*U421,2)</f>
        <v>0</v>
      </c>
      <c r="W421" s="233"/>
      <c r="X421" s="233" t="s">
        <v>385</v>
      </c>
      <c r="Y421" s="214"/>
      <c r="Z421" s="214"/>
      <c r="AA421" s="214"/>
      <c r="AB421" s="214"/>
      <c r="AC421" s="214"/>
      <c r="AD421" s="214"/>
      <c r="AE421" s="214"/>
      <c r="AF421" s="214"/>
      <c r="AG421" s="214" t="s">
        <v>386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50">
        <v>83</v>
      </c>
      <c r="B422" s="251" t="s">
        <v>394</v>
      </c>
      <c r="C422" s="269" t="s">
        <v>395</v>
      </c>
      <c r="D422" s="252" t="s">
        <v>207</v>
      </c>
      <c r="E422" s="253">
        <v>1.99881</v>
      </c>
      <c r="F422" s="254"/>
      <c r="G422" s="255">
        <f>ROUND(E422*F422,2)</f>
        <v>0</v>
      </c>
      <c r="H422" s="254"/>
      <c r="I422" s="255">
        <f>ROUND(E422*H422,2)</f>
        <v>0</v>
      </c>
      <c r="J422" s="254"/>
      <c r="K422" s="255">
        <f>ROUND(E422*J422,2)</f>
        <v>0</v>
      </c>
      <c r="L422" s="255">
        <v>15</v>
      </c>
      <c r="M422" s="255">
        <f>G422*(1+L422/100)</f>
        <v>0</v>
      </c>
      <c r="N422" s="255">
        <v>0</v>
      </c>
      <c r="O422" s="255">
        <f>ROUND(E422*N422,2)</f>
        <v>0</v>
      </c>
      <c r="P422" s="255">
        <v>0</v>
      </c>
      <c r="Q422" s="255">
        <f>ROUND(E422*P422,2)</f>
        <v>0</v>
      </c>
      <c r="R422" s="255"/>
      <c r="S422" s="255" t="s">
        <v>137</v>
      </c>
      <c r="T422" s="256" t="s">
        <v>137</v>
      </c>
      <c r="U422" s="233">
        <v>0.752</v>
      </c>
      <c r="V422" s="233">
        <f>ROUND(E422*U422,2)</f>
        <v>1.5</v>
      </c>
      <c r="W422" s="233"/>
      <c r="X422" s="233" t="s">
        <v>385</v>
      </c>
      <c r="Y422" s="214"/>
      <c r="Z422" s="214"/>
      <c r="AA422" s="214"/>
      <c r="AB422" s="214"/>
      <c r="AC422" s="214"/>
      <c r="AD422" s="214"/>
      <c r="AE422" s="214"/>
      <c r="AF422" s="214"/>
      <c r="AG422" s="214" t="s">
        <v>386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ht="22.5" outlineLevel="1" x14ac:dyDescent="0.2">
      <c r="A423" s="231"/>
      <c r="B423" s="232"/>
      <c r="C423" s="272" t="s">
        <v>396</v>
      </c>
      <c r="D423" s="257"/>
      <c r="E423" s="257"/>
      <c r="F423" s="257"/>
      <c r="G423" s="257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147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58" t="str">
        <f>C423</f>
        <v>S naložením suti nebo vybouraných hmot do dopravního prostředku a na jejich vyložením, popřípadě přeložením na normální dopravní prostředek.</v>
      </c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60">
        <v>84</v>
      </c>
      <c r="B424" s="261" t="s">
        <v>397</v>
      </c>
      <c r="C424" s="274" t="s">
        <v>398</v>
      </c>
      <c r="D424" s="262" t="s">
        <v>207</v>
      </c>
      <c r="E424" s="263">
        <v>1.99881</v>
      </c>
      <c r="F424" s="264"/>
      <c r="G424" s="265">
        <f>ROUND(E424*F424,2)</f>
        <v>0</v>
      </c>
      <c r="H424" s="264"/>
      <c r="I424" s="265">
        <f>ROUND(E424*H424,2)</f>
        <v>0</v>
      </c>
      <c r="J424" s="264"/>
      <c r="K424" s="265">
        <f>ROUND(E424*J424,2)</f>
        <v>0</v>
      </c>
      <c r="L424" s="265">
        <v>15</v>
      </c>
      <c r="M424" s="265">
        <f>G424*(1+L424/100)</f>
        <v>0</v>
      </c>
      <c r="N424" s="265">
        <v>0</v>
      </c>
      <c r="O424" s="265">
        <f>ROUND(E424*N424,2)</f>
        <v>0</v>
      </c>
      <c r="P424" s="265">
        <v>0</v>
      </c>
      <c r="Q424" s="265">
        <f>ROUND(E424*P424,2)</f>
        <v>0</v>
      </c>
      <c r="R424" s="265"/>
      <c r="S424" s="265" t="s">
        <v>137</v>
      </c>
      <c r="T424" s="266" t="s">
        <v>137</v>
      </c>
      <c r="U424" s="233">
        <v>0.36</v>
      </c>
      <c r="V424" s="233">
        <f>ROUND(E424*U424,2)</f>
        <v>0.72</v>
      </c>
      <c r="W424" s="233"/>
      <c r="X424" s="233" t="s">
        <v>385</v>
      </c>
      <c r="Y424" s="214"/>
      <c r="Z424" s="214"/>
      <c r="AA424" s="214"/>
      <c r="AB424" s="214"/>
      <c r="AC424" s="214"/>
      <c r="AD424" s="214"/>
      <c r="AE424" s="214"/>
      <c r="AF424" s="214"/>
      <c r="AG424" s="214" t="s">
        <v>386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60">
        <v>85</v>
      </c>
      <c r="B425" s="261" t="s">
        <v>399</v>
      </c>
      <c r="C425" s="274" t="s">
        <v>400</v>
      </c>
      <c r="D425" s="262" t="s">
        <v>207</v>
      </c>
      <c r="E425" s="263">
        <v>1.99881</v>
      </c>
      <c r="F425" s="264"/>
      <c r="G425" s="265">
        <f>ROUND(E425*F425,2)</f>
        <v>0</v>
      </c>
      <c r="H425" s="264"/>
      <c r="I425" s="265">
        <f>ROUND(E425*H425,2)</f>
        <v>0</v>
      </c>
      <c r="J425" s="264"/>
      <c r="K425" s="265">
        <f>ROUND(E425*J425,2)</f>
        <v>0</v>
      </c>
      <c r="L425" s="265">
        <v>15</v>
      </c>
      <c r="M425" s="265">
        <f>G425*(1+L425/100)</f>
        <v>0</v>
      </c>
      <c r="N425" s="265">
        <v>0</v>
      </c>
      <c r="O425" s="265">
        <f>ROUND(E425*N425,2)</f>
        <v>0</v>
      </c>
      <c r="P425" s="265">
        <v>0</v>
      </c>
      <c r="Q425" s="265">
        <f>ROUND(E425*P425,2)</f>
        <v>0</v>
      </c>
      <c r="R425" s="265"/>
      <c r="S425" s="265" t="s">
        <v>137</v>
      </c>
      <c r="T425" s="266" t="s">
        <v>137</v>
      </c>
      <c r="U425" s="233">
        <v>0</v>
      </c>
      <c r="V425" s="233">
        <f>ROUND(E425*U425,2)</f>
        <v>0</v>
      </c>
      <c r="W425" s="233"/>
      <c r="X425" s="233" t="s">
        <v>385</v>
      </c>
      <c r="Y425" s="214"/>
      <c r="Z425" s="214"/>
      <c r="AA425" s="214"/>
      <c r="AB425" s="214"/>
      <c r="AC425" s="214"/>
      <c r="AD425" s="214"/>
      <c r="AE425" s="214"/>
      <c r="AF425" s="214"/>
      <c r="AG425" s="214" t="s">
        <v>386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x14ac:dyDescent="0.2">
      <c r="A426" s="244" t="s">
        <v>132</v>
      </c>
      <c r="B426" s="245" t="s">
        <v>105</v>
      </c>
      <c r="C426" s="268" t="s">
        <v>30</v>
      </c>
      <c r="D426" s="246"/>
      <c r="E426" s="247"/>
      <c r="F426" s="248"/>
      <c r="G426" s="248">
        <f>SUMIF(AG427:AG433,"&lt;&gt;NOR",G427:G433)</f>
        <v>0</v>
      </c>
      <c r="H426" s="248"/>
      <c r="I426" s="248">
        <f>SUM(I427:I433)</f>
        <v>0</v>
      </c>
      <c r="J426" s="248"/>
      <c r="K426" s="248">
        <f>SUM(K427:K433)</f>
        <v>0</v>
      </c>
      <c r="L426" s="248"/>
      <c r="M426" s="248">
        <f>SUM(M427:M433)</f>
        <v>0</v>
      </c>
      <c r="N426" s="248"/>
      <c r="O426" s="248">
        <f>SUM(O427:O433)</f>
        <v>0</v>
      </c>
      <c r="P426" s="248"/>
      <c r="Q426" s="248">
        <f>SUM(Q427:Q433)</f>
        <v>0</v>
      </c>
      <c r="R426" s="248"/>
      <c r="S426" s="248"/>
      <c r="T426" s="249"/>
      <c r="U426" s="243"/>
      <c r="V426" s="243">
        <f>SUM(V427:V433)</f>
        <v>0</v>
      </c>
      <c r="W426" s="243"/>
      <c r="X426" s="243"/>
      <c r="AG426" t="s">
        <v>133</v>
      </c>
    </row>
    <row r="427" spans="1:60" outlineLevel="1" x14ac:dyDescent="0.2">
      <c r="A427" s="250">
        <v>86</v>
      </c>
      <c r="B427" s="251" t="s">
        <v>401</v>
      </c>
      <c r="C427" s="269" t="s">
        <v>402</v>
      </c>
      <c r="D427" s="252" t="s">
        <v>403</v>
      </c>
      <c r="E427" s="253">
        <v>1</v>
      </c>
      <c r="F427" s="254"/>
      <c r="G427" s="255">
        <f>ROUND(E427*F427,2)</f>
        <v>0</v>
      </c>
      <c r="H427" s="254"/>
      <c r="I427" s="255">
        <f>ROUND(E427*H427,2)</f>
        <v>0</v>
      </c>
      <c r="J427" s="254"/>
      <c r="K427" s="255">
        <f>ROUND(E427*J427,2)</f>
        <v>0</v>
      </c>
      <c r="L427" s="255">
        <v>15</v>
      </c>
      <c r="M427" s="255">
        <f>G427*(1+L427/100)</f>
        <v>0</v>
      </c>
      <c r="N427" s="255">
        <v>0</v>
      </c>
      <c r="O427" s="255">
        <f>ROUND(E427*N427,2)</f>
        <v>0</v>
      </c>
      <c r="P427" s="255">
        <v>0</v>
      </c>
      <c r="Q427" s="255">
        <f>ROUND(E427*P427,2)</f>
        <v>0</v>
      </c>
      <c r="R427" s="255"/>
      <c r="S427" s="255" t="s">
        <v>137</v>
      </c>
      <c r="T427" s="256" t="s">
        <v>231</v>
      </c>
      <c r="U427" s="233">
        <v>0</v>
      </c>
      <c r="V427" s="233">
        <f>ROUND(E427*U427,2)</f>
        <v>0</v>
      </c>
      <c r="W427" s="233"/>
      <c r="X427" s="233" t="s">
        <v>404</v>
      </c>
      <c r="Y427" s="214"/>
      <c r="Z427" s="214"/>
      <c r="AA427" s="214"/>
      <c r="AB427" s="214"/>
      <c r="AC427" s="214"/>
      <c r="AD427" s="214"/>
      <c r="AE427" s="214"/>
      <c r="AF427" s="214"/>
      <c r="AG427" s="214" t="s">
        <v>405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ht="22.5" outlineLevel="1" x14ac:dyDescent="0.2">
      <c r="A428" s="231"/>
      <c r="B428" s="232"/>
      <c r="C428" s="272" t="s">
        <v>406</v>
      </c>
      <c r="D428" s="257"/>
      <c r="E428" s="257"/>
      <c r="F428" s="257"/>
      <c r="G428" s="257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147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58" t="str">
        <f>C428</f>
        <v>Náklady zhotovitele, související s prováděním zkoušek a revizí předepsaných technickými normami nebo objednatelem a které jsou pro provedení díla nezbytné.</v>
      </c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31"/>
      <c r="B429" s="232"/>
      <c r="C429" s="276" t="s">
        <v>352</v>
      </c>
      <c r="D429" s="238"/>
      <c r="E429" s="239"/>
      <c r="F429" s="240"/>
      <c r="G429" s="240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147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31"/>
      <c r="B430" s="232"/>
      <c r="C430" s="273" t="s">
        <v>407</v>
      </c>
      <c r="D430" s="259"/>
      <c r="E430" s="259"/>
      <c r="F430" s="259"/>
      <c r="G430" s="259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147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31"/>
      <c r="B431" s="232"/>
      <c r="C431" s="273" t="s">
        <v>408</v>
      </c>
      <c r="D431" s="259"/>
      <c r="E431" s="259"/>
      <c r="F431" s="259"/>
      <c r="G431" s="259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147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ht="22.5" outlineLevel="1" x14ac:dyDescent="0.2">
      <c r="A432" s="250">
        <v>87</v>
      </c>
      <c r="B432" s="251" t="s">
        <v>409</v>
      </c>
      <c r="C432" s="269" t="s">
        <v>410</v>
      </c>
      <c r="D432" s="252" t="s">
        <v>403</v>
      </c>
      <c r="E432" s="253">
        <v>1</v>
      </c>
      <c r="F432" s="254"/>
      <c r="G432" s="255">
        <f>ROUND(E432*F432,2)</f>
        <v>0</v>
      </c>
      <c r="H432" s="254"/>
      <c r="I432" s="255">
        <f>ROUND(E432*H432,2)</f>
        <v>0</v>
      </c>
      <c r="J432" s="254"/>
      <c r="K432" s="255">
        <f>ROUND(E432*J432,2)</f>
        <v>0</v>
      </c>
      <c r="L432" s="255">
        <v>15</v>
      </c>
      <c r="M432" s="255">
        <f>G432*(1+L432/100)</f>
        <v>0</v>
      </c>
      <c r="N432" s="255">
        <v>0</v>
      </c>
      <c r="O432" s="255">
        <f>ROUND(E432*N432,2)</f>
        <v>0</v>
      </c>
      <c r="P432" s="255">
        <v>0</v>
      </c>
      <c r="Q432" s="255">
        <f>ROUND(E432*P432,2)</f>
        <v>0</v>
      </c>
      <c r="R432" s="255"/>
      <c r="S432" s="255" t="s">
        <v>137</v>
      </c>
      <c r="T432" s="256" t="s">
        <v>231</v>
      </c>
      <c r="U432" s="233">
        <v>0</v>
      </c>
      <c r="V432" s="233">
        <f>ROUND(E432*U432,2)</f>
        <v>0</v>
      </c>
      <c r="W432" s="233"/>
      <c r="X432" s="233" t="s">
        <v>404</v>
      </c>
      <c r="Y432" s="214"/>
      <c r="Z432" s="214"/>
      <c r="AA432" s="214"/>
      <c r="AB432" s="214"/>
      <c r="AC432" s="214"/>
      <c r="AD432" s="214"/>
      <c r="AE432" s="214"/>
      <c r="AF432" s="214"/>
      <c r="AG432" s="214" t="s">
        <v>405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ht="22.5" outlineLevel="1" x14ac:dyDescent="0.2">
      <c r="A433" s="231"/>
      <c r="B433" s="232"/>
      <c r="C433" s="272" t="s">
        <v>411</v>
      </c>
      <c r="D433" s="257"/>
      <c r="E433" s="257"/>
      <c r="F433" s="257"/>
      <c r="G433" s="257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147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58" t="str">
        <f>C433</f>
        <v>Náklady na vyhotovení dokumentace skutečného provedení stavby a její předání objednateli v požadované formě a požadovaném počtu.</v>
      </c>
      <c r="BB433" s="214"/>
      <c r="BC433" s="214"/>
      <c r="BD433" s="214"/>
      <c r="BE433" s="214"/>
      <c r="BF433" s="214"/>
      <c r="BG433" s="214"/>
      <c r="BH433" s="214"/>
    </row>
    <row r="434" spans="1:60" x14ac:dyDescent="0.2">
      <c r="A434" s="3"/>
      <c r="B434" s="4"/>
      <c r="C434" s="277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AE434">
        <v>15</v>
      </c>
      <c r="AF434">
        <v>21</v>
      </c>
      <c r="AG434" t="s">
        <v>119</v>
      </c>
    </row>
    <row r="435" spans="1:60" x14ac:dyDescent="0.2">
      <c r="A435" s="217"/>
      <c r="B435" s="218" t="s">
        <v>31</v>
      </c>
      <c r="C435" s="278"/>
      <c r="D435" s="219"/>
      <c r="E435" s="220"/>
      <c r="F435" s="220"/>
      <c r="G435" s="267">
        <f>G8+G13+G19+G52+G61+G68+G73+G84+G115+G117+G142+G147+G152+G199+G213+G218+G258+G283+G323+G370+G416+G426</f>
        <v>0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AE435">
        <f>SUMIF(L7:L433,AE434,G7:G433)</f>
        <v>0</v>
      </c>
      <c r="AF435">
        <f>SUMIF(L7:L433,AF434,G7:G433)</f>
        <v>0</v>
      </c>
      <c r="AG435" t="s">
        <v>412</v>
      </c>
    </row>
    <row r="436" spans="1:60" x14ac:dyDescent="0.2">
      <c r="A436" s="3"/>
      <c r="B436" s="4"/>
      <c r="C436" s="277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60" x14ac:dyDescent="0.2">
      <c r="A437" s="3"/>
      <c r="B437" s="4"/>
      <c r="C437" s="277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60" x14ac:dyDescent="0.2">
      <c r="A438" s="221" t="s">
        <v>413</v>
      </c>
      <c r="B438" s="221"/>
      <c r="C438" s="279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60" x14ac:dyDescent="0.2">
      <c r="A439" s="222"/>
      <c r="B439" s="223"/>
      <c r="C439" s="280"/>
      <c r="D439" s="223"/>
      <c r="E439" s="223"/>
      <c r="F439" s="223"/>
      <c r="G439" s="22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G439" t="s">
        <v>414</v>
      </c>
    </row>
    <row r="440" spans="1:60" x14ac:dyDescent="0.2">
      <c r="A440" s="225"/>
      <c r="B440" s="226"/>
      <c r="C440" s="281"/>
      <c r="D440" s="226"/>
      <c r="E440" s="226"/>
      <c r="F440" s="226"/>
      <c r="G440" s="22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60" x14ac:dyDescent="0.2">
      <c r="A441" s="225"/>
      <c r="B441" s="226"/>
      <c r="C441" s="281"/>
      <c r="D441" s="226"/>
      <c r="E441" s="226"/>
      <c r="F441" s="226"/>
      <c r="G441" s="22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60" x14ac:dyDescent="0.2">
      <c r="A442" s="225"/>
      <c r="B442" s="226"/>
      <c r="C442" s="281"/>
      <c r="D442" s="226"/>
      <c r="E442" s="226"/>
      <c r="F442" s="226"/>
      <c r="G442" s="22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60" x14ac:dyDescent="0.2">
      <c r="A443" s="228"/>
      <c r="B443" s="229"/>
      <c r="C443" s="282"/>
      <c r="D443" s="229"/>
      <c r="E443" s="229"/>
      <c r="F443" s="229"/>
      <c r="G443" s="23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60" x14ac:dyDescent="0.2">
      <c r="A444" s="3"/>
      <c r="B444" s="4"/>
      <c r="C444" s="277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60" x14ac:dyDescent="0.2">
      <c r="C445" s="283"/>
      <c r="D445" s="10"/>
      <c r="AG445" t="s">
        <v>418</v>
      </c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5">
    <mergeCell ref="C423:G423"/>
    <mergeCell ref="C428:G428"/>
    <mergeCell ref="C430:G430"/>
    <mergeCell ref="C431:G431"/>
    <mergeCell ref="C433:G433"/>
    <mergeCell ref="C411:G411"/>
    <mergeCell ref="C412:G412"/>
    <mergeCell ref="C413:G413"/>
    <mergeCell ref="C414:G414"/>
    <mergeCell ref="C415:G415"/>
    <mergeCell ref="C420:G420"/>
    <mergeCell ref="C404:G404"/>
    <mergeCell ref="C405:G405"/>
    <mergeCell ref="C407:G407"/>
    <mergeCell ref="C408:G408"/>
    <mergeCell ref="C409:G409"/>
    <mergeCell ref="C410:G410"/>
    <mergeCell ref="C398:G398"/>
    <mergeCell ref="C399:G399"/>
    <mergeCell ref="C400:G400"/>
    <mergeCell ref="C401:G401"/>
    <mergeCell ref="C402:G402"/>
    <mergeCell ref="C403:G403"/>
    <mergeCell ref="C392:G392"/>
    <mergeCell ref="C393:G393"/>
    <mergeCell ref="C394:G394"/>
    <mergeCell ref="C395:G395"/>
    <mergeCell ref="C396:G396"/>
    <mergeCell ref="C397:G397"/>
    <mergeCell ref="C385:G385"/>
    <mergeCell ref="C386:G386"/>
    <mergeCell ref="C387:G387"/>
    <mergeCell ref="C389:G389"/>
    <mergeCell ref="C390:G390"/>
    <mergeCell ref="C391:G391"/>
    <mergeCell ref="C378:G378"/>
    <mergeCell ref="C380:G380"/>
    <mergeCell ref="C381:G381"/>
    <mergeCell ref="C382:G382"/>
    <mergeCell ref="C383:G383"/>
    <mergeCell ref="C384:G384"/>
    <mergeCell ref="C360:G360"/>
    <mergeCell ref="C372:G372"/>
    <mergeCell ref="C374:G374"/>
    <mergeCell ref="C375:G375"/>
    <mergeCell ref="C376:G376"/>
    <mergeCell ref="C377:G377"/>
    <mergeCell ref="C278:G278"/>
    <mergeCell ref="C285:G285"/>
    <mergeCell ref="C308:G308"/>
    <mergeCell ref="C313:G313"/>
    <mergeCell ref="C318:G318"/>
    <mergeCell ref="C349:G349"/>
    <mergeCell ref="C151:G151"/>
    <mergeCell ref="C170:G170"/>
    <mergeCell ref="C217:G217"/>
    <mergeCell ref="C244:G244"/>
    <mergeCell ref="C245:G245"/>
    <mergeCell ref="C264:G264"/>
    <mergeCell ref="C63:G63"/>
    <mergeCell ref="C64:G64"/>
    <mergeCell ref="C80:G80"/>
    <mergeCell ref="C144:G144"/>
    <mergeCell ref="C146:G146"/>
    <mergeCell ref="C149:G149"/>
    <mergeCell ref="A1:G1"/>
    <mergeCell ref="C2:G2"/>
    <mergeCell ref="C3:G3"/>
    <mergeCell ref="C4:G4"/>
    <mergeCell ref="A438:C438"/>
    <mergeCell ref="A439:G443"/>
    <mergeCell ref="C15:G15"/>
    <mergeCell ref="C21:G21"/>
    <mergeCell ref="C41:G41"/>
    <mergeCell ref="C46:G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22.43 22.43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'22.43 22.43 Pol'!Názvy_tisku</vt:lpstr>
      <vt:lpstr>oadresa</vt:lpstr>
      <vt:lpstr>Stavba!Objednatel</vt:lpstr>
      <vt:lpstr>Stavba!Objekt</vt:lpstr>
      <vt:lpstr>'22.43 22.43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2022-08-11T08:52:21Z</dcterms:modified>
</cp:coreProperties>
</file>