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7 - Kamenná 5, byt č. 15/_Rozpočet/"/>
    </mc:Choice>
  </mc:AlternateContent>
  <xr:revisionPtr revIDLastSave="0" documentId="8_{1AF25A13-2424-40BC-B8BF-C0D5F25005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7 22.47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'22.47 22.47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'22.47 22.47 Pol'!$A$1:$X$381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G39" i="1"/>
  <c r="F39" i="1"/>
  <c r="H39" i="1" s="1"/>
  <c r="H42" i="1" s="1"/>
  <c r="G371" i="12"/>
  <c r="BA369" i="12"/>
  <c r="BA364" i="12"/>
  <c r="BA359" i="12"/>
  <c r="BA310" i="12"/>
  <c r="BA307" i="12"/>
  <c r="BA213" i="12"/>
  <c r="BA210" i="12"/>
  <c r="BA147" i="12"/>
  <c r="BA145" i="12"/>
  <c r="BA142" i="12"/>
  <c r="BA140" i="12"/>
  <c r="BA138" i="12"/>
  <c r="BA136" i="12"/>
  <c r="BA75" i="12"/>
  <c r="BA43" i="12"/>
  <c r="BA26" i="12"/>
  <c r="BA20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O24" i="12"/>
  <c r="G25" i="12"/>
  <c r="I25" i="12"/>
  <c r="I24" i="12" s="1"/>
  <c r="K25" i="12"/>
  <c r="K24" i="12" s="1"/>
  <c r="M25" i="12"/>
  <c r="O25" i="12"/>
  <c r="Q25" i="12"/>
  <c r="Q24" i="12" s="1"/>
  <c r="V25" i="12"/>
  <c r="V24" i="12" s="1"/>
  <c r="G31" i="12"/>
  <c r="I31" i="12"/>
  <c r="K31" i="12"/>
  <c r="M31" i="12"/>
  <c r="O31" i="12"/>
  <c r="Q31" i="12"/>
  <c r="V31" i="12"/>
  <c r="G37" i="12"/>
  <c r="I37" i="12"/>
  <c r="K37" i="12"/>
  <c r="M37" i="12"/>
  <c r="O37" i="12"/>
  <c r="Q37" i="12"/>
  <c r="V37" i="12"/>
  <c r="G42" i="12"/>
  <c r="M42" i="12" s="1"/>
  <c r="I42" i="12"/>
  <c r="K42" i="12"/>
  <c r="O42" i="12"/>
  <c r="Q42" i="12"/>
  <c r="V42" i="12"/>
  <c r="G47" i="12"/>
  <c r="I47" i="12"/>
  <c r="K47" i="12"/>
  <c r="M47" i="12"/>
  <c r="O47" i="12"/>
  <c r="Q47" i="12"/>
  <c r="V47" i="12"/>
  <c r="K51" i="12"/>
  <c r="V51" i="12"/>
  <c r="G52" i="12"/>
  <c r="I52" i="12"/>
  <c r="I51" i="12" s="1"/>
  <c r="K52" i="12"/>
  <c r="M52" i="12"/>
  <c r="O52" i="12"/>
  <c r="O51" i="12" s="1"/>
  <c r="Q52" i="12"/>
  <c r="Q51" i="12" s="1"/>
  <c r="V52" i="12"/>
  <c r="G55" i="12"/>
  <c r="M55" i="12" s="1"/>
  <c r="I55" i="12"/>
  <c r="K55" i="12"/>
  <c r="O55" i="12"/>
  <c r="Q55" i="12"/>
  <c r="V55" i="12"/>
  <c r="G58" i="12"/>
  <c r="I58" i="12"/>
  <c r="M58" i="12"/>
  <c r="Q58" i="12"/>
  <c r="G59" i="12"/>
  <c r="I59" i="12"/>
  <c r="K59" i="12"/>
  <c r="K58" i="12" s="1"/>
  <c r="M59" i="12"/>
  <c r="O59" i="12"/>
  <c r="O58" i="12" s="1"/>
  <c r="Q59" i="12"/>
  <c r="V59" i="12"/>
  <c r="V58" i="12" s="1"/>
  <c r="K64" i="12"/>
  <c r="Q64" i="12"/>
  <c r="G65" i="12"/>
  <c r="G64" i="12" s="1"/>
  <c r="I65" i="12"/>
  <c r="I64" i="12" s="1"/>
  <c r="K65" i="12"/>
  <c r="O65" i="12"/>
  <c r="O64" i="12" s="1"/>
  <c r="Q65" i="12"/>
  <c r="V65" i="12"/>
  <c r="V64" i="12" s="1"/>
  <c r="I68" i="12"/>
  <c r="Q68" i="12"/>
  <c r="G69" i="12"/>
  <c r="G68" i="12" s="1"/>
  <c r="I69" i="12"/>
  <c r="K69" i="12"/>
  <c r="K68" i="12" s="1"/>
  <c r="O69" i="12"/>
  <c r="Q69" i="12"/>
  <c r="V69" i="12"/>
  <c r="V68" i="12" s="1"/>
  <c r="G74" i="12"/>
  <c r="I74" i="12"/>
  <c r="K74" i="12"/>
  <c r="M74" i="12"/>
  <c r="O74" i="12"/>
  <c r="O68" i="12" s="1"/>
  <c r="Q74" i="12"/>
  <c r="V74" i="12"/>
  <c r="G80" i="12"/>
  <c r="O80" i="12"/>
  <c r="G81" i="12"/>
  <c r="I81" i="12"/>
  <c r="I80" i="12" s="1"/>
  <c r="K81" i="12"/>
  <c r="M81" i="12"/>
  <c r="O81" i="12"/>
  <c r="Q81" i="12"/>
  <c r="Q80" i="12" s="1"/>
  <c r="V81" i="12"/>
  <c r="V80" i="12" s="1"/>
  <c r="G86" i="12"/>
  <c r="I86" i="12"/>
  <c r="K86" i="12"/>
  <c r="K80" i="12" s="1"/>
  <c r="M86" i="12"/>
  <c r="O86" i="12"/>
  <c r="Q86" i="12"/>
  <c r="V86" i="12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100" i="12"/>
  <c r="K100" i="12"/>
  <c r="Q100" i="12"/>
  <c r="V100" i="12"/>
  <c r="G101" i="12"/>
  <c r="I101" i="12"/>
  <c r="I100" i="12" s="1"/>
  <c r="K101" i="12"/>
  <c r="M101" i="12"/>
  <c r="M100" i="12" s="1"/>
  <c r="O101" i="12"/>
  <c r="O100" i="12" s="1"/>
  <c r="Q101" i="12"/>
  <c r="V101" i="12"/>
  <c r="G102" i="12"/>
  <c r="G103" i="12"/>
  <c r="I103" i="12"/>
  <c r="I102" i="12" s="1"/>
  <c r="K103" i="12"/>
  <c r="M103" i="12"/>
  <c r="O103" i="12"/>
  <c r="Q103" i="12"/>
  <c r="Q102" i="12" s="1"/>
  <c r="V103" i="12"/>
  <c r="V102" i="12" s="1"/>
  <c r="G111" i="12"/>
  <c r="I111" i="12"/>
  <c r="K111" i="12"/>
  <c r="K102" i="12" s="1"/>
  <c r="M111" i="12"/>
  <c r="O111" i="12"/>
  <c r="Q111" i="12"/>
  <c r="V111" i="12"/>
  <c r="G119" i="12"/>
  <c r="I119" i="12"/>
  <c r="K119" i="12"/>
  <c r="M119" i="12"/>
  <c r="O119" i="12"/>
  <c r="Q119" i="12"/>
  <c r="V119" i="12"/>
  <c r="G127" i="12"/>
  <c r="M127" i="12" s="1"/>
  <c r="I127" i="12"/>
  <c r="K127" i="12"/>
  <c r="O127" i="12"/>
  <c r="O102" i="12" s="1"/>
  <c r="Q127" i="12"/>
  <c r="V127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5" i="12"/>
  <c r="M135" i="12" s="1"/>
  <c r="M134" i="12" s="1"/>
  <c r="I135" i="12"/>
  <c r="I134" i="12" s="1"/>
  <c r="K135" i="12"/>
  <c r="K134" i="12" s="1"/>
  <c r="O135" i="12"/>
  <c r="O134" i="12" s="1"/>
  <c r="Q135" i="12"/>
  <c r="Q134" i="12" s="1"/>
  <c r="V135" i="12"/>
  <c r="G137" i="12"/>
  <c r="I137" i="12"/>
  <c r="K137" i="12"/>
  <c r="M137" i="12"/>
  <c r="O137" i="12"/>
  <c r="Q137" i="12"/>
  <c r="V137" i="12"/>
  <c r="V134" i="12" s="1"/>
  <c r="G139" i="12"/>
  <c r="I139" i="12"/>
  <c r="K139" i="12"/>
  <c r="M139" i="12"/>
  <c r="O139" i="12"/>
  <c r="Q139" i="12"/>
  <c r="V139" i="12"/>
  <c r="G144" i="12"/>
  <c r="G143" i="12" s="1"/>
  <c r="I144" i="12"/>
  <c r="I143" i="12" s="1"/>
  <c r="K144" i="12"/>
  <c r="O144" i="12"/>
  <c r="O143" i="12" s="1"/>
  <c r="Q144" i="12"/>
  <c r="V144" i="12"/>
  <c r="V143" i="12" s="1"/>
  <c r="G146" i="12"/>
  <c r="M146" i="12" s="1"/>
  <c r="I146" i="12"/>
  <c r="K146" i="12"/>
  <c r="K143" i="12" s="1"/>
  <c r="O146" i="12"/>
  <c r="Q146" i="12"/>
  <c r="Q143" i="12" s="1"/>
  <c r="V146" i="12"/>
  <c r="G149" i="12"/>
  <c r="I149" i="12"/>
  <c r="I148" i="12" s="1"/>
  <c r="K149" i="12"/>
  <c r="M149" i="12"/>
  <c r="O149" i="12"/>
  <c r="O148" i="12" s="1"/>
  <c r="Q149" i="12"/>
  <c r="V149" i="12"/>
  <c r="G153" i="12"/>
  <c r="M153" i="12" s="1"/>
  <c r="I153" i="12"/>
  <c r="K153" i="12"/>
  <c r="O153" i="12"/>
  <c r="Q153" i="12"/>
  <c r="Q148" i="12" s="1"/>
  <c r="V153" i="12"/>
  <c r="G157" i="12"/>
  <c r="I157" i="12"/>
  <c r="K157" i="12"/>
  <c r="M157" i="12"/>
  <c r="O157" i="12"/>
  <c r="Q157" i="12"/>
  <c r="V157" i="12"/>
  <c r="G161" i="12"/>
  <c r="I161" i="12"/>
  <c r="K161" i="12"/>
  <c r="K148" i="12" s="1"/>
  <c r="M161" i="12"/>
  <c r="O161" i="12"/>
  <c r="Q161" i="12"/>
  <c r="V161" i="12"/>
  <c r="G165" i="12"/>
  <c r="I165" i="12"/>
  <c r="K165" i="12"/>
  <c r="M165" i="12"/>
  <c r="O165" i="12"/>
  <c r="Q165" i="12"/>
  <c r="V165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78" i="12"/>
  <c r="M178" i="12" s="1"/>
  <c r="I178" i="12"/>
  <c r="K178" i="12"/>
  <c r="O178" i="12"/>
  <c r="Q178" i="12"/>
  <c r="V178" i="12"/>
  <c r="V148" i="12" s="1"/>
  <c r="G182" i="12"/>
  <c r="I182" i="12"/>
  <c r="K182" i="12"/>
  <c r="M182" i="12"/>
  <c r="O182" i="12"/>
  <c r="Q182" i="12"/>
  <c r="V182" i="12"/>
  <c r="G186" i="12"/>
  <c r="M186" i="12" s="1"/>
  <c r="I186" i="12"/>
  <c r="K186" i="12"/>
  <c r="O186" i="12"/>
  <c r="Q186" i="12"/>
  <c r="V186" i="12"/>
  <c r="G190" i="12"/>
  <c r="I190" i="12"/>
  <c r="K190" i="12"/>
  <c r="M190" i="12"/>
  <c r="O190" i="12"/>
  <c r="Q190" i="12"/>
  <c r="V190" i="12"/>
  <c r="G194" i="12"/>
  <c r="I194" i="12"/>
  <c r="K194" i="12"/>
  <c r="M194" i="12"/>
  <c r="O194" i="12"/>
  <c r="Q194" i="12"/>
  <c r="V194" i="12"/>
  <c r="G199" i="12"/>
  <c r="I199" i="12"/>
  <c r="K199" i="12"/>
  <c r="M199" i="12"/>
  <c r="O199" i="12"/>
  <c r="Q199" i="12"/>
  <c r="V199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08" i="12"/>
  <c r="K208" i="12"/>
  <c r="Q208" i="12"/>
  <c r="V208" i="12"/>
  <c r="G209" i="12"/>
  <c r="I209" i="12"/>
  <c r="I208" i="12" s="1"/>
  <c r="K209" i="12"/>
  <c r="M209" i="12"/>
  <c r="M208" i="12" s="1"/>
  <c r="O209" i="12"/>
  <c r="O208" i="12" s="1"/>
  <c r="Q209" i="12"/>
  <c r="V209" i="12"/>
  <c r="G211" i="12"/>
  <c r="K211" i="12"/>
  <c r="O211" i="12"/>
  <c r="G212" i="12"/>
  <c r="I212" i="12"/>
  <c r="I211" i="12" s="1"/>
  <c r="K212" i="12"/>
  <c r="M212" i="12"/>
  <c r="M211" i="12" s="1"/>
  <c r="O212" i="12"/>
  <c r="Q212" i="12"/>
  <c r="Q211" i="12" s="1"/>
  <c r="V212" i="12"/>
  <c r="V211" i="12" s="1"/>
  <c r="K214" i="12"/>
  <c r="G215" i="12"/>
  <c r="G214" i="12" s="1"/>
  <c r="I215" i="12"/>
  <c r="K215" i="12"/>
  <c r="M215" i="12"/>
  <c r="O215" i="12"/>
  <c r="Q215" i="12"/>
  <c r="Q214" i="12" s="1"/>
  <c r="V215" i="12"/>
  <c r="G218" i="12"/>
  <c r="M218" i="12" s="1"/>
  <c r="I218" i="12"/>
  <c r="I214" i="12" s="1"/>
  <c r="K218" i="12"/>
  <c r="O218" i="12"/>
  <c r="O214" i="12" s="1"/>
  <c r="Q218" i="12"/>
  <c r="V218" i="12"/>
  <c r="G222" i="12"/>
  <c r="M222" i="12" s="1"/>
  <c r="I222" i="12"/>
  <c r="K222" i="12"/>
  <c r="O222" i="12"/>
  <c r="Q222" i="12"/>
  <c r="V222" i="12"/>
  <c r="G225" i="12"/>
  <c r="M225" i="12" s="1"/>
  <c r="I225" i="12"/>
  <c r="K225" i="12"/>
  <c r="O225" i="12"/>
  <c r="Q225" i="12"/>
  <c r="V225" i="12"/>
  <c r="V214" i="12" s="1"/>
  <c r="G230" i="12"/>
  <c r="I230" i="12"/>
  <c r="K230" i="12"/>
  <c r="M230" i="12"/>
  <c r="O230" i="12"/>
  <c r="Q230" i="12"/>
  <c r="V230" i="12"/>
  <c r="G234" i="12"/>
  <c r="M234" i="12" s="1"/>
  <c r="I234" i="12"/>
  <c r="K234" i="12"/>
  <c r="O234" i="12"/>
  <c r="Q234" i="12"/>
  <c r="V234" i="12"/>
  <c r="G236" i="12"/>
  <c r="I236" i="12"/>
  <c r="I235" i="12" s="1"/>
  <c r="K236" i="12"/>
  <c r="K235" i="12" s="1"/>
  <c r="M236" i="12"/>
  <c r="O236" i="12"/>
  <c r="O235" i="12" s="1"/>
  <c r="Q236" i="12"/>
  <c r="V236" i="12"/>
  <c r="V235" i="12" s="1"/>
  <c r="G243" i="12"/>
  <c r="G235" i="12" s="1"/>
  <c r="I243" i="12"/>
  <c r="K243" i="12"/>
  <c r="M243" i="12"/>
  <c r="O243" i="12"/>
  <c r="Q243" i="12"/>
  <c r="V243" i="12"/>
  <c r="G249" i="12"/>
  <c r="M249" i="12" s="1"/>
  <c r="I249" i="12"/>
  <c r="K249" i="12"/>
  <c r="O249" i="12"/>
  <c r="Q249" i="12"/>
  <c r="V249" i="12"/>
  <c r="G257" i="12"/>
  <c r="M257" i="12" s="1"/>
  <c r="I257" i="12"/>
  <c r="K257" i="12"/>
  <c r="O257" i="12"/>
  <c r="Q257" i="12"/>
  <c r="Q235" i="12" s="1"/>
  <c r="V257" i="12"/>
  <c r="G262" i="12"/>
  <c r="M262" i="12" s="1"/>
  <c r="I262" i="12"/>
  <c r="K262" i="12"/>
  <c r="O262" i="12"/>
  <c r="Q262" i="12"/>
  <c r="V262" i="12"/>
  <c r="G266" i="12"/>
  <c r="I266" i="12"/>
  <c r="K266" i="12"/>
  <c r="M266" i="12"/>
  <c r="O266" i="12"/>
  <c r="Q266" i="12"/>
  <c r="V266" i="12"/>
  <c r="G270" i="12"/>
  <c r="M270" i="12" s="1"/>
  <c r="I270" i="12"/>
  <c r="K270" i="12"/>
  <c r="O270" i="12"/>
  <c r="Q270" i="12"/>
  <c r="V270" i="12"/>
  <c r="I271" i="12"/>
  <c r="G272" i="12"/>
  <c r="I272" i="12"/>
  <c r="K272" i="12"/>
  <c r="K271" i="12" s="1"/>
  <c r="M272" i="12"/>
  <c r="O272" i="12"/>
  <c r="O271" i="12" s="1"/>
  <c r="Q272" i="12"/>
  <c r="V272" i="12"/>
  <c r="V271" i="12" s="1"/>
  <c r="G275" i="12"/>
  <c r="G271" i="12" s="1"/>
  <c r="I275" i="12"/>
  <c r="K275" i="12"/>
  <c r="M275" i="12"/>
  <c r="O275" i="12"/>
  <c r="Q275" i="12"/>
  <c r="V275" i="12"/>
  <c r="G282" i="12"/>
  <c r="M282" i="12" s="1"/>
  <c r="I282" i="12"/>
  <c r="K282" i="12"/>
  <c r="O282" i="12"/>
  <c r="Q282" i="12"/>
  <c r="V282" i="12"/>
  <c r="G289" i="12"/>
  <c r="M289" i="12" s="1"/>
  <c r="I289" i="12"/>
  <c r="K289" i="12"/>
  <c r="O289" i="12"/>
  <c r="Q289" i="12"/>
  <c r="Q271" i="12" s="1"/>
  <c r="V289" i="12"/>
  <c r="G297" i="12"/>
  <c r="M297" i="12" s="1"/>
  <c r="I297" i="12"/>
  <c r="K297" i="12"/>
  <c r="O297" i="12"/>
  <c r="Q297" i="12"/>
  <c r="V297" i="12"/>
  <c r="I305" i="12"/>
  <c r="V305" i="12"/>
  <c r="G306" i="12"/>
  <c r="M306" i="12" s="1"/>
  <c r="M305" i="12" s="1"/>
  <c r="I306" i="12"/>
  <c r="K306" i="12"/>
  <c r="K305" i="12" s="1"/>
  <c r="O306" i="12"/>
  <c r="O305" i="12" s="1"/>
  <c r="Q306" i="12"/>
  <c r="Q305" i="12" s="1"/>
  <c r="V306" i="12"/>
  <c r="I352" i="12"/>
  <c r="G353" i="12"/>
  <c r="I353" i="12"/>
  <c r="K353" i="12"/>
  <c r="K352" i="12" s="1"/>
  <c r="M353" i="12"/>
  <c r="O353" i="12"/>
  <c r="O352" i="12" s="1"/>
  <c r="Q353" i="12"/>
  <c r="V353" i="12"/>
  <c r="V352" i="12" s="1"/>
  <c r="G354" i="12"/>
  <c r="I354" i="12"/>
  <c r="K354" i="12"/>
  <c r="M354" i="12"/>
  <c r="O354" i="12"/>
  <c r="Q354" i="12"/>
  <c r="V354" i="12"/>
  <c r="G355" i="12"/>
  <c r="G352" i="12" s="1"/>
  <c r="I355" i="12"/>
  <c r="K355" i="12"/>
  <c r="O355" i="12"/>
  <c r="Q355" i="12"/>
  <c r="V355" i="12"/>
  <c r="G357" i="12"/>
  <c r="M357" i="12" s="1"/>
  <c r="I357" i="12"/>
  <c r="K357" i="12"/>
  <c r="O357" i="12"/>
  <c r="Q357" i="12"/>
  <c r="Q352" i="12" s="1"/>
  <c r="V357" i="12"/>
  <c r="G358" i="12"/>
  <c r="M358" i="12" s="1"/>
  <c r="I358" i="12"/>
  <c r="K358" i="12"/>
  <c r="O358" i="12"/>
  <c r="Q358" i="12"/>
  <c r="V358" i="12"/>
  <c r="G360" i="12"/>
  <c r="I360" i="12"/>
  <c r="K360" i="12"/>
  <c r="M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I362" i="12"/>
  <c r="Q362" i="12"/>
  <c r="G363" i="12"/>
  <c r="I363" i="12"/>
  <c r="K363" i="12"/>
  <c r="K362" i="12" s="1"/>
  <c r="M363" i="12"/>
  <c r="O363" i="12"/>
  <c r="O362" i="12" s="1"/>
  <c r="Q363" i="12"/>
  <c r="V363" i="12"/>
  <c r="V362" i="12" s="1"/>
  <c r="G368" i="12"/>
  <c r="I368" i="12"/>
  <c r="K368" i="12"/>
  <c r="M368" i="12"/>
  <c r="M362" i="12" s="1"/>
  <c r="O368" i="12"/>
  <c r="Q368" i="12"/>
  <c r="V368" i="12"/>
  <c r="AE371" i="12"/>
  <c r="AF371" i="12"/>
  <c r="I20" i="1"/>
  <c r="I19" i="1"/>
  <c r="I18" i="1"/>
  <c r="I17" i="1"/>
  <c r="I16" i="1"/>
  <c r="I78" i="1"/>
  <c r="J77" i="1" s="1"/>
  <c r="AZ52" i="1"/>
  <c r="AZ50" i="1"/>
  <c r="AZ48" i="1"/>
  <c r="AZ46" i="1"/>
  <c r="AZ45" i="1"/>
  <c r="F42" i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65" i="1" l="1"/>
  <c r="J69" i="1"/>
  <c r="J73" i="1"/>
  <c r="J58" i="1"/>
  <c r="J63" i="1"/>
  <c r="J67" i="1"/>
  <c r="J71" i="1"/>
  <c r="J75" i="1"/>
  <c r="J61" i="1"/>
  <c r="J62" i="1"/>
  <c r="J66" i="1"/>
  <c r="J74" i="1"/>
  <c r="J70" i="1"/>
  <c r="J59" i="1"/>
  <c r="J60" i="1"/>
  <c r="J64" i="1"/>
  <c r="J68" i="1"/>
  <c r="J72" i="1"/>
  <c r="J76" i="1"/>
  <c r="A26" i="1"/>
  <c r="G26" i="1"/>
  <c r="G28" i="1"/>
  <c r="G23" i="1"/>
  <c r="M102" i="12"/>
  <c r="M214" i="12"/>
  <c r="M148" i="12"/>
  <c r="M24" i="12"/>
  <c r="M235" i="12"/>
  <c r="M352" i="12"/>
  <c r="M80" i="12"/>
  <c r="M271" i="12"/>
  <c r="M51" i="12"/>
  <c r="G148" i="12"/>
  <c r="G51" i="12"/>
  <c r="G305" i="12"/>
  <c r="G134" i="12"/>
  <c r="G24" i="12"/>
  <c r="M144" i="12"/>
  <c r="M143" i="12" s="1"/>
  <c r="M65" i="12"/>
  <c r="M64" i="12" s="1"/>
  <c r="M355" i="12"/>
  <c r="M69" i="12"/>
  <c r="M68" i="12" s="1"/>
  <c r="I21" i="1"/>
  <c r="I39" i="1"/>
  <c r="I42" i="1" s="1"/>
  <c r="J78" i="1" l="1"/>
  <c r="A23" i="1"/>
  <c r="J39" i="1"/>
  <c r="J42" i="1" s="1"/>
  <c r="J41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EAB251CB-7EE5-4AD4-80A9-89B78D94D4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69D58A-2131-4EA8-89BC-1EE5685280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<sst xmlns="http://schemas.openxmlformats.org/spreadsheetml/2006/main" count="1340" uniqueCount="401">
  <si>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</si>
  <si>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</si>
  <si>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</si>
  <si>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</si>
  <si>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</si>
  <si>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</si>
  <si>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</si>
  <si>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</si>
  <si>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</si>
  <si>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</si>
  <si>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</si>
  <si>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</si>
  <si>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</si>
  <si>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</si>
  <si>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</si>
  <si>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</si>
  <si>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</si>
  <si>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</si>
  <si>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</si>
  <si>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</si>
  <si>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</si>
  <si>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</si>
  <si>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</si>
  <si>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</si>
  <si>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</si>
  <si>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</si>
  <si>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</si>
  <si>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</si>
  <si>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</si>
  <si>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</si>
  <si>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</si>
  <si>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</si>
  <si>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</si>
  <si>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</si>
  <si>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</si>
  <si>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</si>
  <si>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</si>
  <si>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</si>
  <si>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</si>
  <si>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</si>
  <si>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</si>
  <si>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</si>
  <si>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</si>
  <si>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22.47</t>
  </si>
  <si>
    <t>Stavební úpravy</t>
  </si>
  <si>
    <t>Kamenná 5, byt č. 15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</si>
  <si>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</si>
  <si>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</si>
  <si>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</si>
  <si>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</si>
  <si>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</si>
  <si>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</si>
  <si>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</si>
  <si>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</si>
  <si>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</si>
  <si>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</si>
  <si>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</si>
  <si>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</si>
  <si>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</si>
  <si>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</si>
  <si>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</si>
  <si>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</si>
  <si>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</si>
  <si>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</si>
  <si>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</si>
  <si>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</si>
  <si>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</si>
  <si>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</si>
  <si>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</si>
  <si>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</si>
  <si>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</si>
  <si>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</si>
  <si>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</si>
  <si>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</si>
  <si>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</si>
  <si>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</si>
  <si>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</si>
  <si>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</si>
  <si>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</si>
  <si>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</si>
  <si>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</si>
  <si>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</si>
  <si>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</si>
  <si>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</si>
  <si>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</si>
  <si>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</si>
  <si>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</si>
  <si>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</si>
  <si>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735</t>
  </si>
  <si>
    <t>Otopná tělesa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</si>
  <si>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</si>
  <si>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</si>
  <si>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</si>
  <si>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</si>
  <si>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</si>
  <si>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</si>
  <si>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</si>
  <si>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</si>
  <si>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</si>
  <si>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</si>
  <si>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</si>
  <si>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</si>
  <si>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</si>
  <si>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</si>
  <si>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</si>
  <si>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</si>
  <si>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</si>
  <si>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</si>
  <si>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</si>
  <si>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</si>
  <si>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</si>
  <si>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</si>
  <si>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</si>
  <si>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</si>
  <si>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</si>
  <si>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</si>
  <si>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</si>
  <si>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</si>
  <si>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</si>
  <si>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</si>
  <si>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</si>
  <si>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</si>
  <si>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</si>
  <si>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</si>
  <si>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</si>
  <si>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</si>
  <si>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</si>
  <si>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</si>
  <si>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</si>
  <si>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</si>
  <si>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346275115R00</t>
  </si>
  <si>
    <t>Přizdívky z desek porobetonových tl.150 mm</t>
  </si>
  <si>
    <t>m2</t>
  </si>
  <si>
    <t>RTS 22/ II</t>
  </si>
  <si>
    <t>Práce</t>
  </si>
  <si>
    <t>POL1_</t>
  </si>
  <si>
    <t xml:space="preserve">Kamenná 5, byt č. 15 : </t>
  </si>
  <si>
    <t>VV</t>
  </si>
  <si>
    <t>4.015.05 - KOUPELNA : 1,2*2,0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</si>
  <si>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</si>
  <si>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</si>
  <si>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</si>
  <si>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</si>
  <si>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</si>
  <si>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4.015.05 - KOUPELNA : 2,0</t>
  </si>
  <si>
    <t>347015123R00</t>
  </si>
  <si>
    <t>Předstěna SDK, tl.95mm,ocel. kce CW, 1x RBI 12,5mm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</si>
  <si>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</si>
  <si>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</si>
  <si>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</si>
  <si>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4.015.05 - KOUPELNA : </t>
  </si>
  <si>
    <t>u kotle : (1,90-1,20)*1,5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</si>
  <si>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</si>
  <si>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</si>
  <si>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</si>
  <si>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</si>
  <si>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dveře : 0,7*2,0</t>
  </si>
  <si>
    <t>okno : 1,43*1,5</t>
  </si>
  <si>
    <t>612421331R00</t>
  </si>
  <si>
    <t>Oprava vápen.omítek stěn do 30 % pl. - štukových</t>
  </si>
  <si>
    <t>Včetně pomocného pracovního lešení o výšce podlahy do 1900 mm a pro zatížení do 1,5 kPa.</t>
  </si>
  <si>
    <t>4.015.05 - KOUPELNA : 8,5*3,12</t>
  </si>
  <si>
    <t>dveře : -1*0,7*2,0</t>
  </si>
  <si>
    <t>okno : -1*1,43*1,5</t>
  </si>
  <si>
    <t>602011141RT3</t>
  </si>
  <si>
    <t>Štuk na stěnách vnitřní, ručně tloušťka vrstvy 4 mm</t>
  </si>
  <si>
    <t>4.015.05 - KOUPELNA : 8,5*(3,12-2,0)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</si>
  <si>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</si>
  <si>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</si>
  <si>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</si>
  <si>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</si>
  <si>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4.015.05 - KOUPELNA : 5</t>
  </si>
  <si>
    <t>4.015.04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</si>
  <si>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</si>
  <si>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</si>
  <si>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</si>
  <si>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>zapravení po sekání potrubí : 2,0*0,5</t>
  </si>
  <si>
    <t>632411110RT1</t>
  </si>
  <si>
    <t>Potěr ze suchých směsí samonivelační polymercementová stěrka, pevnost v tlaku 20 MPa, tloušťky 10 mm</t>
  </si>
  <si>
    <t>4.015.05 - KOUPELNA : 4,33</t>
  </si>
  <si>
    <t>632411904R00</t>
  </si>
  <si>
    <t>Penetrace savých podkladů 0,25 l/m2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</si>
  <si>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</si>
  <si>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</si>
  <si>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</si>
  <si>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</si>
  <si>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</si>
  <si>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4.015.05 - KOUPELNA : 3</t>
  </si>
  <si>
    <t>941955002R00</t>
  </si>
  <si>
    <t>Lešení lehké pomocné, výška podlahy do 1,9 m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</si>
  <si>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</si>
  <si>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</si>
  <si>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</si>
  <si>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</si>
  <si>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</si>
  <si>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4.015.04 : 13,30</t>
  </si>
  <si>
    <t>4.015.01 : 11,52</t>
  </si>
  <si>
    <t>978013141R00</t>
  </si>
  <si>
    <t>Otlučení omítek vnitřních stěn v rozsahu do 30 %</t>
  </si>
  <si>
    <t>978059531R00</t>
  </si>
  <si>
    <t>Odsekání vnitřních obkladů stěn nad 2 m2</t>
  </si>
  <si>
    <t>4.015.05 - KOUPELNA : 8,5*2,0</t>
  </si>
  <si>
    <t>okno : -1*1,43*1,0</t>
  </si>
  <si>
    <t>965081713R00</t>
  </si>
  <si>
    <t>Bourání dlažeb keramických tl.10 mm, nad 1 m2</t>
  </si>
  <si>
    <t>965048515R00</t>
  </si>
  <si>
    <t>Broušení betonových povrchů do tl. 5 mm</t>
  </si>
  <si>
    <t>962031145R00</t>
  </si>
  <si>
    <t>Bourání příček z tvárnic pórobetonových tl. 150 mm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</si>
  <si>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</si>
  <si>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</si>
  <si>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</si>
  <si>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</si>
  <si>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</si>
  <si>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</si>
  <si>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</si>
  <si>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 xml:space="preserve">stěny : </t>
  </si>
  <si>
    <t xml:space="preserve">podlahy : 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</si>
  <si>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</si>
  <si>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</si>
  <si>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</si>
  <si>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</si>
  <si>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</si>
  <si>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</si>
  <si>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4.015.05 - KOUPELNA : 8,5</t>
  </si>
  <si>
    <t>711212611R00</t>
  </si>
  <si>
    <t>Těsnicí pás do svislých koutů</t>
  </si>
  <si>
    <t>4.015.05 - KOUPELNA : 8*2,0</t>
  </si>
  <si>
    <t>998711103R00</t>
  </si>
  <si>
    <t>Přesun hmot pro izolace proti vodě, výšky do 24 m</t>
  </si>
  <si>
    <t>721170000x01</t>
  </si>
  <si>
    <t>Příprava pro AP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</si>
  <si>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</si>
  <si>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</si>
  <si>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</si>
  <si>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</si>
  <si>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</si>
  <si>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Nové rozvody pro nové umístění umyvadla, sprchy/vany, automatické pračky s ohledem na stáří objektu a stav stávajících rozvodů</t>
  </si>
  <si>
    <t>721170000x03</t>
  </si>
  <si>
    <t>Nový přívod kanalizace do koupelny ke stoupačce  s ohledem na stáří objektu a stav stávajících rozvodů</t>
  </si>
  <si>
    <t/>
  </si>
  <si>
    <t>722131000x01</t>
  </si>
  <si>
    <t>722131000x02</t>
  </si>
  <si>
    <t>725820802R00</t>
  </si>
  <si>
    <t>Demontáž baterie stojánkové do 1otvoru</t>
  </si>
  <si>
    <t>nová dispozice : 1</t>
  </si>
  <si>
    <t>Mezisoučet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</si>
  <si>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</si>
  <si>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</si>
  <si>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</si>
  <si>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</si>
  <si>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SPCM</t>
  </si>
  <si>
    <t>Specifikace</t>
  </si>
  <si>
    <t>POL3_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</si>
  <si>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</si>
  <si>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</si>
  <si>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</si>
  <si>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</si>
  <si>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</si>
  <si>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</si>
  <si>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</si>
  <si>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725220851R00</t>
  </si>
  <si>
    <t>Demontáž van včetně vybourání obezdezdívky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</si>
  <si>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</si>
  <si>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</si>
  <si>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</si>
  <si>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</si>
  <si>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</si>
  <si>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</si>
  <si>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725249103R00</t>
  </si>
  <si>
    <t>Montáž sprchových koutů</t>
  </si>
  <si>
    <t>642938000R</t>
  </si>
  <si>
    <t>Vanička sprch. čtverec; l = 900 mm, š = 900 mm, hl. = 60 mm bílá, průměr odpadu 90 mm</t>
  </si>
  <si>
    <t>Umístění při stěně, v rohu, včetně čela vaničky.</t>
  </si>
  <si>
    <t>725229107R00</t>
  </si>
  <si>
    <t>Montáž zástěn oboustranně upevněných</t>
  </si>
  <si>
    <t>55428100.AR</t>
  </si>
  <si>
    <t>Sprchová zástěna čtvrtkruhová 90x90x185 cm</t>
  </si>
  <si>
    <t>998725103R00</t>
  </si>
  <si>
    <t>Přesun hmot pro zařizovací předměty, výšky do 24 m</t>
  </si>
  <si>
    <t>731131000x01</t>
  </si>
  <si>
    <t>D+M: revize stávajícího kotle, napojení nových rozvodů</t>
  </si>
  <si>
    <t>735000000x04</t>
  </si>
  <si>
    <t>D+M: topný žebřík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</si>
  <si>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</si>
  <si>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</si>
  <si>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</si>
  <si>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</si>
  <si>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</si>
  <si>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</si>
  <si>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</si>
  <si>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</si>
  <si>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</si>
  <si>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Koeficient ztratné: 0,1</t>
  </si>
  <si>
    <t>771578011R00</t>
  </si>
  <si>
    <t>Spára podlaha - stěna, silikonem</t>
  </si>
  <si>
    <t>vč. dodávky a montáže silikonu.</t>
  </si>
  <si>
    <t>998771103R00</t>
  </si>
  <si>
    <t>Přesun hmot pro podlahy z dlaždic, výšky do 24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</si>
  <si>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</si>
  <si>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</si>
  <si>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</si>
  <si>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</si>
  <si>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</si>
  <si>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</si>
  <si>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</si>
  <si>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</si>
  <si>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</si>
  <si>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</si>
  <si>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781000000Rx02</t>
  </si>
  <si>
    <t>Lišta rohová k obkladům - vnější roh uzavřená obloučková lišta z PVC</t>
  </si>
  <si>
    <t>4.015.05 - KOUPELNA : 2*2,0</t>
  </si>
  <si>
    <t>781000000x03</t>
  </si>
  <si>
    <t>Lišta koutová k obkladům - vnitřní roh obloučková lišta z PVC</t>
  </si>
  <si>
    <t>4.015.05 - KOUPELNA : 6*2,0</t>
  </si>
  <si>
    <t>998781103R00</t>
  </si>
  <si>
    <t>Přesun hmot pro obklady keramické, výšky do 24 m</t>
  </si>
  <si>
    <t>784011222RT2</t>
  </si>
  <si>
    <t>Zakrytí podlah včetně papírové lepenky</t>
  </si>
  <si>
    <t>784011111R00</t>
  </si>
  <si>
    <t>Oprášení/ometení podkladu</t>
  </si>
  <si>
    <t xml:space="preserve">stropy : </t>
  </si>
  <si>
    <t>4.015.05 - KOUPELNA : 8,5*(3,15-2,0)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</si>
  <si>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</si>
  <si>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</si>
  <si>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</si>
  <si>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</si>
  <si>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</si>
  <si>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</si>
  <si>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</si>
  <si>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</si>
  <si>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</si>
  <si>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koupelna</t>
  </si>
  <si>
    <t>Nové nové zásuvky, vypínače. Nová svitidla do koupelny 2 kusy (do středu místnosti a nad umyvadlo) + na WC,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</si>
  <si>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</si>
  <si>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</si>
  <si>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</si>
  <si>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</si>
  <si>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</si>
  <si>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</si>
  <si>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</si>
  <si>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</si>
  <si>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</si>
  <si>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</si>
  <si>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</si>
  <si>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</si>
  <si>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</si>
  <si>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</si>
  <si>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</si>
  <si>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</si>
  <si>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</si>
  <si>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</si>
  <si>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</si>
  <si>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</si>
  <si>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</si>
  <si>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</si>
  <si>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</si>
  <si>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</si>
  <si>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</si>
  <si>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</si>
  <si>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</si>
  <si>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</si>
  <si>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</si>
  <si>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</si>
  <si>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</si>
  <si>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</si>
  <si>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</si>
  <si>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</si>
  <si>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</si>
  <si>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</si>
  <si>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</si>
  <si>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</si>
  <si>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</si>
  <si>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</si>
  <si>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</si>
  <si>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</si>
  <si>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</si>
  <si>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</si>
  <si>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</si>
  <si>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</si>
  <si>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</si>
  <si>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</si>
  <si>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</si>
  <si>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</si>
  <si>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</si>
  <si>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</si>
  <si>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</si>
  <si>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</si>
  <si>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</si>
  <si>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</si>
  <si>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</si>
  <si>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</si>
  <si>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</si>
  <si>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</si>
  <si>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</si>
  <si>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Včetně:</t>
  </si>
  <si>
    <t>Vysekání stávajícícho kanalizačního potrubí z koupelny v délce cca 2 m. Nové kanalizační potrubí, napojení, zapravení, zkouška těstnosti.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</si>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</sst>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U23" sqref="U23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6300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SUMIF(F58:F77,A16,I58:I77)+SUMIF(F58:F77,"PSU",I58:I77)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SUMIF(F58:F77,A17,I58:I77)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SUMIF(F58:F77,A18,I58:I77)</f>
        <v>0</v>
      </c>
      <c r="J18" s="85"/>
    </row>
    <row r="19" spans="1:10" ht="23.25" customHeight="1" x14ac:dyDescent="0.2">
      <c r="A19" s="198" t="s">
        <v>102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SUMIF(F58:F77,A19,I58:I77)</f>
        <v>0</v>
      </c>
      <c r="J19" s="85"/>
    </row>
    <row r="20" spans="1:10" ht="23.25" customHeight="1" x14ac:dyDescent="0.2">
      <c r="A20" s="198" t="s">
        <v>101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SUMIF(F58:F77,A20,I58:I77)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'22.47 22.47 Pol'!AE371</f>
        <v>0</v>
      </c>
      <c r="G39" s="150">
        <f>'22.47 22.47 Pol'!AF371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'22.47 22.47 Pol'!AE371</f>
        <v>0</v>
      </c>
      <c r="G40" s="156">
        <f>'22.47 22.47 Pol'!AF371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'22.47 22.47 Pol'!AE371</f>
        <v>0</v>
      </c>
      <c r="G41" s="151">
        <f>'22.47 22.47 Pol'!AF371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'22.47 22.47 Pol'!G8</f>
        <v>0</v>
      </c>
      <c r="J58" s="192" t="str">
        <f>IF(I78=0,"",I58/I78*100)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'22.47 22.47 Pol'!G24</f>
        <v>0</v>
      </c>
      <c r="J59" s="192" t="str">
        <f>IF(I78=0,"",I59/I78*100)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'22.47 22.47 Pol'!G51</f>
        <v>0</v>
      </c>
      <c r="J60" s="192" t="str">
        <f>IF(I78=0,"",I60/I78*100)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'22.47 22.47 Pol'!G58</f>
        <v>0</v>
      </c>
      <c r="J61" s="192" t="str">
        <f>IF(I78=0,"",I61/I78*100)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'22.47 22.47 Pol'!G64</f>
        <v>0</v>
      </c>
      <c r="J62" s="192" t="str">
        <f>IF(I78=0,"",I62/I78*100)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'22.47 22.47 Pol'!G68</f>
        <v>0</v>
      </c>
      <c r="J63" s="192" t="str">
        <f>IF(I78=0,"",I63/I78*100)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'22.47 22.47 Pol'!G80</f>
        <v>0</v>
      </c>
      <c r="J64" s="192" t="str">
        <f>IF(I78=0,"",I64/I78*100)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'22.47 22.47 Pol'!G100</f>
        <v>0</v>
      </c>
      <c r="J65" s="192" t="str">
        <f>IF(I78=0,"",I65/I78*100)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'22.47 22.47 Pol'!G102</f>
        <v>0</v>
      </c>
      <c r="J66" s="192" t="str">
        <f>IF(I78=0,"",I66/I78*100)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'22.47 22.47 Pol'!G134</f>
        <v>0</v>
      </c>
      <c r="J67" s="192" t="str">
        <f>IF(I78=0,"",I67/I78*100)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'22.47 22.47 Pol'!G143</f>
        <v>0</v>
      </c>
      <c r="J68" s="192" t="str">
        <f>IF(I78=0,"",I68/I78*100)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'22.47 22.47 Pol'!G148</f>
        <v>0</v>
      </c>
      <c r="J69" s="192" t="str">
        <f>IF(I78=0,"",I69/I78*100)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'22.47 22.47 Pol'!G208</f>
        <v>0</v>
      </c>
      <c r="J70" s="192" t="str">
        <f>IF(I78=0,"",I70/I78*100)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'22.47 22.47 Pol'!G211</f>
        <v>0</v>
      </c>
      <c r="J71" s="192" t="str">
        <f>IF(I78=0,"",I71/I78*100)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'22.47 22.47 Pol'!G214</f>
        <v>0</v>
      </c>
      <c r="J72" s="192" t="str">
        <f>IF(I78=0,"",I72/I78*100)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'22.47 22.47 Pol'!G235</f>
        <v>0</v>
      </c>
      <c r="J73" s="192" t="str">
        <f>IF(I78=0,"",I73/I78*100)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'22.47 22.47 Pol'!G271</f>
        <v>0</v>
      </c>
      <c r="J74" s="192" t="str">
        <f>IF(I78=0,"",I74/I78*100)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28</v>
      </c>
      <c r="G75" s="195"/>
      <c r="H75" s="195"/>
      <c r="I75" s="195">
        <f>'22.47 22.47 Pol'!G305</f>
        <v>0</v>
      </c>
      <c r="J75" s="192" t="str">
        <f>IF(I78=0,"",I75/I78*100)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100</v>
      </c>
      <c r="G76" s="195"/>
      <c r="H76" s="195"/>
      <c r="I76" s="195">
        <f>'22.47 22.47 Pol'!G352</f>
        <v>0</v>
      </c>
      <c r="J76" s="192" t="str">
        <f>IF(I78=0,"",I76/I78*100)</f>
        <v/>
      </c>
    </row>
    <row r="77" spans="1:10" ht="36.75" customHeight="1" x14ac:dyDescent="0.2">
      <c r="A77" s="181"/>
      <c r="B77" s="186" t="s">
        <v>101</v>
      </c>
      <c r="C77" s="187" t="s">
        <v>30</v>
      </c>
      <c r="D77" s="188"/>
      <c r="E77" s="188"/>
      <c r="F77" s="194" t="s">
        <v>101</v>
      </c>
      <c r="G77" s="195"/>
      <c r="H77" s="195"/>
      <c r="I77" s="195">
        <f>'22.47 22.47 Pol'!G362</f>
        <v>0</v>
      </c>
      <c r="J77" s="192" t="str">
        <f>IF(I78=0,"",I77/I78*100)</f>
        <v/>
      </c>
    </row>
    <row r="78" spans="1:10" ht="25.5" customHeight="1" x14ac:dyDescent="0.2">
      <c r="A78" s="182"/>
      <c r="B78" s="189" t="s">
        <v>1</v>
      </c>
      <c r="C78" s="190"/>
      <c r="D78" s="191"/>
      <c r="E78" s="191"/>
      <c r="F78" s="196"/>
      <c r="G78" s="197"/>
      <c r="H78" s="197"/>
      <c r="I78" s="197">
        <f>SUM(I58:I77)</f>
        <v>0</v>
      </c>
      <c r="J78" s="193">
        <f>SUM(J58:J77)</f>
        <v>0</v>
      </c>
    </row>
    <row r="79" spans="1:10" x14ac:dyDescent="0.2">
      <c r="F79" s="135"/>
      <c r="G79" s="135"/>
      <c r="H79" s="135"/>
      <c r="I79" s="135"/>
      <c r="J79" s="136"/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4:E74"/>
    <mergeCell ref="C75:E75"/>
    <mergeCell ref="C76:E76"/>
    <mergeCell ref="C77:E77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009E-D09C-490A-8A03-1730B0A5CF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103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104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104</v>
      </c>
      <c r="AG3" t="s">
        <v>105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106</v>
      </c>
    </row>
    <row r="5" spans="1:60" x14ac:dyDescent="0.2">
      <c r="D5" s="10"/>
    </row>
    <row r="6" spans="1:60" ht="38.25" x14ac:dyDescent="0.2">
      <c r="A6" s="210" t="s">
        <v>107</v>
      </c>
      <c r="B6" s="212" t="s">
        <v>108</v>
      </c>
      <c r="C6" s="212" t="s">
        <v>109</v>
      </c>
      <c r="D6" s="211" t="s">
        <v>110</v>
      </c>
      <c r="E6" s="210" t="s">
        <v>111</v>
      </c>
      <c r="F6" s="209" t="s">
        <v>112</v>
      </c>
      <c r="G6" s="210" t="s">
        <v>31</v>
      </c>
      <c r="H6" s="213" t="s">
        <v>32</v>
      </c>
      <c r="I6" s="213" t="s">
        <v>113</v>
      </c>
      <c r="J6" s="213" t="s">
        <v>33</v>
      </c>
      <c r="K6" s="213" t="s">
        <v>114</v>
      </c>
      <c r="L6" s="213" t="s">
        <v>115</v>
      </c>
      <c r="M6" s="213" t="s">
        <v>116</v>
      </c>
      <c r="N6" s="213" t="s">
        <v>117</v>
      </c>
      <c r="O6" s="213" t="s">
        <v>118</v>
      </c>
      <c r="P6" s="213" t="s">
        <v>119</v>
      </c>
      <c r="Q6" s="213" t="s">
        <v>120</v>
      </c>
      <c r="R6" s="213" t="s">
        <v>121</v>
      </c>
      <c r="S6" s="213" t="s">
        <v>122</v>
      </c>
      <c r="T6" s="213" t="s">
        <v>123</v>
      </c>
      <c r="U6" s="213" t="s">
        <v>124</v>
      </c>
      <c r="V6" s="213" t="s">
        <v>125</v>
      </c>
      <c r="W6" s="213" t="s">
        <v>126</v>
      </c>
      <c r="X6" s="213" t="s">
        <v>127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128</v>
      </c>
      <c r="B8" s="245" t="s">
        <v>62</v>
      </c>
      <c r="C8" s="268" t="s">
        <v>63</v>
      </c>
      <c r="D8" s="246"/>
      <c r="E8" s="247"/>
      <c r="F8" s="248"/>
      <c r="G8" s="248">
        <f>SUMIF(AG9:AG23,"&lt;&gt;NOR",G9:G23)</f>
        <v>0</v>
      </c>
      <c r="H8" s="248"/>
      <c r="I8" s="248">
        <f>SUM(I9:I23)</f>
        <v>0</v>
      </c>
      <c r="J8" s="248"/>
      <c r="K8" s="248">
        <f>SUM(K9:K23)</f>
        <v>0</v>
      </c>
      <c r="L8" s="248"/>
      <c r="M8" s="248">
        <f>SUM(M9:M23)</f>
        <v>0</v>
      </c>
      <c r="N8" s="248"/>
      <c r="O8" s="248">
        <f>SUM(O9:O23)</f>
        <v>0.39</v>
      </c>
      <c r="P8" s="248"/>
      <c r="Q8" s="248">
        <f>SUM(Q9:Q23)</f>
        <v>0</v>
      </c>
      <c r="R8" s="248"/>
      <c r="S8" s="248"/>
      <c r="T8" s="249"/>
      <c r="U8" s="243"/>
      <c r="V8" s="243">
        <f>SUM(V9:V23)</f>
        <v>2.98</v>
      </c>
      <c r="W8" s="243"/>
      <c r="X8" s="243"/>
      <c r="AG8" t="s">
        <v>129</v>
      </c>
    </row>
    <row r="9" spans="1:60" outlineLevel="1" x14ac:dyDescent="0.2">
      <c r="A9" s="250">
        <v>1</v>
      </c>
      <c r="B9" s="251" t="s">
        <v>130</v>
      </c>
      <c r="C9" s="269" t="s">
        <v>131</v>
      </c>
      <c r="D9" s="252" t="s">
        <v>132</v>
      </c>
      <c r="E9" s="253">
        <v>2.4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0.15931000000000001</v>
      </c>
      <c r="O9" s="255">
        <f>ROUND(E9*N9,2)</f>
        <v>0.38</v>
      </c>
      <c r="P9" s="255">
        <v>0</v>
      </c>
      <c r="Q9" s="255">
        <f>ROUND(E9*P9,2)</f>
        <v>0</v>
      </c>
      <c r="R9" s="255"/>
      <c r="S9" s="255" t="s">
        <v>133</v>
      </c>
      <c r="T9" s="256" t="s">
        <v>133</v>
      </c>
      <c r="U9" s="233">
        <v>0.70399999999999996</v>
      </c>
      <c r="V9" s="233">
        <f>ROUND(E9*U9,2)</f>
        <v>1.69</v>
      </c>
      <c r="W9" s="233"/>
      <c r="X9" s="233" t="s">
        <v>134</v>
      </c>
      <c r="Y9" s="214"/>
      <c r="Z9" s="214"/>
      <c r="AA9" s="214"/>
      <c r="AB9" s="214"/>
      <c r="AC9" s="214"/>
      <c r="AD9" s="214"/>
      <c r="AE9" s="214"/>
      <c r="AF9" s="214"/>
      <c r="AG9" s="214" t="s">
        <v>135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136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138</v>
      </c>
      <c r="D11" s="234"/>
      <c r="E11" s="235">
        <v>2.4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50">
        <v>2</v>
      </c>
      <c r="B12" s="251" t="s">
        <v>139</v>
      </c>
      <c r="C12" s="269" t="s">
        <v>140</v>
      </c>
      <c r="D12" s="252" t="s">
        <v>141</v>
      </c>
      <c r="E12" s="253">
        <v>2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15</v>
      </c>
      <c r="M12" s="255">
        <f>G12*(1+L12/100)</f>
        <v>0</v>
      </c>
      <c r="N12" s="255">
        <v>1.0200000000000001E-3</v>
      </c>
      <c r="O12" s="255">
        <f>ROUND(E12*N12,2)</f>
        <v>0</v>
      </c>
      <c r="P12" s="255">
        <v>0</v>
      </c>
      <c r="Q12" s="255">
        <f>ROUND(E12*P12,2)</f>
        <v>0</v>
      </c>
      <c r="R12" s="255"/>
      <c r="S12" s="255" t="s">
        <v>133</v>
      </c>
      <c r="T12" s="256" t="s">
        <v>133</v>
      </c>
      <c r="U12" s="233">
        <v>0.223</v>
      </c>
      <c r="V12" s="233">
        <f>ROUND(E12*U12,2)</f>
        <v>0.45</v>
      </c>
      <c r="W12" s="233"/>
      <c r="X12" s="233" t="s">
        <v>134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135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142</v>
      </c>
      <c r="D13" s="257"/>
      <c r="E13" s="257"/>
      <c r="F13" s="257"/>
      <c r="G13" s="257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0" t="s">
        <v>136</v>
      </c>
      <c r="D14" s="234"/>
      <c r="E14" s="235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137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0" t="s">
        <v>144</v>
      </c>
      <c r="D15" s="234"/>
      <c r="E15" s="235">
        <v>2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137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50">
        <v>3</v>
      </c>
      <c r="B16" s="251" t="s">
        <v>145</v>
      </c>
      <c r="C16" s="269" t="s">
        <v>146</v>
      </c>
      <c r="D16" s="252" t="s">
        <v>132</v>
      </c>
      <c r="E16" s="253">
        <v>1.05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15</v>
      </c>
      <c r="M16" s="255">
        <f>G16*(1+L16/100)</f>
        <v>0</v>
      </c>
      <c r="N16" s="255">
        <v>1.3690000000000001E-2</v>
      </c>
      <c r="O16" s="255">
        <f>ROUND(E16*N16,2)</f>
        <v>0.01</v>
      </c>
      <c r="P16" s="255">
        <v>0</v>
      </c>
      <c r="Q16" s="255">
        <f>ROUND(E16*P16,2)</f>
        <v>0</v>
      </c>
      <c r="R16" s="255"/>
      <c r="S16" s="255" t="s">
        <v>133</v>
      </c>
      <c r="T16" s="256" t="s">
        <v>133</v>
      </c>
      <c r="U16" s="233">
        <v>0.8</v>
      </c>
      <c r="V16" s="233">
        <f>ROUND(E16*U16,2)</f>
        <v>0.84</v>
      </c>
      <c r="W16" s="233"/>
      <c r="X16" s="233" t="s">
        <v>134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135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1" t="s">
        <v>395</v>
      </c>
      <c r="D17" s="257"/>
      <c r="E17" s="257"/>
      <c r="F17" s="257"/>
      <c r="G17" s="257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143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2" t="s">
        <v>147</v>
      </c>
      <c r="D18" s="258"/>
      <c r="E18" s="258"/>
      <c r="F18" s="258"/>
      <c r="G18" s="2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143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2" t="s">
        <v>148</v>
      </c>
      <c r="D19" s="258"/>
      <c r="E19" s="258"/>
      <c r="F19" s="258"/>
      <c r="G19" s="258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31"/>
      <c r="B20" s="232"/>
      <c r="C20" s="272" t="s">
        <v>149</v>
      </c>
      <c r="D20" s="258"/>
      <c r="E20" s="258"/>
      <c r="F20" s="258"/>
      <c r="G20" s="258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9" t="str">
        <f>C20</f>
        <v>- standardního tmelení Q2, to je: základní tmelení Q1+ dodatečné tmelení (tmelení najemno) a případné přebroušení.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0" t="s">
        <v>136</v>
      </c>
      <c r="D21" s="234"/>
      <c r="E21" s="235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137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0" t="s">
        <v>150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137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0" t="s">
        <v>151</v>
      </c>
      <c r="D23" s="234"/>
      <c r="E23" s="235">
        <v>1.05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44" t="s">
        <v>128</v>
      </c>
      <c r="B24" s="245" t="s">
        <v>64</v>
      </c>
      <c r="C24" s="268" t="s">
        <v>65</v>
      </c>
      <c r="D24" s="246"/>
      <c r="E24" s="247"/>
      <c r="F24" s="248"/>
      <c r="G24" s="248">
        <f>SUMIF(AG25:AG50,"&lt;&gt;NOR",G25:G50)</f>
        <v>0</v>
      </c>
      <c r="H24" s="248"/>
      <c r="I24" s="248">
        <f>SUM(I25:I50)</f>
        <v>0</v>
      </c>
      <c r="J24" s="248"/>
      <c r="K24" s="248">
        <f>SUM(K25:K50)</f>
        <v>0</v>
      </c>
      <c r="L24" s="248"/>
      <c r="M24" s="248">
        <f>SUM(M25:M50)</f>
        <v>0</v>
      </c>
      <c r="N24" s="248"/>
      <c r="O24" s="248">
        <f>SUM(O25:O50)</f>
        <v>0.46</v>
      </c>
      <c r="P24" s="248"/>
      <c r="Q24" s="248">
        <f>SUM(Q25:Q50)</f>
        <v>0</v>
      </c>
      <c r="R24" s="248"/>
      <c r="S24" s="248"/>
      <c r="T24" s="249"/>
      <c r="U24" s="243"/>
      <c r="V24" s="243">
        <f>SUM(V25:V50)</f>
        <v>11.75</v>
      </c>
      <c r="W24" s="243"/>
      <c r="X24" s="243"/>
      <c r="AG24" t="s">
        <v>129</v>
      </c>
    </row>
    <row r="25" spans="1:60" outlineLevel="1" x14ac:dyDescent="0.2">
      <c r="A25" s="250">
        <v>4</v>
      </c>
      <c r="B25" s="251" t="s">
        <v>152</v>
      </c>
      <c r="C25" s="269" t="s">
        <v>153</v>
      </c>
      <c r="D25" s="252" t="s">
        <v>132</v>
      </c>
      <c r="E25" s="253">
        <v>3.5449999999999999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15</v>
      </c>
      <c r="M25" s="255">
        <f>G25*(1+L25/100)</f>
        <v>0</v>
      </c>
      <c r="N25" s="255">
        <v>4.0000000000000003E-5</v>
      </c>
      <c r="O25" s="255">
        <f>ROUND(E25*N25,2)</f>
        <v>0</v>
      </c>
      <c r="P25" s="255">
        <v>0</v>
      </c>
      <c r="Q25" s="255">
        <f>ROUND(E25*P25,2)</f>
        <v>0</v>
      </c>
      <c r="R25" s="255"/>
      <c r="S25" s="255" t="s">
        <v>133</v>
      </c>
      <c r="T25" s="256" t="s">
        <v>133</v>
      </c>
      <c r="U25" s="233">
        <v>7.8E-2</v>
      </c>
      <c r="V25" s="233">
        <f>ROUND(E25*U25,2)</f>
        <v>0.28000000000000003</v>
      </c>
      <c r="W25" s="233"/>
      <c r="X25" s="233" t="s">
        <v>134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154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31"/>
      <c r="B26" s="232"/>
      <c r="C26" s="271" t="s">
        <v>155</v>
      </c>
      <c r="D26" s="257"/>
      <c r="E26" s="257"/>
      <c r="F26" s="257"/>
      <c r="G26" s="257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59" t="str">
        <f>C26</f>
        <v>fólií Pe 0,05-0,2 mm, které se zřizují před úpravami povrchu, a obalení osazených dveřních zárubní před znečištěním při úpravách povrchu nástřikem plastických maltovin včetně pozdějšího odkrytí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0" t="s">
        <v>136</v>
      </c>
      <c r="D27" s="234"/>
      <c r="E27" s="235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137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0" t="s">
        <v>150</v>
      </c>
      <c r="D28" s="234"/>
      <c r="E28" s="235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137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0" t="s">
        <v>156</v>
      </c>
      <c r="D29" s="234"/>
      <c r="E29" s="235">
        <v>1.4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137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157</v>
      </c>
      <c r="D30" s="234"/>
      <c r="E30" s="235">
        <v>2.145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137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50">
        <v>5</v>
      </c>
      <c r="B31" s="251" t="s">
        <v>158</v>
      </c>
      <c r="C31" s="269" t="s">
        <v>159</v>
      </c>
      <c r="D31" s="252" t="s">
        <v>132</v>
      </c>
      <c r="E31" s="253">
        <v>22.975000000000001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15</v>
      </c>
      <c r="M31" s="255">
        <f>G31*(1+L31/100)</f>
        <v>0</v>
      </c>
      <c r="N31" s="255">
        <v>1.5740000000000001E-2</v>
      </c>
      <c r="O31" s="255">
        <f>ROUND(E31*N31,2)</f>
        <v>0.36</v>
      </c>
      <c r="P31" s="255">
        <v>0</v>
      </c>
      <c r="Q31" s="255">
        <f>ROUND(E31*P31,2)</f>
        <v>0</v>
      </c>
      <c r="R31" s="255"/>
      <c r="S31" s="255" t="s">
        <v>133</v>
      </c>
      <c r="T31" s="256" t="s">
        <v>133</v>
      </c>
      <c r="U31" s="233">
        <v>0.33481</v>
      </c>
      <c r="V31" s="233">
        <f>ROUND(E31*U31,2)</f>
        <v>7.69</v>
      </c>
      <c r="W31" s="233"/>
      <c r="X31" s="233" t="s">
        <v>134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135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160</v>
      </c>
      <c r="D32" s="257"/>
      <c r="E32" s="257"/>
      <c r="F32" s="257"/>
      <c r="G32" s="257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143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0" t="s">
        <v>136</v>
      </c>
      <c r="D33" s="234"/>
      <c r="E33" s="235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137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0" t="s">
        <v>161</v>
      </c>
      <c r="D34" s="234"/>
      <c r="E34" s="235">
        <v>26.52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137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162</v>
      </c>
      <c r="D35" s="234"/>
      <c r="E35" s="235">
        <v>-1.4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137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0" t="s">
        <v>163</v>
      </c>
      <c r="D36" s="234"/>
      <c r="E36" s="235">
        <v>-2.145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0">
        <v>6</v>
      </c>
      <c r="B37" s="251" t="s">
        <v>164</v>
      </c>
      <c r="C37" s="269" t="s">
        <v>165</v>
      </c>
      <c r="D37" s="252" t="s">
        <v>132</v>
      </c>
      <c r="E37" s="253">
        <v>5.9749999999999996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15</v>
      </c>
      <c r="M37" s="255">
        <f>G37*(1+L37/100)</f>
        <v>0</v>
      </c>
      <c r="N37" s="255">
        <v>4.8999999999999998E-3</v>
      </c>
      <c r="O37" s="255">
        <f>ROUND(E37*N37,2)</f>
        <v>0.03</v>
      </c>
      <c r="P37" s="255">
        <v>0</v>
      </c>
      <c r="Q37" s="255">
        <f>ROUND(E37*P37,2)</f>
        <v>0</v>
      </c>
      <c r="R37" s="255"/>
      <c r="S37" s="255" t="s">
        <v>133</v>
      </c>
      <c r="T37" s="256" t="s">
        <v>133</v>
      </c>
      <c r="U37" s="233">
        <v>0.25</v>
      </c>
      <c r="V37" s="233">
        <f>ROUND(E37*U37,2)</f>
        <v>1.49</v>
      </c>
      <c r="W37" s="233"/>
      <c r="X37" s="233" t="s">
        <v>134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136</v>
      </c>
      <c r="D38" s="234"/>
      <c r="E38" s="235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137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0" t="s">
        <v>166</v>
      </c>
      <c r="D39" s="234"/>
      <c r="E39" s="235">
        <v>9.52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137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0" t="s">
        <v>162</v>
      </c>
      <c r="D40" s="234"/>
      <c r="E40" s="235">
        <v>-1.4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0" t="s">
        <v>163</v>
      </c>
      <c r="D41" s="234"/>
      <c r="E41" s="235">
        <v>-2.145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137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50">
        <v>7</v>
      </c>
      <c r="B42" s="251" t="s">
        <v>167</v>
      </c>
      <c r="C42" s="269" t="s">
        <v>168</v>
      </c>
      <c r="D42" s="252" t="s">
        <v>169</v>
      </c>
      <c r="E42" s="253">
        <v>10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15</v>
      </c>
      <c r="M42" s="255">
        <f>G42*(1+L42/100)</f>
        <v>0</v>
      </c>
      <c r="N42" s="255">
        <v>2.49E-3</v>
      </c>
      <c r="O42" s="255">
        <f>ROUND(E42*N42,2)</f>
        <v>0.02</v>
      </c>
      <c r="P42" s="255">
        <v>0</v>
      </c>
      <c r="Q42" s="255">
        <f>ROUND(E42*P42,2)</f>
        <v>0</v>
      </c>
      <c r="R42" s="255"/>
      <c r="S42" s="255" t="s">
        <v>133</v>
      </c>
      <c r="T42" s="256" t="s">
        <v>133</v>
      </c>
      <c r="U42" s="233">
        <v>0.14499999999999999</v>
      </c>
      <c r="V42" s="233">
        <f>ROUND(E42*U42,2)</f>
        <v>1.45</v>
      </c>
      <c r="W42" s="233"/>
      <c r="X42" s="233" t="s">
        <v>134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135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31"/>
      <c r="B43" s="232"/>
      <c r="C43" s="271" t="s">
        <v>170</v>
      </c>
      <c r="D43" s="257"/>
      <c r="E43" s="257"/>
      <c r="F43" s="257"/>
      <c r="G43" s="257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59" t="str">
        <f>C43</f>
        <v>V položce jsou zakalkulovány náklady na pomocné pracovní lešení o výšce podlahy do 1900 mm a pro zatížení do 1,5 kPa. Položka obsahuje penetraci podkladu a sádrovou omítku tl. 15 mm.</v>
      </c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0" t="s">
        <v>136</v>
      </c>
      <c r="D44" s="234"/>
      <c r="E44" s="235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137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0" t="s">
        <v>171</v>
      </c>
      <c r="D45" s="234"/>
      <c r="E45" s="235">
        <v>5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137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0" t="s">
        <v>172</v>
      </c>
      <c r="D46" s="234"/>
      <c r="E46" s="235">
        <v>5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137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50">
        <v>8</v>
      </c>
      <c r="B47" s="251" t="s">
        <v>173</v>
      </c>
      <c r="C47" s="269" t="s">
        <v>174</v>
      </c>
      <c r="D47" s="252" t="s">
        <v>132</v>
      </c>
      <c r="E47" s="253">
        <v>1</v>
      </c>
      <c r="F47" s="254"/>
      <c r="G47" s="255">
        <f>ROUND(E47*F47,2)</f>
        <v>0</v>
      </c>
      <c r="H47" s="254"/>
      <c r="I47" s="255">
        <f>ROUND(E47*H47,2)</f>
        <v>0</v>
      </c>
      <c r="J47" s="254"/>
      <c r="K47" s="255">
        <f>ROUND(E47*J47,2)</f>
        <v>0</v>
      </c>
      <c r="L47" s="255">
        <v>15</v>
      </c>
      <c r="M47" s="255">
        <f>G47*(1+L47/100)</f>
        <v>0</v>
      </c>
      <c r="N47" s="255">
        <v>4.7660000000000001E-2</v>
      </c>
      <c r="O47" s="255">
        <f>ROUND(E47*N47,2)</f>
        <v>0.05</v>
      </c>
      <c r="P47" s="255">
        <v>0</v>
      </c>
      <c r="Q47" s="255">
        <f>ROUND(E47*P47,2)</f>
        <v>0</v>
      </c>
      <c r="R47" s="255"/>
      <c r="S47" s="255" t="s">
        <v>133</v>
      </c>
      <c r="T47" s="256" t="s">
        <v>133</v>
      </c>
      <c r="U47" s="233">
        <v>0.84</v>
      </c>
      <c r="V47" s="233">
        <f>ROUND(E47*U47,2)</f>
        <v>0.84</v>
      </c>
      <c r="W47" s="233"/>
      <c r="X47" s="233" t="s">
        <v>134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135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175</v>
      </c>
      <c r="D48" s="257"/>
      <c r="E48" s="257"/>
      <c r="F48" s="257"/>
      <c r="G48" s="257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143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0" t="s">
        <v>136</v>
      </c>
      <c r="D49" s="234"/>
      <c r="E49" s="235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0" t="s">
        <v>176</v>
      </c>
      <c r="D50" s="234"/>
      <c r="E50" s="235">
        <v>1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137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">
      <c r="A51" s="244" t="s">
        <v>128</v>
      </c>
      <c r="B51" s="245" t="s">
        <v>66</v>
      </c>
      <c r="C51" s="268" t="s">
        <v>67</v>
      </c>
      <c r="D51" s="246"/>
      <c r="E51" s="247"/>
      <c r="F51" s="248"/>
      <c r="G51" s="248">
        <f>SUMIF(AG52:AG57,"&lt;&gt;NOR",G52:G57)</f>
        <v>0</v>
      </c>
      <c r="H51" s="248"/>
      <c r="I51" s="248">
        <f>SUM(I52:I57)</f>
        <v>0</v>
      </c>
      <c r="J51" s="248"/>
      <c r="K51" s="248">
        <f>SUM(K52:K57)</f>
        <v>0</v>
      </c>
      <c r="L51" s="248"/>
      <c r="M51" s="248">
        <f>SUM(M52:M57)</f>
        <v>0</v>
      </c>
      <c r="N51" s="248"/>
      <c r="O51" s="248">
        <f>SUM(O52:O57)</f>
        <v>0.08</v>
      </c>
      <c r="P51" s="248"/>
      <c r="Q51" s="248">
        <f>SUM(Q52:Q57)</f>
        <v>0</v>
      </c>
      <c r="R51" s="248"/>
      <c r="S51" s="248"/>
      <c r="T51" s="249"/>
      <c r="U51" s="243"/>
      <c r="V51" s="243">
        <f>SUM(V52:V57)</f>
        <v>1.6099999999999999</v>
      </c>
      <c r="W51" s="243"/>
      <c r="X51" s="243"/>
      <c r="AG51" t="s">
        <v>129</v>
      </c>
    </row>
    <row r="52" spans="1:60" ht="33.75" outlineLevel="1" x14ac:dyDescent="0.2">
      <c r="A52" s="250">
        <v>9</v>
      </c>
      <c r="B52" s="251" t="s">
        <v>177</v>
      </c>
      <c r="C52" s="269" t="s">
        <v>178</v>
      </c>
      <c r="D52" s="252" t="s">
        <v>132</v>
      </c>
      <c r="E52" s="253">
        <v>4.33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15</v>
      </c>
      <c r="M52" s="255">
        <f>G52*(1+L52/100)</f>
        <v>0</v>
      </c>
      <c r="N52" s="255">
        <v>1.7850000000000001E-2</v>
      </c>
      <c r="O52" s="255">
        <f>ROUND(E52*N52,2)</f>
        <v>0.08</v>
      </c>
      <c r="P52" s="255">
        <v>0</v>
      </c>
      <c r="Q52" s="255">
        <f>ROUND(E52*P52,2)</f>
        <v>0</v>
      </c>
      <c r="R52" s="255"/>
      <c r="S52" s="255" t="s">
        <v>133</v>
      </c>
      <c r="T52" s="256" t="s">
        <v>133</v>
      </c>
      <c r="U52" s="233">
        <v>0.28199999999999997</v>
      </c>
      <c r="V52" s="233">
        <f>ROUND(E52*U52,2)</f>
        <v>1.22</v>
      </c>
      <c r="W52" s="233"/>
      <c r="X52" s="233" t="s">
        <v>134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135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0" t="s">
        <v>136</v>
      </c>
      <c r="D53" s="234"/>
      <c r="E53" s="235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137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179</v>
      </c>
      <c r="D54" s="234"/>
      <c r="E54" s="235">
        <v>4.33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50">
        <v>10</v>
      </c>
      <c r="B55" s="251" t="s">
        <v>180</v>
      </c>
      <c r="C55" s="269" t="s">
        <v>181</v>
      </c>
      <c r="D55" s="252" t="s">
        <v>132</v>
      </c>
      <c r="E55" s="253">
        <v>4.33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15</v>
      </c>
      <c r="M55" s="255">
        <f>G55*(1+L55/100)</f>
        <v>0</v>
      </c>
      <c r="N55" s="255">
        <v>2.5999999999999998E-4</v>
      </c>
      <c r="O55" s="255">
        <f>ROUND(E55*N55,2)</f>
        <v>0</v>
      </c>
      <c r="P55" s="255">
        <v>0</v>
      </c>
      <c r="Q55" s="255">
        <f>ROUND(E55*P55,2)</f>
        <v>0</v>
      </c>
      <c r="R55" s="255"/>
      <c r="S55" s="255" t="s">
        <v>133</v>
      </c>
      <c r="T55" s="256" t="s">
        <v>133</v>
      </c>
      <c r="U55" s="233">
        <v>0.09</v>
      </c>
      <c r="V55" s="233">
        <f>ROUND(E55*U55,2)</f>
        <v>0.39</v>
      </c>
      <c r="W55" s="233"/>
      <c r="X55" s="233" t="s">
        <v>134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135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136</v>
      </c>
      <c r="D56" s="234"/>
      <c r="E56" s="235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137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179</v>
      </c>
      <c r="D57" s="234"/>
      <c r="E57" s="235">
        <v>4.33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137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44" t="s">
        <v>128</v>
      </c>
      <c r="B58" s="245" t="s">
        <v>68</v>
      </c>
      <c r="C58" s="268" t="s">
        <v>69</v>
      </c>
      <c r="D58" s="246"/>
      <c r="E58" s="247"/>
      <c r="F58" s="248"/>
      <c r="G58" s="248">
        <f>SUMIF(AG59:AG63,"&lt;&gt;NOR",G59:G63)</f>
        <v>0</v>
      </c>
      <c r="H58" s="248"/>
      <c r="I58" s="248">
        <f>SUM(I59:I63)</f>
        <v>0</v>
      </c>
      <c r="J58" s="248"/>
      <c r="K58" s="248">
        <f>SUM(K59:K63)</f>
        <v>0</v>
      </c>
      <c r="L58" s="248"/>
      <c r="M58" s="248">
        <f>SUM(M59:M63)</f>
        <v>0</v>
      </c>
      <c r="N58" s="248"/>
      <c r="O58" s="248">
        <f>SUM(O59:O63)</f>
        <v>0</v>
      </c>
      <c r="P58" s="248"/>
      <c r="Q58" s="248">
        <f>SUM(Q59:Q63)</f>
        <v>0</v>
      </c>
      <c r="R58" s="248"/>
      <c r="S58" s="248"/>
      <c r="T58" s="249"/>
      <c r="U58" s="243"/>
      <c r="V58" s="243">
        <f>SUM(V59:V63)</f>
        <v>3</v>
      </c>
      <c r="W58" s="243"/>
      <c r="X58" s="243"/>
      <c r="AG58" t="s">
        <v>129</v>
      </c>
    </row>
    <row r="59" spans="1:60" outlineLevel="1" x14ac:dyDescent="0.2">
      <c r="A59" s="250">
        <v>11</v>
      </c>
      <c r="B59" s="251" t="s">
        <v>182</v>
      </c>
      <c r="C59" s="269" t="s">
        <v>183</v>
      </c>
      <c r="D59" s="252" t="s">
        <v>184</v>
      </c>
      <c r="E59" s="253">
        <v>3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15</v>
      </c>
      <c r="M59" s="255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5"/>
      <c r="S59" s="255" t="s">
        <v>133</v>
      </c>
      <c r="T59" s="256" t="s">
        <v>133</v>
      </c>
      <c r="U59" s="233">
        <v>1</v>
      </c>
      <c r="V59" s="233">
        <f>ROUND(E59*U59,2)</f>
        <v>3</v>
      </c>
      <c r="W59" s="233"/>
      <c r="X59" s="233" t="s">
        <v>134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185</v>
      </c>
      <c r="D60" s="257"/>
      <c r="E60" s="257"/>
      <c r="F60" s="257"/>
      <c r="G60" s="257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143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2" t="s">
        <v>186</v>
      </c>
      <c r="D61" s="258"/>
      <c r="E61" s="258"/>
      <c r="F61" s="258"/>
      <c r="G61" s="258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143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0" t="s">
        <v>136</v>
      </c>
      <c r="D62" s="234"/>
      <c r="E62" s="235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137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0" t="s">
        <v>187</v>
      </c>
      <c r="D63" s="234"/>
      <c r="E63" s="235">
        <v>3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137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44" t="s">
        <v>128</v>
      </c>
      <c r="B64" s="245" t="s">
        <v>70</v>
      </c>
      <c r="C64" s="268" t="s">
        <v>71</v>
      </c>
      <c r="D64" s="246"/>
      <c r="E64" s="247"/>
      <c r="F64" s="248"/>
      <c r="G64" s="248">
        <f>SUMIF(AG65:AG67,"&lt;&gt;NOR",G65:G67)</f>
        <v>0</v>
      </c>
      <c r="H64" s="248"/>
      <c r="I64" s="248">
        <f>SUM(I65:I67)</f>
        <v>0</v>
      </c>
      <c r="J64" s="248"/>
      <c r="K64" s="248">
        <f>SUM(K65:K67)</f>
        <v>0</v>
      </c>
      <c r="L64" s="248"/>
      <c r="M64" s="248">
        <f>SUM(M65:M67)</f>
        <v>0</v>
      </c>
      <c r="N64" s="248"/>
      <c r="O64" s="248">
        <f>SUM(O65:O67)</f>
        <v>0.01</v>
      </c>
      <c r="P64" s="248"/>
      <c r="Q64" s="248">
        <f>SUM(Q65:Q67)</f>
        <v>0</v>
      </c>
      <c r="R64" s="248"/>
      <c r="S64" s="248"/>
      <c r="T64" s="249"/>
      <c r="U64" s="243"/>
      <c r="V64" s="243">
        <f>SUM(V65:V67)</f>
        <v>0.93</v>
      </c>
      <c r="W64" s="243"/>
      <c r="X64" s="243"/>
      <c r="AG64" t="s">
        <v>129</v>
      </c>
    </row>
    <row r="65" spans="1:60" outlineLevel="1" x14ac:dyDescent="0.2">
      <c r="A65" s="250">
        <v>12</v>
      </c>
      <c r="B65" s="251" t="s">
        <v>188</v>
      </c>
      <c r="C65" s="269" t="s">
        <v>189</v>
      </c>
      <c r="D65" s="252" t="s">
        <v>132</v>
      </c>
      <c r="E65" s="253">
        <v>4.33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15</v>
      </c>
      <c r="M65" s="255">
        <f>G65*(1+L65/100)</f>
        <v>0</v>
      </c>
      <c r="N65" s="255">
        <v>1.58E-3</v>
      </c>
      <c r="O65" s="255">
        <f>ROUND(E65*N65,2)</f>
        <v>0.01</v>
      </c>
      <c r="P65" s="255">
        <v>0</v>
      </c>
      <c r="Q65" s="255">
        <f>ROUND(E65*P65,2)</f>
        <v>0</v>
      </c>
      <c r="R65" s="255"/>
      <c r="S65" s="255" t="s">
        <v>133</v>
      </c>
      <c r="T65" s="256" t="s">
        <v>133</v>
      </c>
      <c r="U65" s="233">
        <v>0.214</v>
      </c>
      <c r="V65" s="233">
        <f>ROUND(E65*U65,2)</f>
        <v>0.93</v>
      </c>
      <c r="W65" s="233"/>
      <c r="X65" s="233" t="s">
        <v>134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154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0" t="s">
        <v>136</v>
      </c>
      <c r="D66" s="234"/>
      <c r="E66" s="235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137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0" t="s">
        <v>179</v>
      </c>
      <c r="D67" s="234"/>
      <c r="E67" s="235">
        <v>4.33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137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5.5" x14ac:dyDescent="0.2">
      <c r="A68" s="244" t="s">
        <v>128</v>
      </c>
      <c r="B68" s="245" t="s">
        <v>72</v>
      </c>
      <c r="C68" s="268" t="s">
        <v>73</v>
      </c>
      <c r="D68" s="246"/>
      <c r="E68" s="247"/>
      <c r="F68" s="248"/>
      <c r="G68" s="248">
        <f>SUMIF(AG69:AG79,"&lt;&gt;NOR",G69:G79)</f>
        <v>0</v>
      </c>
      <c r="H68" s="248"/>
      <c r="I68" s="248">
        <f>SUM(I69:I79)</f>
        <v>0</v>
      </c>
      <c r="J68" s="248"/>
      <c r="K68" s="248">
        <f>SUM(K69:K79)</f>
        <v>0</v>
      </c>
      <c r="L68" s="248"/>
      <c r="M68" s="248">
        <f>SUM(M69:M79)</f>
        <v>0</v>
      </c>
      <c r="N68" s="248"/>
      <c r="O68" s="248">
        <f>SUM(O69:O79)</f>
        <v>0</v>
      </c>
      <c r="P68" s="248"/>
      <c r="Q68" s="248">
        <f>SUM(Q69:Q79)</f>
        <v>0</v>
      </c>
      <c r="R68" s="248"/>
      <c r="S68" s="248"/>
      <c r="T68" s="249"/>
      <c r="U68" s="243"/>
      <c r="V68" s="243">
        <f>SUM(V69:V79)</f>
        <v>9.4400000000000013</v>
      </c>
      <c r="W68" s="243"/>
      <c r="X68" s="243"/>
      <c r="AG68" t="s">
        <v>129</v>
      </c>
    </row>
    <row r="69" spans="1:60" outlineLevel="1" x14ac:dyDescent="0.2">
      <c r="A69" s="250">
        <v>13</v>
      </c>
      <c r="B69" s="251" t="s">
        <v>190</v>
      </c>
      <c r="C69" s="269" t="s">
        <v>191</v>
      </c>
      <c r="D69" s="252" t="s">
        <v>132</v>
      </c>
      <c r="E69" s="253">
        <v>3.5449999999999999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15</v>
      </c>
      <c r="M69" s="255">
        <f>G69*(1+L69/100)</f>
        <v>0</v>
      </c>
      <c r="N69" s="255">
        <v>1.0000000000000001E-5</v>
      </c>
      <c r="O69" s="255">
        <f>ROUND(E69*N69,2)</f>
        <v>0</v>
      </c>
      <c r="P69" s="255">
        <v>0</v>
      </c>
      <c r="Q69" s="255">
        <f>ROUND(E69*P69,2)</f>
        <v>0</v>
      </c>
      <c r="R69" s="255"/>
      <c r="S69" s="255" t="s">
        <v>133</v>
      </c>
      <c r="T69" s="256" t="s">
        <v>133</v>
      </c>
      <c r="U69" s="233">
        <v>0.13</v>
      </c>
      <c r="V69" s="233">
        <f>ROUND(E69*U69,2)</f>
        <v>0.46</v>
      </c>
      <c r="W69" s="233"/>
      <c r="X69" s="233" t="s">
        <v>134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135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136</v>
      </c>
      <c r="D70" s="234"/>
      <c r="E70" s="235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137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150</v>
      </c>
      <c r="D71" s="234"/>
      <c r="E71" s="235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137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0" t="s">
        <v>156</v>
      </c>
      <c r="D72" s="234"/>
      <c r="E72" s="235">
        <v>1.4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137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0" t="s">
        <v>157</v>
      </c>
      <c r="D73" s="234"/>
      <c r="E73" s="235">
        <v>2.145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137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50">
        <v>14</v>
      </c>
      <c r="B74" s="251" t="s">
        <v>192</v>
      </c>
      <c r="C74" s="269" t="s">
        <v>193</v>
      </c>
      <c r="D74" s="252" t="s">
        <v>132</v>
      </c>
      <c r="E74" s="253">
        <v>29.15</v>
      </c>
      <c r="F74" s="254"/>
      <c r="G74" s="255">
        <f>ROUND(E74*F74,2)</f>
        <v>0</v>
      </c>
      <c r="H74" s="254"/>
      <c r="I74" s="255">
        <f>ROUND(E74*H74,2)</f>
        <v>0</v>
      </c>
      <c r="J74" s="254"/>
      <c r="K74" s="255">
        <f>ROUND(E74*J74,2)</f>
        <v>0</v>
      </c>
      <c r="L74" s="255">
        <v>15</v>
      </c>
      <c r="M74" s="255">
        <f>G74*(1+L74/100)</f>
        <v>0</v>
      </c>
      <c r="N74" s="255">
        <v>4.0000000000000003E-5</v>
      </c>
      <c r="O74" s="255">
        <f>ROUND(E74*N74,2)</f>
        <v>0</v>
      </c>
      <c r="P74" s="255">
        <v>0</v>
      </c>
      <c r="Q74" s="255">
        <f>ROUND(E74*P74,2)</f>
        <v>0</v>
      </c>
      <c r="R74" s="255"/>
      <c r="S74" s="255" t="s">
        <v>133</v>
      </c>
      <c r="T74" s="256" t="s">
        <v>133</v>
      </c>
      <c r="U74" s="233">
        <v>0.308</v>
      </c>
      <c r="V74" s="233">
        <f>ROUND(E74*U74,2)</f>
        <v>8.98</v>
      </c>
      <c r="W74" s="233"/>
      <c r="X74" s="233" t="s">
        <v>134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154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33.75" outlineLevel="1" x14ac:dyDescent="0.2">
      <c r="A75" s="231"/>
      <c r="B75" s="232"/>
      <c r="C75" s="271" t="s">
        <v>194</v>
      </c>
      <c r="D75" s="257"/>
      <c r="E75" s="257"/>
      <c r="F75" s="257"/>
      <c r="G75" s="257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143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59" t="str">
        <f>C75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136</v>
      </c>
      <c r="D76" s="234"/>
      <c r="E76" s="235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137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179</v>
      </c>
      <c r="D77" s="234"/>
      <c r="E77" s="235">
        <v>4.33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137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0" t="s">
        <v>195</v>
      </c>
      <c r="D78" s="234"/>
      <c r="E78" s="235">
        <v>13.3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0" t="s">
        <v>196</v>
      </c>
      <c r="D79" s="234"/>
      <c r="E79" s="235">
        <v>11.52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244" t="s">
        <v>128</v>
      </c>
      <c r="B80" s="245" t="s">
        <v>74</v>
      </c>
      <c r="C80" s="268" t="s">
        <v>75</v>
      </c>
      <c r="D80" s="246"/>
      <c r="E80" s="247"/>
      <c r="F80" s="248"/>
      <c r="G80" s="248">
        <f>SUMIF(AG81:AG99,"&lt;&gt;NOR",G81:G99)</f>
        <v>0</v>
      </c>
      <c r="H80" s="248"/>
      <c r="I80" s="248">
        <f>SUM(I81:I99)</f>
        <v>0</v>
      </c>
      <c r="J80" s="248"/>
      <c r="K80" s="248">
        <f>SUM(K81:K99)</f>
        <v>0</v>
      </c>
      <c r="L80" s="248"/>
      <c r="M80" s="248">
        <f>SUM(M81:M99)</f>
        <v>0</v>
      </c>
      <c r="N80" s="248"/>
      <c r="O80" s="248">
        <f>SUM(O81:O99)</f>
        <v>0</v>
      </c>
      <c r="P80" s="248"/>
      <c r="Q80" s="248">
        <f>SUM(Q81:Q99)</f>
        <v>1.6500000000000001</v>
      </c>
      <c r="R80" s="248"/>
      <c r="S80" s="248"/>
      <c r="T80" s="249"/>
      <c r="U80" s="243"/>
      <c r="V80" s="243">
        <f>SUM(V81:V99)</f>
        <v>8.61</v>
      </c>
      <c r="W80" s="243"/>
      <c r="X80" s="243"/>
      <c r="AG80" t="s">
        <v>129</v>
      </c>
    </row>
    <row r="81" spans="1:60" outlineLevel="1" x14ac:dyDescent="0.2">
      <c r="A81" s="250">
        <v>15</v>
      </c>
      <c r="B81" s="251" t="s">
        <v>197</v>
      </c>
      <c r="C81" s="269" t="s">
        <v>198</v>
      </c>
      <c r="D81" s="252" t="s">
        <v>132</v>
      </c>
      <c r="E81" s="253">
        <v>22.975000000000001</v>
      </c>
      <c r="F81" s="254"/>
      <c r="G81" s="255">
        <f>ROUND(E81*F81,2)</f>
        <v>0</v>
      </c>
      <c r="H81" s="254"/>
      <c r="I81" s="255">
        <f>ROUND(E81*H81,2)</f>
        <v>0</v>
      </c>
      <c r="J81" s="254"/>
      <c r="K81" s="255">
        <f>ROUND(E81*J81,2)</f>
        <v>0</v>
      </c>
      <c r="L81" s="255">
        <v>15</v>
      </c>
      <c r="M81" s="255">
        <f>G81*(1+L81/100)</f>
        <v>0</v>
      </c>
      <c r="N81" s="255">
        <v>0</v>
      </c>
      <c r="O81" s="255">
        <f>ROUND(E81*N81,2)</f>
        <v>0</v>
      </c>
      <c r="P81" s="255">
        <v>0.01</v>
      </c>
      <c r="Q81" s="255">
        <f>ROUND(E81*P81,2)</f>
        <v>0.23</v>
      </c>
      <c r="R81" s="255"/>
      <c r="S81" s="255" t="s">
        <v>133</v>
      </c>
      <c r="T81" s="256" t="s">
        <v>133</v>
      </c>
      <c r="U81" s="233">
        <v>0.08</v>
      </c>
      <c r="V81" s="233">
        <f>ROUND(E81*U81,2)</f>
        <v>1.84</v>
      </c>
      <c r="W81" s="233"/>
      <c r="X81" s="233" t="s">
        <v>134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135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136</v>
      </c>
      <c r="D82" s="234"/>
      <c r="E82" s="235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137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0" t="s">
        <v>161</v>
      </c>
      <c r="D83" s="234"/>
      <c r="E83" s="235">
        <v>26.52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137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0" t="s">
        <v>162</v>
      </c>
      <c r="D84" s="234"/>
      <c r="E84" s="235">
        <v>-1.4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0" t="s">
        <v>163</v>
      </c>
      <c r="D85" s="234"/>
      <c r="E85" s="235">
        <v>-2.145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50">
        <v>16</v>
      </c>
      <c r="B86" s="251" t="s">
        <v>199</v>
      </c>
      <c r="C86" s="269" t="s">
        <v>200</v>
      </c>
      <c r="D86" s="252" t="s">
        <v>132</v>
      </c>
      <c r="E86" s="253">
        <v>14.17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15</v>
      </c>
      <c r="M86" s="255">
        <f>G86*(1+L86/100)</f>
        <v>0</v>
      </c>
      <c r="N86" s="255">
        <v>0</v>
      </c>
      <c r="O86" s="255">
        <f>ROUND(E86*N86,2)</f>
        <v>0</v>
      </c>
      <c r="P86" s="255">
        <v>6.8000000000000005E-2</v>
      </c>
      <c r="Q86" s="255">
        <f>ROUND(E86*P86,2)</f>
        <v>0.96</v>
      </c>
      <c r="R86" s="255"/>
      <c r="S86" s="255" t="s">
        <v>133</v>
      </c>
      <c r="T86" s="256" t="s">
        <v>133</v>
      </c>
      <c r="U86" s="233">
        <v>0.3</v>
      </c>
      <c r="V86" s="233">
        <f>ROUND(E86*U86,2)</f>
        <v>4.25</v>
      </c>
      <c r="W86" s="233"/>
      <c r="X86" s="233" t="s">
        <v>134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135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0" t="s">
        <v>136</v>
      </c>
      <c r="D87" s="234"/>
      <c r="E87" s="235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0" t="s">
        <v>201</v>
      </c>
      <c r="D88" s="234"/>
      <c r="E88" s="235">
        <v>17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0" t="s">
        <v>162</v>
      </c>
      <c r="D89" s="234"/>
      <c r="E89" s="235">
        <v>-1.4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202</v>
      </c>
      <c r="D90" s="234"/>
      <c r="E90" s="235">
        <v>-1.43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137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50">
        <v>17</v>
      </c>
      <c r="B91" s="251" t="s">
        <v>203</v>
      </c>
      <c r="C91" s="269" t="s">
        <v>204</v>
      </c>
      <c r="D91" s="252" t="s">
        <v>132</v>
      </c>
      <c r="E91" s="253">
        <v>4.33</v>
      </c>
      <c r="F91" s="254"/>
      <c r="G91" s="255">
        <f>ROUND(E91*F91,2)</f>
        <v>0</v>
      </c>
      <c r="H91" s="254"/>
      <c r="I91" s="255">
        <f>ROUND(E91*H91,2)</f>
        <v>0</v>
      </c>
      <c r="J91" s="254"/>
      <c r="K91" s="255">
        <f>ROUND(E91*J91,2)</f>
        <v>0</v>
      </c>
      <c r="L91" s="255">
        <v>15</v>
      </c>
      <c r="M91" s="255">
        <f>G91*(1+L91/100)</f>
        <v>0</v>
      </c>
      <c r="N91" s="255">
        <v>0</v>
      </c>
      <c r="O91" s="255">
        <f>ROUND(E91*N91,2)</f>
        <v>0</v>
      </c>
      <c r="P91" s="255">
        <v>0.02</v>
      </c>
      <c r="Q91" s="255">
        <f>ROUND(E91*P91,2)</f>
        <v>0.09</v>
      </c>
      <c r="R91" s="255"/>
      <c r="S91" s="255" t="s">
        <v>133</v>
      </c>
      <c r="T91" s="256" t="s">
        <v>133</v>
      </c>
      <c r="U91" s="233">
        <v>0.14699999999999999</v>
      </c>
      <c r="V91" s="233">
        <f>ROUND(E91*U91,2)</f>
        <v>0.64</v>
      </c>
      <c r="W91" s="233"/>
      <c r="X91" s="233" t="s">
        <v>134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136</v>
      </c>
      <c r="D92" s="234"/>
      <c r="E92" s="235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137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0" t="s">
        <v>179</v>
      </c>
      <c r="D93" s="234"/>
      <c r="E93" s="235">
        <v>4.33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137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50">
        <v>18</v>
      </c>
      <c r="B94" s="251" t="s">
        <v>205</v>
      </c>
      <c r="C94" s="269" t="s">
        <v>206</v>
      </c>
      <c r="D94" s="252" t="s">
        <v>132</v>
      </c>
      <c r="E94" s="253">
        <v>4.33</v>
      </c>
      <c r="F94" s="254"/>
      <c r="G94" s="255">
        <f>ROUND(E94*F94,2)</f>
        <v>0</v>
      </c>
      <c r="H94" s="254"/>
      <c r="I94" s="255">
        <f>ROUND(E94*H94,2)</f>
        <v>0</v>
      </c>
      <c r="J94" s="254"/>
      <c r="K94" s="255">
        <f>ROUND(E94*J94,2)</f>
        <v>0</v>
      </c>
      <c r="L94" s="255">
        <v>15</v>
      </c>
      <c r="M94" s="255">
        <f>G94*(1+L94/100)</f>
        <v>0</v>
      </c>
      <c r="N94" s="255">
        <v>0</v>
      </c>
      <c r="O94" s="255">
        <f>ROUND(E94*N94,2)</f>
        <v>0</v>
      </c>
      <c r="P94" s="255">
        <v>1.26E-2</v>
      </c>
      <c r="Q94" s="255">
        <f>ROUND(E94*P94,2)</f>
        <v>0.05</v>
      </c>
      <c r="R94" s="255"/>
      <c r="S94" s="255" t="s">
        <v>133</v>
      </c>
      <c r="T94" s="256" t="s">
        <v>133</v>
      </c>
      <c r="U94" s="233">
        <v>0.33</v>
      </c>
      <c r="V94" s="233">
        <f>ROUND(E94*U94,2)</f>
        <v>1.43</v>
      </c>
      <c r="W94" s="233"/>
      <c r="X94" s="233" t="s">
        <v>134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135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0" t="s">
        <v>136</v>
      </c>
      <c r="D95" s="234"/>
      <c r="E95" s="235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137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0" t="s">
        <v>179</v>
      </c>
      <c r="D96" s="234"/>
      <c r="E96" s="235">
        <v>4.33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137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50">
        <v>19</v>
      </c>
      <c r="B97" s="251" t="s">
        <v>207</v>
      </c>
      <c r="C97" s="269" t="s">
        <v>208</v>
      </c>
      <c r="D97" s="252" t="s">
        <v>132</v>
      </c>
      <c r="E97" s="253">
        <v>2.4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15</v>
      </c>
      <c r="M97" s="255">
        <f>G97*(1+L97/100)</f>
        <v>0</v>
      </c>
      <c r="N97" s="255">
        <v>6.7000000000000002E-4</v>
      </c>
      <c r="O97" s="255">
        <f>ROUND(E97*N97,2)</f>
        <v>0</v>
      </c>
      <c r="P97" s="255">
        <v>0.13300000000000001</v>
      </c>
      <c r="Q97" s="255">
        <f>ROUND(E97*P97,2)</f>
        <v>0.32</v>
      </c>
      <c r="R97" s="255"/>
      <c r="S97" s="255" t="s">
        <v>133</v>
      </c>
      <c r="T97" s="256" t="s">
        <v>133</v>
      </c>
      <c r="U97" s="233">
        <v>0.188</v>
      </c>
      <c r="V97" s="233">
        <f>ROUND(E97*U97,2)</f>
        <v>0.45</v>
      </c>
      <c r="W97" s="233"/>
      <c r="X97" s="233" t="s">
        <v>134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135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0" t="s">
        <v>136</v>
      </c>
      <c r="D98" s="234"/>
      <c r="E98" s="235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137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0" t="s">
        <v>138</v>
      </c>
      <c r="D99" s="234"/>
      <c r="E99" s="235">
        <v>2.4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137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244" t="s">
        <v>128</v>
      </c>
      <c r="B100" s="245" t="s">
        <v>76</v>
      </c>
      <c r="C100" s="268" t="s">
        <v>77</v>
      </c>
      <c r="D100" s="246"/>
      <c r="E100" s="247"/>
      <c r="F100" s="248"/>
      <c r="G100" s="248">
        <f>SUMIF(AG101:AG101,"&lt;&gt;NOR",G101:G101)</f>
        <v>0</v>
      </c>
      <c r="H100" s="248"/>
      <c r="I100" s="248">
        <f>SUM(I101:I101)</f>
        <v>0</v>
      </c>
      <c r="J100" s="248"/>
      <c r="K100" s="248">
        <f>SUM(K101:K101)</f>
        <v>0</v>
      </c>
      <c r="L100" s="248"/>
      <c r="M100" s="248">
        <f>SUM(M101:M101)</f>
        <v>0</v>
      </c>
      <c r="N100" s="248"/>
      <c r="O100" s="248">
        <f>SUM(O101:O101)</f>
        <v>0</v>
      </c>
      <c r="P100" s="248"/>
      <c r="Q100" s="248">
        <f>SUM(Q101:Q101)</f>
        <v>0</v>
      </c>
      <c r="R100" s="248"/>
      <c r="S100" s="248"/>
      <c r="T100" s="249"/>
      <c r="U100" s="243"/>
      <c r="V100" s="243">
        <f>SUM(V101:V101)</f>
        <v>5.23</v>
      </c>
      <c r="W100" s="243"/>
      <c r="X100" s="243"/>
      <c r="AG100" t="s">
        <v>129</v>
      </c>
    </row>
    <row r="101" spans="1:60" ht="22.5" outlineLevel="1" x14ac:dyDescent="0.2">
      <c r="A101" s="260">
        <v>20</v>
      </c>
      <c r="B101" s="261" t="s">
        <v>209</v>
      </c>
      <c r="C101" s="273" t="s">
        <v>210</v>
      </c>
      <c r="D101" s="262" t="s">
        <v>211</v>
      </c>
      <c r="E101" s="263">
        <v>0.95043</v>
      </c>
      <c r="F101" s="264"/>
      <c r="G101" s="265">
        <f>ROUND(E101*F101,2)</f>
        <v>0</v>
      </c>
      <c r="H101" s="264"/>
      <c r="I101" s="265">
        <f>ROUND(E101*H101,2)</f>
        <v>0</v>
      </c>
      <c r="J101" s="264"/>
      <c r="K101" s="265">
        <f>ROUND(E101*J101,2)</f>
        <v>0</v>
      </c>
      <c r="L101" s="265">
        <v>15</v>
      </c>
      <c r="M101" s="265">
        <f>G101*(1+L101/100)</f>
        <v>0</v>
      </c>
      <c r="N101" s="265">
        <v>0</v>
      </c>
      <c r="O101" s="265">
        <f>ROUND(E101*N101,2)</f>
        <v>0</v>
      </c>
      <c r="P101" s="265">
        <v>0</v>
      </c>
      <c r="Q101" s="265">
        <f>ROUND(E101*P101,2)</f>
        <v>0</v>
      </c>
      <c r="R101" s="265"/>
      <c r="S101" s="265" t="s">
        <v>133</v>
      </c>
      <c r="T101" s="266" t="s">
        <v>133</v>
      </c>
      <c r="U101" s="233">
        <v>5.5</v>
      </c>
      <c r="V101" s="233">
        <f>ROUND(E101*U101,2)</f>
        <v>5.23</v>
      </c>
      <c r="W101" s="233"/>
      <c r="X101" s="233" t="s">
        <v>212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213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2">
      <c r="A102" s="244" t="s">
        <v>128</v>
      </c>
      <c r="B102" s="245" t="s">
        <v>78</v>
      </c>
      <c r="C102" s="268" t="s">
        <v>79</v>
      </c>
      <c r="D102" s="246"/>
      <c r="E102" s="247"/>
      <c r="F102" s="248"/>
      <c r="G102" s="248">
        <f>SUMIF(AG103:AG133,"&lt;&gt;NOR",G103:G133)</f>
        <v>0</v>
      </c>
      <c r="H102" s="248"/>
      <c r="I102" s="248">
        <f>SUM(I103:I133)</f>
        <v>0</v>
      </c>
      <c r="J102" s="248"/>
      <c r="K102" s="248">
        <f>SUM(K103:K133)</f>
        <v>0</v>
      </c>
      <c r="L102" s="248"/>
      <c r="M102" s="248">
        <f>SUM(M103:M133)</f>
        <v>0</v>
      </c>
      <c r="N102" s="248"/>
      <c r="O102" s="248">
        <f>SUM(O103:O133)</f>
        <v>0.03</v>
      </c>
      <c r="P102" s="248"/>
      <c r="Q102" s="248">
        <f>SUM(Q103:Q133)</f>
        <v>0.04</v>
      </c>
      <c r="R102" s="248"/>
      <c r="S102" s="248"/>
      <c r="T102" s="249"/>
      <c r="U102" s="243"/>
      <c r="V102" s="243">
        <f>SUM(V103:V133)</f>
        <v>19.91</v>
      </c>
      <c r="W102" s="243"/>
      <c r="X102" s="243"/>
      <c r="AG102" t="s">
        <v>129</v>
      </c>
    </row>
    <row r="103" spans="1:60" outlineLevel="1" x14ac:dyDescent="0.2">
      <c r="A103" s="250">
        <v>21</v>
      </c>
      <c r="B103" s="251" t="s">
        <v>214</v>
      </c>
      <c r="C103" s="269" t="s">
        <v>215</v>
      </c>
      <c r="D103" s="252" t="s">
        <v>132</v>
      </c>
      <c r="E103" s="253">
        <v>18.5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15</v>
      </c>
      <c r="M103" s="255">
        <f>G103*(1+L103/100)</f>
        <v>0</v>
      </c>
      <c r="N103" s="255">
        <v>1.2E-4</v>
      </c>
      <c r="O103" s="255">
        <f>ROUND(E103*N103,2)</f>
        <v>0</v>
      </c>
      <c r="P103" s="255">
        <v>2E-3</v>
      </c>
      <c r="Q103" s="255">
        <f>ROUND(E103*P103,2)</f>
        <v>0.04</v>
      </c>
      <c r="R103" s="255"/>
      <c r="S103" s="255" t="s">
        <v>133</v>
      </c>
      <c r="T103" s="256" t="s">
        <v>133</v>
      </c>
      <c r="U103" s="233">
        <v>0.56599999999999995</v>
      </c>
      <c r="V103" s="233">
        <f>ROUND(E103*U103,2)</f>
        <v>10.47</v>
      </c>
      <c r="W103" s="233"/>
      <c r="X103" s="233" t="s">
        <v>134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0" t="s">
        <v>136</v>
      </c>
      <c r="D104" s="234"/>
      <c r="E104" s="235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137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0" t="s">
        <v>216</v>
      </c>
      <c r="D105" s="234"/>
      <c r="E105" s="235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0" t="s">
        <v>201</v>
      </c>
      <c r="D106" s="234"/>
      <c r="E106" s="235">
        <v>17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0" t="s">
        <v>162</v>
      </c>
      <c r="D107" s="234"/>
      <c r="E107" s="235">
        <v>-1.4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202</v>
      </c>
      <c r="D108" s="234"/>
      <c r="E108" s="235">
        <v>-1.43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217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0" t="s">
        <v>179</v>
      </c>
      <c r="D110" s="234"/>
      <c r="E110" s="235">
        <v>4.33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50">
        <v>22</v>
      </c>
      <c r="B111" s="251" t="s">
        <v>218</v>
      </c>
      <c r="C111" s="269" t="s">
        <v>219</v>
      </c>
      <c r="D111" s="252" t="s">
        <v>132</v>
      </c>
      <c r="E111" s="253">
        <v>18.5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15</v>
      </c>
      <c r="M111" s="255">
        <f>G111*(1+L111/100)</f>
        <v>0</v>
      </c>
      <c r="N111" s="255">
        <v>2.1000000000000001E-4</v>
      </c>
      <c r="O111" s="255">
        <f>ROUND(E111*N111,2)</f>
        <v>0</v>
      </c>
      <c r="P111" s="255">
        <v>0</v>
      </c>
      <c r="Q111" s="255">
        <f>ROUND(E111*P111,2)</f>
        <v>0</v>
      </c>
      <c r="R111" s="255"/>
      <c r="S111" s="255" t="s">
        <v>133</v>
      </c>
      <c r="T111" s="256" t="s">
        <v>133</v>
      </c>
      <c r="U111" s="233">
        <v>9.5000000000000001E-2</v>
      </c>
      <c r="V111" s="233">
        <f>ROUND(E111*U111,2)</f>
        <v>1.76</v>
      </c>
      <c r="W111" s="233"/>
      <c r="X111" s="233" t="s">
        <v>134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135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0" t="s">
        <v>136</v>
      </c>
      <c r="D112" s="234"/>
      <c r="E112" s="235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0" t="s">
        <v>216</v>
      </c>
      <c r="D113" s="234"/>
      <c r="E113" s="235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201</v>
      </c>
      <c r="D114" s="234"/>
      <c r="E114" s="235">
        <v>17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0" t="s">
        <v>162</v>
      </c>
      <c r="D115" s="234"/>
      <c r="E115" s="235">
        <v>-1.4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137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0" t="s">
        <v>202</v>
      </c>
      <c r="D116" s="234"/>
      <c r="E116" s="235">
        <v>-1.43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0" t="s">
        <v>217</v>
      </c>
      <c r="D117" s="234"/>
      <c r="E117" s="235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0" t="s">
        <v>179</v>
      </c>
      <c r="D118" s="234"/>
      <c r="E118" s="235">
        <v>4.33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0">
        <v>23</v>
      </c>
      <c r="B119" s="251" t="s">
        <v>220</v>
      </c>
      <c r="C119" s="269" t="s">
        <v>221</v>
      </c>
      <c r="D119" s="252" t="s">
        <v>132</v>
      </c>
      <c r="E119" s="253">
        <v>18.5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15</v>
      </c>
      <c r="M119" s="255">
        <f>G119*(1+L119/100)</f>
        <v>0</v>
      </c>
      <c r="N119" s="255">
        <v>1.2600000000000001E-3</v>
      </c>
      <c r="O119" s="255">
        <f>ROUND(E119*N119,2)</f>
        <v>0.02</v>
      </c>
      <c r="P119" s="255">
        <v>0</v>
      </c>
      <c r="Q119" s="255">
        <f>ROUND(E119*P119,2)</f>
        <v>0</v>
      </c>
      <c r="R119" s="255"/>
      <c r="S119" s="255" t="s">
        <v>133</v>
      </c>
      <c r="T119" s="256" t="s">
        <v>133</v>
      </c>
      <c r="U119" s="233">
        <v>0.24</v>
      </c>
      <c r="V119" s="233">
        <f>ROUND(E119*U119,2)</f>
        <v>4.4400000000000004</v>
      </c>
      <c r="W119" s="233"/>
      <c r="X119" s="233" t="s">
        <v>134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135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136</v>
      </c>
      <c r="D120" s="234"/>
      <c r="E120" s="235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0" t="s">
        <v>216</v>
      </c>
      <c r="D121" s="234"/>
      <c r="E121" s="235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0" t="s">
        <v>201</v>
      </c>
      <c r="D122" s="234"/>
      <c r="E122" s="235">
        <v>17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0" t="s">
        <v>162</v>
      </c>
      <c r="D123" s="234"/>
      <c r="E123" s="235">
        <v>-1.4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0" t="s">
        <v>202</v>
      </c>
      <c r="D124" s="234"/>
      <c r="E124" s="235">
        <v>-1.43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137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0" t="s">
        <v>217</v>
      </c>
      <c r="D125" s="234"/>
      <c r="E125" s="235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0" t="s">
        <v>179</v>
      </c>
      <c r="D126" s="234"/>
      <c r="E126" s="235">
        <v>4.33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137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50">
        <v>24</v>
      </c>
      <c r="B127" s="251" t="s">
        <v>222</v>
      </c>
      <c r="C127" s="269" t="s">
        <v>223</v>
      </c>
      <c r="D127" s="252" t="s">
        <v>141</v>
      </c>
      <c r="E127" s="253">
        <v>8.5</v>
      </c>
      <c r="F127" s="254"/>
      <c r="G127" s="255">
        <f>ROUND(E127*F127,2)</f>
        <v>0</v>
      </c>
      <c r="H127" s="254"/>
      <c r="I127" s="255">
        <f>ROUND(E127*H127,2)</f>
        <v>0</v>
      </c>
      <c r="J127" s="254"/>
      <c r="K127" s="255">
        <f>ROUND(E127*J127,2)</f>
        <v>0</v>
      </c>
      <c r="L127" s="255">
        <v>15</v>
      </c>
      <c r="M127" s="255">
        <f>G127*(1+L127/100)</f>
        <v>0</v>
      </c>
      <c r="N127" s="255">
        <v>3.2000000000000003E-4</v>
      </c>
      <c r="O127" s="255">
        <f>ROUND(E127*N127,2)</f>
        <v>0</v>
      </c>
      <c r="P127" s="255">
        <v>0</v>
      </c>
      <c r="Q127" s="255">
        <f>ROUND(E127*P127,2)</f>
        <v>0</v>
      </c>
      <c r="R127" s="255"/>
      <c r="S127" s="255" t="s">
        <v>133</v>
      </c>
      <c r="T127" s="256" t="s">
        <v>133</v>
      </c>
      <c r="U127" s="233">
        <v>0.11</v>
      </c>
      <c r="V127" s="233">
        <f>ROUND(E127*U127,2)</f>
        <v>0.94</v>
      </c>
      <c r="W127" s="233"/>
      <c r="X127" s="233" t="s">
        <v>134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135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0" t="s">
        <v>136</v>
      </c>
      <c r="D128" s="234"/>
      <c r="E128" s="235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224</v>
      </c>
      <c r="D129" s="234"/>
      <c r="E129" s="235">
        <v>8.5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50">
        <v>25</v>
      </c>
      <c r="B130" s="251" t="s">
        <v>225</v>
      </c>
      <c r="C130" s="269" t="s">
        <v>226</v>
      </c>
      <c r="D130" s="252" t="s">
        <v>141</v>
      </c>
      <c r="E130" s="253">
        <v>16</v>
      </c>
      <c r="F130" s="254"/>
      <c r="G130" s="255">
        <f>ROUND(E130*F130,2)</f>
        <v>0</v>
      </c>
      <c r="H130" s="254"/>
      <c r="I130" s="255">
        <f>ROUND(E130*H130,2)</f>
        <v>0</v>
      </c>
      <c r="J130" s="254"/>
      <c r="K130" s="255">
        <f>ROUND(E130*J130,2)</f>
        <v>0</v>
      </c>
      <c r="L130" s="255">
        <v>15</v>
      </c>
      <c r="M130" s="255">
        <f>G130*(1+L130/100)</f>
        <v>0</v>
      </c>
      <c r="N130" s="255">
        <v>3.2000000000000003E-4</v>
      </c>
      <c r="O130" s="255">
        <f>ROUND(E130*N130,2)</f>
        <v>0.01</v>
      </c>
      <c r="P130" s="255">
        <v>0</v>
      </c>
      <c r="Q130" s="255">
        <f>ROUND(E130*P130,2)</f>
        <v>0</v>
      </c>
      <c r="R130" s="255"/>
      <c r="S130" s="255" t="s">
        <v>133</v>
      </c>
      <c r="T130" s="256" t="s">
        <v>133</v>
      </c>
      <c r="U130" s="233">
        <v>0.14000000000000001</v>
      </c>
      <c r="V130" s="233">
        <f>ROUND(E130*U130,2)</f>
        <v>2.2400000000000002</v>
      </c>
      <c r="W130" s="233"/>
      <c r="X130" s="233" t="s">
        <v>134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135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0" t="s">
        <v>136</v>
      </c>
      <c r="D131" s="234"/>
      <c r="E131" s="235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0" t="s">
        <v>227</v>
      </c>
      <c r="D132" s="234"/>
      <c r="E132" s="235">
        <v>16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137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60">
        <v>26</v>
      </c>
      <c r="B133" s="261" t="s">
        <v>228</v>
      </c>
      <c r="C133" s="273" t="s">
        <v>229</v>
      </c>
      <c r="D133" s="262" t="s">
        <v>211</v>
      </c>
      <c r="E133" s="263">
        <v>3.7260000000000001E-2</v>
      </c>
      <c r="F133" s="264"/>
      <c r="G133" s="265">
        <f>ROUND(E133*F133,2)</f>
        <v>0</v>
      </c>
      <c r="H133" s="264"/>
      <c r="I133" s="265">
        <f>ROUND(E133*H133,2)</f>
        <v>0</v>
      </c>
      <c r="J133" s="264"/>
      <c r="K133" s="265">
        <f>ROUND(E133*J133,2)</f>
        <v>0</v>
      </c>
      <c r="L133" s="265">
        <v>15</v>
      </c>
      <c r="M133" s="265">
        <f>G133*(1+L133/100)</f>
        <v>0</v>
      </c>
      <c r="N133" s="265">
        <v>0</v>
      </c>
      <c r="O133" s="265">
        <f>ROUND(E133*N133,2)</f>
        <v>0</v>
      </c>
      <c r="P133" s="265">
        <v>0</v>
      </c>
      <c r="Q133" s="265">
        <f>ROUND(E133*P133,2)</f>
        <v>0</v>
      </c>
      <c r="R133" s="265"/>
      <c r="S133" s="265" t="s">
        <v>133</v>
      </c>
      <c r="T133" s="266" t="s">
        <v>133</v>
      </c>
      <c r="U133" s="233">
        <v>1.637</v>
      </c>
      <c r="V133" s="233">
        <f>ROUND(E133*U133,2)</f>
        <v>0.06</v>
      </c>
      <c r="W133" s="233"/>
      <c r="X133" s="233" t="s">
        <v>212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213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4" t="s">
        <v>128</v>
      </c>
      <c r="B134" s="245" t="s">
        <v>80</v>
      </c>
      <c r="C134" s="268" t="s">
        <v>81</v>
      </c>
      <c r="D134" s="246"/>
      <c r="E134" s="247"/>
      <c r="F134" s="248"/>
      <c r="G134" s="248">
        <f>SUMIF(AG135:AG142,"&lt;&gt;NOR",G135:G142)</f>
        <v>0</v>
      </c>
      <c r="H134" s="248"/>
      <c r="I134" s="248">
        <f>SUM(I135:I142)</f>
        <v>0</v>
      </c>
      <c r="J134" s="248"/>
      <c r="K134" s="248">
        <f>SUM(K135:K142)</f>
        <v>0</v>
      </c>
      <c r="L134" s="248"/>
      <c r="M134" s="248">
        <f>SUM(M135:M142)</f>
        <v>0</v>
      </c>
      <c r="N134" s="248"/>
      <c r="O134" s="248">
        <f>SUM(O135:O142)</f>
        <v>0.03</v>
      </c>
      <c r="P134" s="248"/>
      <c r="Q134" s="248">
        <f>SUM(Q135:Q142)</f>
        <v>0</v>
      </c>
      <c r="R134" s="248"/>
      <c r="S134" s="248"/>
      <c r="T134" s="249"/>
      <c r="U134" s="243"/>
      <c r="V134" s="243">
        <f>SUM(V135:V142)</f>
        <v>2.13</v>
      </c>
      <c r="W134" s="243"/>
      <c r="X134" s="243"/>
      <c r="AG134" t="s">
        <v>129</v>
      </c>
    </row>
    <row r="135" spans="1:60" ht="22.5" outlineLevel="1" x14ac:dyDescent="0.2">
      <c r="A135" s="250">
        <v>27</v>
      </c>
      <c r="B135" s="251" t="s">
        <v>230</v>
      </c>
      <c r="C135" s="269" t="s">
        <v>231</v>
      </c>
      <c r="D135" s="252" t="s">
        <v>232</v>
      </c>
      <c r="E135" s="253">
        <v>1</v>
      </c>
      <c r="F135" s="254"/>
      <c r="G135" s="255">
        <f>ROUND(E135*F135,2)</f>
        <v>0</v>
      </c>
      <c r="H135" s="254"/>
      <c r="I135" s="255">
        <f>ROUND(E135*H135,2)</f>
        <v>0</v>
      </c>
      <c r="J135" s="254"/>
      <c r="K135" s="255">
        <f>ROUND(E135*J135,2)</f>
        <v>0</v>
      </c>
      <c r="L135" s="255">
        <v>15</v>
      </c>
      <c r="M135" s="255">
        <f>G135*(1+L135/100)</f>
        <v>0</v>
      </c>
      <c r="N135" s="255">
        <v>6.7499999999999999E-3</v>
      </c>
      <c r="O135" s="255">
        <f>ROUND(E135*N135,2)</f>
        <v>0.01</v>
      </c>
      <c r="P135" s="255">
        <v>0</v>
      </c>
      <c r="Q135" s="255">
        <f>ROUND(E135*P135,2)</f>
        <v>0</v>
      </c>
      <c r="R135" s="255"/>
      <c r="S135" s="255" t="s">
        <v>233</v>
      </c>
      <c r="T135" s="256" t="s">
        <v>234</v>
      </c>
      <c r="U135" s="233">
        <v>0.70899999999999996</v>
      </c>
      <c r="V135" s="233">
        <f>ROUND(E135*U135,2)</f>
        <v>0.71</v>
      </c>
      <c r="W135" s="233"/>
      <c r="X135" s="233" t="s">
        <v>134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 x14ac:dyDescent="0.2">
      <c r="A136" s="231"/>
      <c r="B136" s="232"/>
      <c r="C136" s="271" t="s">
        <v>235</v>
      </c>
      <c r="D136" s="257"/>
      <c r="E136" s="257"/>
      <c r="F136" s="257"/>
      <c r="G136" s="257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143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59" t="str">
        <f>C136</f>
        <v>Kompletní dodávka a montáž včetně uvedení do provozu, prostupů, zaškolení, seřízení, zkoušek dle příslušných ČSN a dalších pomocných prací a zednických přípomocí</v>
      </c>
      <c r="BB136" s="214"/>
      <c r="BC136" s="214"/>
      <c r="BD136" s="214"/>
      <c r="BE136" s="214"/>
      <c r="BF136" s="214"/>
      <c r="BG136" s="214"/>
      <c r="BH136" s="214"/>
    </row>
    <row r="137" spans="1:60" ht="33.75" outlineLevel="1" x14ac:dyDescent="0.2">
      <c r="A137" s="250">
        <v>28</v>
      </c>
      <c r="B137" s="251" t="s">
        <v>236</v>
      </c>
      <c r="C137" s="269" t="s">
        <v>237</v>
      </c>
      <c r="D137" s="252" t="s">
        <v>232</v>
      </c>
      <c r="E137" s="253">
        <v>1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6.7499999999999999E-3</v>
      </c>
      <c r="O137" s="255">
        <f>ROUND(E137*N137,2)</f>
        <v>0.01</v>
      </c>
      <c r="P137" s="255">
        <v>0</v>
      </c>
      <c r="Q137" s="255">
        <f>ROUND(E137*P137,2)</f>
        <v>0</v>
      </c>
      <c r="R137" s="255"/>
      <c r="S137" s="255" t="s">
        <v>233</v>
      </c>
      <c r="T137" s="256" t="s">
        <v>234</v>
      </c>
      <c r="U137" s="233">
        <v>0.70899999999999996</v>
      </c>
      <c r="V137" s="233">
        <f>ROUND(E137*U137,2)</f>
        <v>0.71</v>
      </c>
      <c r="W137" s="233"/>
      <c r="X137" s="233" t="s">
        <v>134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135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 x14ac:dyDescent="0.2">
      <c r="A138" s="231"/>
      <c r="B138" s="232"/>
      <c r="C138" s="271" t="s">
        <v>235</v>
      </c>
      <c r="D138" s="257"/>
      <c r="E138" s="257"/>
      <c r="F138" s="257"/>
      <c r="G138" s="257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143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59" t="str">
        <f>C138</f>
        <v>Kompletní dodávka a montáž včetně uvedení do provozu, prostupů, zaškolení, seřízení, zkoušek dle příslušných ČSN a dalších pomocných prací a zednických přípomocí</v>
      </c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50">
        <v>29</v>
      </c>
      <c r="B139" s="251" t="s">
        <v>238</v>
      </c>
      <c r="C139" s="269" t="s">
        <v>239</v>
      </c>
      <c r="D139" s="252" t="s">
        <v>232</v>
      </c>
      <c r="E139" s="253">
        <v>1</v>
      </c>
      <c r="F139" s="254"/>
      <c r="G139" s="255">
        <f>ROUND(E139*F139,2)</f>
        <v>0</v>
      </c>
      <c r="H139" s="254"/>
      <c r="I139" s="255">
        <f>ROUND(E139*H139,2)</f>
        <v>0</v>
      </c>
      <c r="J139" s="254"/>
      <c r="K139" s="255">
        <f>ROUND(E139*J139,2)</f>
        <v>0</v>
      </c>
      <c r="L139" s="255">
        <v>15</v>
      </c>
      <c r="M139" s="255">
        <f>G139*(1+L139/100)</f>
        <v>0</v>
      </c>
      <c r="N139" s="255">
        <v>6.7499999999999999E-3</v>
      </c>
      <c r="O139" s="255">
        <f>ROUND(E139*N139,2)</f>
        <v>0.01</v>
      </c>
      <c r="P139" s="255">
        <v>0</v>
      </c>
      <c r="Q139" s="255">
        <f>ROUND(E139*P139,2)</f>
        <v>0</v>
      </c>
      <c r="R139" s="255"/>
      <c r="S139" s="255" t="s">
        <v>233</v>
      </c>
      <c r="T139" s="256" t="s">
        <v>234</v>
      </c>
      <c r="U139" s="233">
        <v>0.70899999999999996</v>
      </c>
      <c r="V139" s="233">
        <f>ROUND(E139*U139,2)</f>
        <v>0.71</v>
      </c>
      <c r="W139" s="233"/>
      <c r="X139" s="233" t="s">
        <v>134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135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 x14ac:dyDescent="0.2">
      <c r="A140" s="231"/>
      <c r="B140" s="232"/>
      <c r="C140" s="271" t="s">
        <v>396</v>
      </c>
      <c r="D140" s="257"/>
      <c r="E140" s="257"/>
      <c r="F140" s="257"/>
      <c r="G140" s="257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143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59" t="str">
        <f>C140</f>
        <v>Vysekání stávajícícho kanalizačního potrubí z koupelny v délce cca 2 m. Nové kanalizační potrubí, napojení, zapravení, zkouška těstnosti.</v>
      </c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4" t="s">
        <v>240</v>
      </c>
      <c r="D141" s="236"/>
      <c r="E141" s="237"/>
      <c r="F141" s="238"/>
      <c r="G141" s="238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143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31"/>
      <c r="B142" s="232"/>
      <c r="C142" s="272" t="s">
        <v>235</v>
      </c>
      <c r="D142" s="258"/>
      <c r="E142" s="258"/>
      <c r="F142" s="258"/>
      <c r="G142" s="258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143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59" t="str">
        <f>C142</f>
        <v>Kompletní dodávka a montáž včetně uvedení do provozu, prostupů, zaškolení, seřízení, zkoušek dle příslušných ČSN a dalších pomocných prací a zednických přípomocí</v>
      </c>
      <c r="BB142" s="214"/>
      <c r="BC142" s="214"/>
      <c r="BD142" s="214"/>
      <c r="BE142" s="214"/>
      <c r="BF142" s="214"/>
      <c r="BG142" s="214"/>
      <c r="BH142" s="214"/>
    </row>
    <row r="143" spans="1:60" x14ac:dyDescent="0.2">
      <c r="A143" s="244" t="s">
        <v>128</v>
      </c>
      <c r="B143" s="245" t="s">
        <v>82</v>
      </c>
      <c r="C143" s="268" t="s">
        <v>83</v>
      </c>
      <c r="D143" s="246"/>
      <c r="E143" s="247"/>
      <c r="F143" s="248"/>
      <c r="G143" s="248">
        <f>SUMIF(AG144:AG147,"&lt;&gt;NOR",G144:G147)</f>
        <v>0</v>
      </c>
      <c r="H143" s="248"/>
      <c r="I143" s="248">
        <f>SUM(I144:I147)</f>
        <v>0</v>
      </c>
      <c r="J143" s="248"/>
      <c r="K143" s="248">
        <f>SUM(K144:K147)</f>
        <v>0</v>
      </c>
      <c r="L143" s="248"/>
      <c r="M143" s="248">
        <f>SUM(M144:M147)</f>
        <v>0</v>
      </c>
      <c r="N143" s="248"/>
      <c r="O143" s="248">
        <f>SUM(O144:O147)</f>
        <v>0</v>
      </c>
      <c r="P143" s="248"/>
      <c r="Q143" s="248">
        <f>SUM(Q144:Q147)</f>
        <v>0</v>
      </c>
      <c r="R143" s="248"/>
      <c r="S143" s="248"/>
      <c r="T143" s="249"/>
      <c r="U143" s="243"/>
      <c r="V143" s="243">
        <f>SUM(V144:V147)</f>
        <v>1.18</v>
      </c>
      <c r="W143" s="243"/>
      <c r="X143" s="243"/>
      <c r="AG143" t="s">
        <v>129</v>
      </c>
    </row>
    <row r="144" spans="1:60" ht="22.5" outlineLevel="1" x14ac:dyDescent="0.2">
      <c r="A144" s="250">
        <v>30</v>
      </c>
      <c r="B144" s="251" t="s">
        <v>241</v>
      </c>
      <c r="C144" s="269" t="s">
        <v>231</v>
      </c>
      <c r="D144" s="252" t="s">
        <v>232</v>
      </c>
      <c r="E144" s="253">
        <v>1</v>
      </c>
      <c r="F144" s="254"/>
      <c r="G144" s="255">
        <f>ROUND(E144*F144,2)</f>
        <v>0</v>
      </c>
      <c r="H144" s="254"/>
      <c r="I144" s="255">
        <f>ROUND(E144*H144,2)</f>
        <v>0</v>
      </c>
      <c r="J144" s="254"/>
      <c r="K144" s="255">
        <f>ROUND(E144*J144,2)</f>
        <v>0</v>
      </c>
      <c r="L144" s="255">
        <v>15</v>
      </c>
      <c r="M144" s="255">
        <f>G144*(1+L144/100)</f>
        <v>0</v>
      </c>
      <c r="N144" s="255">
        <v>8.0000000000000004E-4</v>
      </c>
      <c r="O144" s="255">
        <f>ROUND(E144*N144,2)</f>
        <v>0</v>
      </c>
      <c r="P144" s="255">
        <v>0</v>
      </c>
      <c r="Q144" s="255">
        <f>ROUND(E144*P144,2)</f>
        <v>0</v>
      </c>
      <c r="R144" s="255"/>
      <c r="S144" s="255" t="s">
        <v>233</v>
      </c>
      <c r="T144" s="256" t="s">
        <v>234</v>
      </c>
      <c r="U144" s="233">
        <v>0.59399999999999997</v>
      </c>
      <c r="V144" s="233">
        <f>ROUND(E144*U144,2)</f>
        <v>0.59</v>
      </c>
      <c r="W144" s="233"/>
      <c r="X144" s="233" t="s">
        <v>134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135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31"/>
      <c r="B145" s="232"/>
      <c r="C145" s="271" t="s">
        <v>235</v>
      </c>
      <c r="D145" s="257"/>
      <c r="E145" s="257"/>
      <c r="F145" s="257"/>
      <c r="G145" s="257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143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59" t="str">
        <f>C145</f>
        <v>Kompletní dodávka a montáž včetně uvedení do provozu, prostupů, zaškolení, seřízení, zkoušek dle příslušných ČSN a dalších pomocných prací a zednických přípomocí</v>
      </c>
      <c r="BB145" s="214"/>
      <c r="BC145" s="214"/>
      <c r="BD145" s="214"/>
      <c r="BE145" s="214"/>
      <c r="BF145" s="214"/>
      <c r="BG145" s="214"/>
      <c r="BH145" s="214"/>
    </row>
    <row r="146" spans="1:60" ht="33.75" outlineLevel="1" x14ac:dyDescent="0.2">
      <c r="A146" s="250">
        <v>31</v>
      </c>
      <c r="B146" s="251" t="s">
        <v>242</v>
      </c>
      <c r="C146" s="269" t="s">
        <v>237</v>
      </c>
      <c r="D146" s="252" t="s">
        <v>232</v>
      </c>
      <c r="E146" s="253">
        <v>1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15</v>
      </c>
      <c r="M146" s="255">
        <f>G146*(1+L146/100)</f>
        <v>0</v>
      </c>
      <c r="N146" s="255">
        <v>8.0000000000000004E-4</v>
      </c>
      <c r="O146" s="255">
        <f>ROUND(E146*N146,2)</f>
        <v>0</v>
      </c>
      <c r="P146" s="255">
        <v>0</v>
      </c>
      <c r="Q146" s="255">
        <f>ROUND(E146*P146,2)</f>
        <v>0</v>
      </c>
      <c r="R146" s="255"/>
      <c r="S146" s="255" t="s">
        <v>233</v>
      </c>
      <c r="T146" s="256" t="s">
        <v>234</v>
      </c>
      <c r="U146" s="233">
        <v>0.59399999999999997</v>
      </c>
      <c r="V146" s="233">
        <f>ROUND(E146*U146,2)</f>
        <v>0.59</v>
      </c>
      <c r="W146" s="233"/>
      <c r="X146" s="233" t="s">
        <v>134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135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31"/>
      <c r="B147" s="232"/>
      <c r="C147" s="271" t="s">
        <v>235</v>
      </c>
      <c r="D147" s="257"/>
      <c r="E147" s="257"/>
      <c r="F147" s="257"/>
      <c r="G147" s="257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143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59" t="str">
        <f>C147</f>
        <v>Kompletní dodávka a montáž včetně uvedení do provozu, prostupů, zaškolení, seřízení, zkoušek dle příslušných ČSN a dalších pomocných prací a zednických přípomocí</v>
      </c>
      <c r="BB147" s="214"/>
      <c r="BC147" s="214"/>
      <c r="BD147" s="214"/>
      <c r="BE147" s="214"/>
      <c r="BF147" s="214"/>
      <c r="BG147" s="214"/>
      <c r="BH147" s="214"/>
    </row>
    <row r="148" spans="1:60" x14ac:dyDescent="0.2">
      <c r="A148" s="244" t="s">
        <v>128</v>
      </c>
      <c r="B148" s="245" t="s">
        <v>84</v>
      </c>
      <c r="C148" s="268" t="s">
        <v>85</v>
      </c>
      <c r="D148" s="246"/>
      <c r="E148" s="247"/>
      <c r="F148" s="248"/>
      <c r="G148" s="248">
        <f>SUMIF(AG149:AG207,"&lt;&gt;NOR",G149:G207)</f>
        <v>0</v>
      </c>
      <c r="H148" s="248"/>
      <c r="I148" s="248">
        <f>SUM(I149:I207)</f>
        <v>0</v>
      </c>
      <c r="J148" s="248"/>
      <c r="K148" s="248">
        <f>SUM(K149:K207)</f>
        <v>0</v>
      </c>
      <c r="L148" s="248"/>
      <c r="M148" s="248">
        <f>SUM(M149:M207)</f>
        <v>0</v>
      </c>
      <c r="N148" s="248"/>
      <c r="O148" s="248">
        <f>SUM(O149:O207)</f>
        <v>0.08</v>
      </c>
      <c r="P148" s="248"/>
      <c r="Q148" s="248">
        <f>SUM(Q149:Q207)</f>
        <v>0.15</v>
      </c>
      <c r="R148" s="248"/>
      <c r="S148" s="248"/>
      <c r="T148" s="249"/>
      <c r="U148" s="243"/>
      <c r="V148" s="243">
        <f>SUM(V149:V207)</f>
        <v>11.89</v>
      </c>
      <c r="W148" s="243"/>
      <c r="X148" s="243"/>
      <c r="AG148" t="s">
        <v>129</v>
      </c>
    </row>
    <row r="149" spans="1:60" outlineLevel="1" x14ac:dyDescent="0.2">
      <c r="A149" s="250">
        <v>32</v>
      </c>
      <c r="B149" s="251" t="s">
        <v>243</v>
      </c>
      <c r="C149" s="269" t="s">
        <v>244</v>
      </c>
      <c r="D149" s="252" t="s">
        <v>232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15</v>
      </c>
      <c r="M149" s="255">
        <f>G149*(1+L149/100)</f>
        <v>0</v>
      </c>
      <c r="N149" s="255">
        <v>0</v>
      </c>
      <c r="O149" s="255">
        <f>ROUND(E149*N149,2)</f>
        <v>0</v>
      </c>
      <c r="P149" s="255">
        <v>8.5999999999999998E-4</v>
      </c>
      <c r="Q149" s="255">
        <f>ROUND(E149*P149,2)</f>
        <v>0</v>
      </c>
      <c r="R149" s="255"/>
      <c r="S149" s="255" t="s">
        <v>133</v>
      </c>
      <c r="T149" s="256" t="s">
        <v>133</v>
      </c>
      <c r="U149" s="233">
        <v>0.222</v>
      </c>
      <c r="V149" s="233">
        <f>ROUND(E149*U149,2)</f>
        <v>0.22</v>
      </c>
      <c r="W149" s="233"/>
      <c r="X149" s="233" t="s">
        <v>134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135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0" t="s">
        <v>136</v>
      </c>
      <c r="D150" s="234"/>
      <c r="E150" s="235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0" t="s">
        <v>245</v>
      </c>
      <c r="D151" s="234"/>
      <c r="E151" s="235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137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5" t="s">
        <v>246</v>
      </c>
      <c r="D152" s="239"/>
      <c r="E152" s="240">
        <v>1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137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33</v>
      </c>
      <c r="B153" s="251" t="s">
        <v>247</v>
      </c>
      <c r="C153" s="269" t="s">
        <v>248</v>
      </c>
      <c r="D153" s="252" t="s">
        <v>169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4.0000000000000003E-5</v>
      </c>
      <c r="O153" s="255">
        <f>ROUND(E153*N153,2)</f>
        <v>0</v>
      </c>
      <c r="P153" s="255">
        <v>0</v>
      </c>
      <c r="Q153" s="255">
        <f>ROUND(E153*P153,2)</f>
        <v>0</v>
      </c>
      <c r="R153" s="255"/>
      <c r="S153" s="255" t="s">
        <v>133</v>
      </c>
      <c r="T153" s="256" t="s">
        <v>133</v>
      </c>
      <c r="U153" s="233">
        <v>0.44500000000000001</v>
      </c>
      <c r="V153" s="233">
        <f>ROUND(E153*U153,2)</f>
        <v>0.45</v>
      </c>
      <c r="W153" s="233"/>
      <c r="X153" s="233" t="s">
        <v>134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0" t="s">
        <v>136</v>
      </c>
      <c r="D154" s="234"/>
      <c r="E154" s="235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137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245</v>
      </c>
      <c r="D155" s="234"/>
      <c r="E155" s="235">
        <v>1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137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5" t="s">
        <v>246</v>
      </c>
      <c r="D156" s="239"/>
      <c r="E156" s="240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137</v>
      </c>
      <c r="AH156" s="214">
        <v>1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33.75" outlineLevel="1" x14ac:dyDescent="0.2">
      <c r="A157" s="250">
        <v>34</v>
      </c>
      <c r="B157" s="251" t="s">
        <v>249</v>
      </c>
      <c r="C157" s="269" t="s">
        <v>250</v>
      </c>
      <c r="D157" s="252" t="s">
        <v>169</v>
      </c>
      <c r="E157" s="253">
        <v>1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15</v>
      </c>
      <c r="M157" s="255">
        <f>G157*(1+L157/100)</f>
        <v>0</v>
      </c>
      <c r="N157" s="255">
        <v>1.2999999999999999E-3</v>
      </c>
      <c r="O157" s="255">
        <f>ROUND(E157*N157,2)</f>
        <v>0</v>
      </c>
      <c r="P157" s="255">
        <v>0</v>
      </c>
      <c r="Q157" s="255">
        <f>ROUND(E157*P157,2)</f>
        <v>0</v>
      </c>
      <c r="R157" s="255" t="s">
        <v>251</v>
      </c>
      <c r="S157" s="255" t="s">
        <v>133</v>
      </c>
      <c r="T157" s="256" t="s">
        <v>133</v>
      </c>
      <c r="U157" s="233">
        <v>0</v>
      </c>
      <c r="V157" s="233">
        <f>ROUND(E157*U157,2)</f>
        <v>0</v>
      </c>
      <c r="W157" s="233"/>
      <c r="X157" s="233" t="s">
        <v>252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253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0" t="s">
        <v>136</v>
      </c>
      <c r="D158" s="234"/>
      <c r="E158" s="235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0" t="s">
        <v>245</v>
      </c>
      <c r="D159" s="234"/>
      <c r="E159" s="235">
        <v>1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5" t="s">
        <v>246</v>
      </c>
      <c r="D160" s="239"/>
      <c r="E160" s="240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137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50">
        <v>35</v>
      </c>
      <c r="B161" s="251" t="s">
        <v>254</v>
      </c>
      <c r="C161" s="269" t="s">
        <v>255</v>
      </c>
      <c r="D161" s="252" t="s">
        <v>232</v>
      </c>
      <c r="E161" s="253">
        <v>1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15</v>
      </c>
      <c r="M161" s="255">
        <f>G161*(1+L161/100)</f>
        <v>0</v>
      </c>
      <c r="N161" s="255">
        <v>0</v>
      </c>
      <c r="O161" s="255">
        <f>ROUND(E161*N161,2)</f>
        <v>0</v>
      </c>
      <c r="P161" s="255">
        <v>1.9460000000000002E-2</v>
      </c>
      <c r="Q161" s="255">
        <f>ROUND(E161*P161,2)</f>
        <v>0.02</v>
      </c>
      <c r="R161" s="255"/>
      <c r="S161" s="255" t="s">
        <v>133</v>
      </c>
      <c r="T161" s="256" t="s">
        <v>133</v>
      </c>
      <c r="U161" s="233">
        <v>0.38200000000000001</v>
      </c>
      <c r="V161" s="233">
        <f>ROUND(E161*U161,2)</f>
        <v>0.38</v>
      </c>
      <c r="W161" s="233"/>
      <c r="X161" s="233" t="s">
        <v>134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135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0" t="s">
        <v>136</v>
      </c>
      <c r="D162" s="234"/>
      <c r="E162" s="235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245</v>
      </c>
      <c r="D163" s="234"/>
      <c r="E163" s="235">
        <v>1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5" t="s">
        <v>246</v>
      </c>
      <c r="D164" s="239"/>
      <c r="E164" s="240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137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50">
        <v>36</v>
      </c>
      <c r="B165" s="251" t="s">
        <v>256</v>
      </c>
      <c r="C165" s="269" t="s">
        <v>257</v>
      </c>
      <c r="D165" s="252" t="s">
        <v>232</v>
      </c>
      <c r="E165" s="253">
        <v>1</v>
      </c>
      <c r="F165" s="254"/>
      <c r="G165" s="255">
        <f>ROUND(E165*F165,2)</f>
        <v>0</v>
      </c>
      <c r="H165" s="254"/>
      <c r="I165" s="255">
        <f>ROUND(E165*H165,2)</f>
        <v>0</v>
      </c>
      <c r="J165" s="254"/>
      <c r="K165" s="255">
        <f>ROUND(E165*J165,2)</f>
        <v>0</v>
      </c>
      <c r="L165" s="255">
        <v>15</v>
      </c>
      <c r="M165" s="255">
        <f>G165*(1+L165/100)</f>
        <v>0</v>
      </c>
      <c r="N165" s="255">
        <v>1.41E-3</v>
      </c>
      <c r="O165" s="255">
        <f>ROUND(E165*N165,2)</f>
        <v>0</v>
      </c>
      <c r="P165" s="255">
        <v>0</v>
      </c>
      <c r="Q165" s="255">
        <f>ROUND(E165*P165,2)</f>
        <v>0</v>
      </c>
      <c r="R165" s="255"/>
      <c r="S165" s="255" t="s">
        <v>133</v>
      </c>
      <c r="T165" s="256" t="s">
        <v>133</v>
      </c>
      <c r="U165" s="233">
        <v>1.575</v>
      </c>
      <c r="V165" s="233">
        <f>ROUND(E165*U165,2)</f>
        <v>1.58</v>
      </c>
      <c r="W165" s="233"/>
      <c r="X165" s="233" t="s">
        <v>134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135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1" t="s">
        <v>258</v>
      </c>
      <c r="D166" s="257"/>
      <c r="E166" s="257"/>
      <c r="F166" s="257"/>
      <c r="G166" s="257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143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136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137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0" t="s">
        <v>245</v>
      </c>
      <c r="D168" s="234"/>
      <c r="E168" s="235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137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5" t="s">
        <v>246</v>
      </c>
      <c r="D169" s="239"/>
      <c r="E169" s="240">
        <v>1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137</v>
      </c>
      <c r="AH169" s="214">
        <v>1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50">
        <v>37</v>
      </c>
      <c r="B170" s="251" t="s">
        <v>259</v>
      </c>
      <c r="C170" s="269" t="s">
        <v>260</v>
      </c>
      <c r="D170" s="252" t="s">
        <v>169</v>
      </c>
      <c r="E170" s="253">
        <v>1</v>
      </c>
      <c r="F170" s="254"/>
      <c r="G170" s="255">
        <f>ROUND(E170*F170,2)</f>
        <v>0</v>
      </c>
      <c r="H170" s="254"/>
      <c r="I170" s="255">
        <f>ROUND(E170*H170,2)</f>
        <v>0</v>
      </c>
      <c r="J170" s="254"/>
      <c r="K170" s="255">
        <f>ROUND(E170*J170,2)</f>
        <v>0</v>
      </c>
      <c r="L170" s="255">
        <v>15</v>
      </c>
      <c r="M170" s="255">
        <f>G170*(1+L170/100)</f>
        <v>0</v>
      </c>
      <c r="N170" s="255">
        <v>0.02</v>
      </c>
      <c r="O170" s="255">
        <f>ROUND(E170*N170,2)</f>
        <v>0.02</v>
      </c>
      <c r="P170" s="255">
        <v>0</v>
      </c>
      <c r="Q170" s="255">
        <f>ROUND(E170*P170,2)</f>
        <v>0</v>
      </c>
      <c r="R170" s="255" t="s">
        <v>251</v>
      </c>
      <c r="S170" s="255" t="s">
        <v>133</v>
      </c>
      <c r="T170" s="256" t="s">
        <v>133</v>
      </c>
      <c r="U170" s="233">
        <v>0</v>
      </c>
      <c r="V170" s="233">
        <f>ROUND(E170*U170,2)</f>
        <v>0</v>
      </c>
      <c r="W170" s="233"/>
      <c r="X170" s="233" t="s">
        <v>252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253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0" t="s">
        <v>136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137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245</v>
      </c>
      <c r="D172" s="234"/>
      <c r="E172" s="235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5" t="s">
        <v>246</v>
      </c>
      <c r="D173" s="239"/>
      <c r="E173" s="240">
        <v>1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137</v>
      </c>
      <c r="AH173" s="214">
        <v>1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50">
        <v>38</v>
      </c>
      <c r="B174" s="251" t="s">
        <v>261</v>
      </c>
      <c r="C174" s="269" t="s">
        <v>262</v>
      </c>
      <c r="D174" s="252" t="s">
        <v>232</v>
      </c>
      <c r="E174" s="253">
        <v>1</v>
      </c>
      <c r="F174" s="254"/>
      <c r="G174" s="255">
        <f>ROUND(E174*F174,2)</f>
        <v>0</v>
      </c>
      <c r="H174" s="254"/>
      <c r="I174" s="255">
        <f>ROUND(E174*H174,2)</f>
        <v>0</v>
      </c>
      <c r="J174" s="254"/>
      <c r="K174" s="255">
        <f>ROUND(E174*J174,2)</f>
        <v>0</v>
      </c>
      <c r="L174" s="255">
        <v>15</v>
      </c>
      <c r="M174" s="255">
        <f>G174*(1+L174/100)</f>
        <v>0</v>
      </c>
      <c r="N174" s="255">
        <v>0</v>
      </c>
      <c r="O174" s="255">
        <f>ROUND(E174*N174,2)</f>
        <v>0</v>
      </c>
      <c r="P174" s="255">
        <v>0.125</v>
      </c>
      <c r="Q174" s="255">
        <f>ROUND(E174*P174,2)</f>
        <v>0.13</v>
      </c>
      <c r="R174" s="255"/>
      <c r="S174" s="255" t="s">
        <v>133</v>
      </c>
      <c r="T174" s="256" t="s">
        <v>133</v>
      </c>
      <c r="U174" s="233">
        <v>1.1499999999999999</v>
      </c>
      <c r="V174" s="233">
        <f>ROUND(E174*U174,2)</f>
        <v>1.1499999999999999</v>
      </c>
      <c r="W174" s="233"/>
      <c r="X174" s="233" t="s">
        <v>134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135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0" t="s">
        <v>136</v>
      </c>
      <c r="D175" s="234"/>
      <c r="E175" s="235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0" t="s">
        <v>245</v>
      </c>
      <c r="D176" s="234"/>
      <c r="E176" s="235">
        <v>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5" t="s">
        <v>246</v>
      </c>
      <c r="D177" s="239"/>
      <c r="E177" s="240">
        <v>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137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0">
        <v>39</v>
      </c>
      <c r="B178" s="251" t="s">
        <v>263</v>
      </c>
      <c r="C178" s="269" t="s">
        <v>264</v>
      </c>
      <c r="D178" s="252" t="s">
        <v>169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0</v>
      </c>
      <c r="O178" s="255">
        <f>ROUND(E178*N178,2)</f>
        <v>0</v>
      </c>
      <c r="P178" s="255">
        <v>2.2499999999999998E-3</v>
      </c>
      <c r="Q178" s="255">
        <f>ROUND(E178*P178,2)</f>
        <v>0</v>
      </c>
      <c r="R178" s="255"/>
      <c r="S178" s="255" t="s">
        <v>133</v>
      </c>
      <c r="T178" s="256" t="s">
        <v>133</v>
      </c>
      <c r="U178" s="233">
        <v>0.40699999999999997</v>
      </c>
      <c r="V178" s="233">
        <f>ROUND(E178*U178,2)</f>
        <v>0.41</v>
      </c>
      <c r="W178" s="233"/>
      <c r="X178" s="233" t="s">
        <v>134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0" t="s">
        <v>136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0" t="s">
        <v>245</v>
      </c>
      <c r="D180" s="234"/>
      <c r="E180" s="235">
        <v>1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137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5" t="s">
        <v>246</v>
      </c>
      <c r="D181" s="239"/>
      <c r="E181" s="240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137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50">
        <v>40</v>
      </c>
      <c r="B182" s="251" t="s">
        <v>265</v>
      </c>
      <c r="C182" s="269" t="s">
        <v>266</v>
      </c>
      <c r="D182" s="252" t="s">
        <v>169</v>
      </c>
      <c r="E182" s="253">
        <v>1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15</v>
      </c>
      <c r="M182" s="255">
        <f>G182*(1+L182/100)</f>
        <v>0</v>
      </c>
      <c r="N182" s="255">
        <v>2.0000000000000002E-5</v>
      </c>
      <c r="O182" s="255">
        <f>ROUND(E182*N182,2)</f>
        <v>0</v>
      </c>
      <c r="P182" s="255">
        <v>0</v>
      </c>
      <c r="Q182" s="255">
        <f>ROUND(E182*P182,2)</f>
        <v>0</v>
      </c>
      <c r="R182" s="255"/>
      <c r="S182" s="255" t="s">
        <v>133</v>
      </c>
      <c r="T182" s="256" t="s">
        <v>133</v>
      </c>
      <c r="U182" s="233">
        <v>0.16800000000000001</v>
      </c>
      <c r="V182" s="233">
        <f>ROUND(E182*U182,2)</f>
        <v>0.17</v>
      </c>
      <c r="W182" s="233"/>
      <c r="X182" s="233" t="s">
        <v>134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135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0" t="s">
        <v>136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137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245</v>
      </c>
      <c r="D184" s="234"/>
      <c r="E184" s="235">
        <v>1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5" t="s">
        <v>246</v>
      </c>
      <c r="D185" s="239"/>
      <c r="E185" s="240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137</v>
      </c>
      <c r="AH185" s="214">
        <v>1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50">
        <v>41</v>
      </c>
      <c r="B186" s="251" t="s">
        <v>267</v>
      </c>
      <c r="C186" s="269" t="s">
        <v>268</v>
      </c>
      <c r="D186" s="252" t="s">
        <v>169</v>
      </c>
      <c r="E186" s="253">
        <v>1</v>
      </c>
      <c r="F186" s="254"/>
      <c r="G186" s="255">
        <f>ROUND(E186*F186,2)</f>
        <v>0</v>
      </c>
      <c r="H186" s="254"/>
      <c r="I186" s="255">
        <f>ROUND(E186*H186,2)</f>
        <v>0</v>
      </c>
      <c r="J186" s="254"/>
      <c r="K186" s="255">
        <f>ROUND(E186*J186,2)</f>
        <v>0</v>
      </c>
      <c r="L186" s="255">
        <v>15</v>
      </c>
      <c r="M186" s="255">
        <f>G186*(1+L186/100)</f>
        <v>0</v>
      </c>
      <c r="N186" s="255">
        <v>8.0000000000000004E-4</v>
      </c>
      <c r="O186" s="255">
        <f>ROUND(E186*N186,2)</f>
        <v>0</v>
      </c>
      <c r="P186" s="255">
        <v>0</v>
      </c>
      <c r="Q186" s="255">
        <f>ROUND(E186*P186,2)</f>
        <v>0</v>
      </c>
      <c r="R186" s="255" t="s">
        <v>251</v>
      </c>
      <c r="S186" s="255" t="s">
        <v>133</v>
      </c>
      <c r="T186" s="256" t="s">
        <v>133</v>
      </c>
      <c r="U186" s="233">
        <v>0</v>
      </c>
      <c r="V186" s="233">
        <f>ROUND(E186*U186,2)</f>
        <v>0</v>
      </c>
      <c r="W186" s="233"/>
      <c r="X186" s="233" t="s">
        <v>252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253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0" t="s">
        <v>136</v>
      </c>
      <c r="D187" s="234"/>
      <c r="E187" s="235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137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0" t="s">
        <v>245</v>
      </c>
      <c r="D188" s="234"/>
      <c r="E188" s="235">
        <v>1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137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5" t="s">
        <v>246</v>
      </c>
      <c r="D189" s="239"/>
      <c r="E189" s="240">
        <v>1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137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50">
        <v>42</v>
      </c>
      <c r="B190" s="251" t="s">
        <v>269</v>
      </c>
      <c r="C190" s="269" t="s">
        <v>270</v>
      </c>
      <c r="D190" s="252" t="s">
        <v>232</v>
      </c>
      <c r="E190" s="253">
        <v>1</v>
      </c>
      <c r="F190" s="254"/>
      <c r="G190" s="255">
        <f>ROUND(E190*F190,2)</f>
        <v>0</v>
      </c>
      <c r="H190" s="254"/>
      <c r="I190" s="255">
        <f>ROUND(E190*H190,2)</f>
        <v>0</v>
      </c>
      <c r="J190" s="254"/>
      <c r="K190" s="255">
        <f>ROUND(E190*J190,2)</f>
        <v>0</v>
      </c>
      <c r="L190" s="255">
        <v>15</v>
      </c>
      <c r="M190" s="255">
        <f>G190*(1+L190/100)</f>
        <v>0</v>
      </c>
      <c r="N190" s="255">
        <v>1.7000000000000001E-4</v>
      </c>
      <c r="O190" s="255">
        <f>ROUND(E190*N190,2)</f>
        <v>0</v>
      </c>
      <c r="P190" s="255">
        <v>0</v>
      </c>
      <c r="Q190" s="255">
        <f>ROUND(E190*P190,2)</f>
        <v>0</v>
      </c>
      <c r="R190" s="255"/>
      <c r="S190" s="255" t="s">
        <v>133</v>
      </c>
      <c r="T190" s="256" t="s">
        <v>133</v>
      </c>
      <c r="U190" s="233">
        <v>2.9</v>
      </c>
      <c r="V190" s="233">
        <f>ROUND(E190*U190,2)</f>
        <v>2.9</v>
      </c>
      <c r="W190" s="233"/>
      <c r="X190" s="233" t="s">
        <v>134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135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0" t="s">
        <v>136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137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0" t="s">
        <v>245</v>
      </c>
      <c r="D192" s="234"/>
      <c r="E192" s="235">
        <v>1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137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5" t="s">
        <v>246</v>
      </c>
      <c r="D193" s="239"/>
      <c r="E193" s="240">
        <v>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137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 x14ac:dyDescent="0.2">
      <c r="A194" s="250">
        <v>43</v>
      </c>
      <c r="B194" s="251" t="s">
        <v>271</v>
      </c>
      <c r="C194" s="269" t="s">
        <v>272</v>
      </c>
      <c r="D194" s="252" t="s">
        <v>169</v>
      </c>
      <c r="E194" s="253">
        <v>1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3.7499999999999999E-2</v>
      </c>
      <c r="O194" s="255">
        <f>ROUND(E194*N194,2)</f>
        <v>0.04</v>
      </c>
      <c r="P194" s="255">
        <v>0</v>
      </c>
      <c r="Q194" s="255">
        <f>ROUND(E194*P194,2)</f>
        <v>0</v>
      </c>
      <c r="R194" s="255" t="s">
        <v>251</v>
      </c>
      <c r="S194" s="255" t="s">
        <v>133</v>
      </c>
      <c r="T194" s="256" t="s">
        <v>133</v>
      </c>
      <c r="U194" s="233">
        <v>0</v>
      </c>
      <c r="V194" s="233">
        <f>ROUND(E194*U194,2)</f>
        <v>0</v>
      </c>
      <c r="W194" s="233"/>
      <c r="X194" s="233" t="s">
        <v>252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253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1" t="s">
        <v>273</v>
      </c>
      <c r="D195" s="257"/>
      <c r="E195" s="257"/>
      <c r="F195" s="257"/>
      <c r="G195" s="257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143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0" t="s">
        <v>136</v>
      </c>
      <c r="D196" s="234"/>
      <c r="E196" s="235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137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0" t="s">
        <v>245</v>
      </c>
      <c r="D197" s="234"/>
      <c r="E197" s="235">
        <v>1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137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5" t="s">
        <v>246</v>
      </c>
      <c r="D198" s="239"/>
      <c r="E198" s="240">
        <v>1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137</v>
      </c>
      <c r="AH198" s="214">
        <v>1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50">
        <v>44</v>
      </c>
      <c r="B199" s="251" t="s">
        <v>274</v>
      </c>
      <c r="C199" s="269" t="s">
        <v>275</v>
      </c>
      <c r="D199" s="252" t="s">
        <v>232</v>
      </c>
      <c r="E199" s="253">
        <v>1</v>
      </c>
      <c r="F199" s="254"/>
      <c r="G199" s="255">
        <f>ROUND(E199*F199,2)</f>
        <v>0</v>
      </c>
      <c r="H199" s="254"/>
      <c r="I199" s="255">
        <f>ROUND(E199*H199,2)</f>
        <v>0</v>
      </c>
      <c r="J199" s="254"/>
      <c r="K199" s="255">
        <f>ROUND(E199*J199,2)</f>
        <v>0</v>
      </c>
      <c r="L199" s="255">
        <v>15</v>
      </c>
      <c r="M199" s="255">
        <f>G199*(1+L199/100)</f>
        <v>0</v>
      </c>
      <c r="N199" s="255">
        <v>2.0000000000000001E-4</v>
      </c>
      <c r="O199" s="255">
        <f>ROUND(E199*N199,2)</f>
        <v>0</v>
      </c>
      <c r="P199" s="255">
        <v>0</v>
      </c>
      <c r="Q199" s="255">
        <f>ROUND(E199*P199,2)</f>
        <v>0</v>
      </c>
      <c r="R199" s="255"/>
      <c r="S199" s="255" t="s">
        <v>133</v>
      </c>
      <c r="T199" s="256" t="s">
        <v>133</v>
      </c>
      <c r="U199" s="233">
        <v>4.5</v>
      </c>
      <c r="V199" s="233">
        <f>ROUND(E199*U199,2)</f>
        <v>4.5</v>
      </c>
      <c r="W199" s="233"/>
      <c r="X199" s="233" t="s">
        <v>134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135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0" t="s">
        <v>136</v>
      </c>
      <c r="D200" s="234"/>
      <c r="E200" s="235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137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0" t="s">
        <v>245</v>
      </c>
      <c r="D201" s="234"/>
      <c r="E201" s="235">
        <v>1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137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5" t="s">
        <v>246</v>
      </c>
      <c r="D202" s="239"/>
      <c r="E202" s="240">
        <v>1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137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50">
        <v>45</v>
      </c>
      <c r="B203" s="251" t="s">
        <v>276</v>
      </c>
      <c r="C203" s="269" t="s">
        <v>277</v>
      </c>
      <c r="D203" s="252" t="s">
        <v>169</v>
      </c>
      <c r="E203" s="253">
        <v>1</v>
      </c>
      <c r="F203" s="254"/>
      <c r="G203" s="255">
        <f>ROUND(E203*F203,2)</f>
        <v>0</v>
      </c>
      <c r="H203" s="254"/>
      <c r="I203" s="255">
        <f>ROUND(E203*H203,2)</f>
        <v>0</v>
      </c>
      <c r="J203" s="254"/>
      <c r="K203" s="255">
        <f>ROUND(E203*J203,2)</f>
        <v>0</v>
      </c>
      <c r="L203" s="255">
        <v>15</v>
      </c>
      <c r="M203" s="255">
        <f>G203*(1+L203/100)</f>
        <v>0</v>
      </c>
      <c r="N203" s="255">
        <v>1.6E-2</v>
      </c>
      <c r="O203" s="255">
        <f>ROUND(E203*N203,2)</f>
        <v>0.02</v>
      </c>
      <c r="P203" s="255">
        <v>0</v>
      </c>
      <c r="Q203" s="255">
        <f>ROUND(E203*P203,2)</f>
        <v>0</v>
      </c>
      <c r="R203" s="255" t="s">
        <v>251</v>
      </c>
      <c r="S203" s="255" t="s">
        <v>133</v>
      </c>
      <c r="T203" s="256" t="s">
        <v>133</v>
      </c>
      <c r="U203" s="233">
        <v>0</v>
      </c>
      <c r="V203" s="233">
        <f>ROUND(E203*U203,2)</f>
        <v>0</v>
      </c>
      <c r="W203" s="233"/>
      <c r="X203" s="233" t="s">
        <v>252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253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0" t="s">
        <v>136</v>
      </c>
      <c r="D204" s="234"/>
      <c r="E204" s="235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137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0" t="s">
        <v>245</v>
      </c>
      <c r="D205" s="234"/>
      <c r="E205" s="235">
        <v>1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137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5" t="s">
        <v>246</v>
      </c>
      <c r="D206" s="239"/>
      <c r="E206" s="240">
        <v>1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137</v>
      </c>
      <c r="AH206" s="214">
        <v>1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22.5" outlineLevel="1" x14ac:dyDescent="0.2">
      <c r="A207" s="260">
        <v>46</v>
      </c>
      <c r="B207" s="261" t="s">
        <v>278</v>
      </c>
      <c r="C207" s="273" t="s">
        <v>279</v>
      </c>
      <c r="D207" s="262" t="s">
        <v>211</v>
      </c>
      <c r="E207" s="263">
        <v>7.7439999999999995E-2</v>
      </c>
      <c r="F207" s="264"/>
      <c r="G207" s="265">
        <f>ROUND(E207*F207,2)</f>
        <v>0</v>
      </c>
      <c r="H207" s="264"/>
      <c r="I207" s="265">
        <f>ROUND(E207*H207,2)</f>
        <v>0</v>
      </c>
      <c r="J207" s="264"/>
      <c r="K207" s="265">
        <f>ROUND(E207*J207,2)</f>
        <v>0</v>
      </c>
      <c r="L207" s="265">
        <v>15</v>
      </c>
      <c r="M207" s="265">
        <f>G207*(1+L207/100)</f>
        <v>0</v>
      </c>
      <c r="N207" s="265">
        <v>0</v>
      </c>
      <c r="O207" s="265">
        <f>ROUND(E207*N207,2)</f>
        <v>0</v>
      </c>
      <c r="P207" s="265">
        <v>0</v>
      </c>
      <c r="Q207" s="265">
        <f>ROUND(E207*P207,2)</f>
        <v>0</v>
      </c>
      <c r="R207" s="265"/>
      <c r="S207" s="265" t="s">
        <v>133</v>
      </c>
      <c r="T207" s="266" t="s">
        <v>133</v>
      </c>
      <c r="U207" s="233">
        <v>1.629</v>
      </c>
      <c r="V207" s="233">
        <f>ROUND(E207*U207,2)</f>
        <v>0.13</v>
      </c>
      <c r="W207" s="233"/>
      <c r="X207" s="233" t="s">
        <v>212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213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x14ac:dyDescent="0.2">
      <c r="A208" s="244" t="s">
        <v>128</v>
      </c>
      <c r="B208" s="245" t="s">
        <v>86</v>
      </c>
      <c r="C208" s="268" t="s">
        <v>87</v>
      </c>
      <c r="D208" s="246"/>
      <c r="E208" s="247"/>
      <c r="F208" s="248"/>
      <c r="G208" s="248">
        <f>SUMIF(AG209:AG210,"&lt;&gt;NOR",G209:G210)</f>
        <v>0</v>
      </c>
      <c r="H208" s="248"/>
      <c r="I208" s="248">
        <f>SUM(I209:I210)</f>
        <v>0</v>
      </c>
      <c r="J208" s="248"/>
      <c r="K208" s="248">
        <f>SUM(K209:K210)</f>
        <v>0</v>
      </c>
      <c r="L208" s="248"/>
      <c r="M208" s="248">
        <f>SUM(M209:M210)</f>
        <v>0</v>
      </c>
      <c r="N208" s="248"/>
      <c r="O208" s="248">
        <f>SUM(O209:O210)</f>
        <v>0</v>
      </c>
      <c r="P208" s="248"/>
      <c r="Q208" s="248">
        <f>SUM(Q209:Q210)</f>
        <v>0</v>
      </c>
      <c r="R208" s="248"/>
      <c r="S208" s="248"/>
      <c r="T208" s="249"/>
      <c r="U208" s="243"/>
      <c r="V208" s="243">
        <f>SUM(V209:V210)</f>
        <v>0.59</v>
      </c>
      <c r="W208" s="243"/>
      <c r="X208" s="243"/>
      <c r="AG208" t="s">
        <v>129</v>
      </c>
    </row>
    <row r="209" spans="1:60" ht="22.5" outlineLevel="1" x14ac:dyDescent="0.2">
      <c r="A209" s="250">
        <v>47</v>
      </c>
      <c r="B209" s="251" t="s">
        <v>280</v>
      </c>
      <c r="C209" s="269" t="s">
        <v>281</v>
      </c>
      <c r="D209" s="252" t="s">
        <v>232</v>
      </c>
      <c r="E209" s="253">
        <v>1</v>
      </c>
      <c r="F209" s="254"/>
      <c r="G209" s="255">
        <f>ROUND(E209*F209,2)</f>
        <v>0</v>
      </c>
      <c r="H209" s="254"/>
      <c r="I209" s="255">
        <f>ROUND(E209*H209,2)</f>
        <v>0</v>
      </c>
      <c r="J209" s="254"/>
      <c r="K209" s="255">
        <f>ROUND(E209*J209,2)</f>
        <v>0</v>
      </c>
      <c r="L209" s="255">
        <v>15</v>
      </c>
      <c r="M209" s="255">
        <f>G209*(1+L209/100)</f>
        <v>0</v>
      </c>
      <c r="N209" s="255">
        <v>8.0000000000000004E-4</v>
      </c>
      <c r="O209" s="255">
        <f>ROUND(E209*N209,2)</f>
        <v>0</v>
      </c>
      <c r="P209" s="255">
        <v>0</v>
      </c>
      <c r="Q209" s="255">
        <f>ROUND(E209*P209,2)</f>
        <v>0</v>
      </c>
      <c r="R209" s="255"/>
      <c r="S209" s="255" t="s">
        <v>233</v>
      </c>
      <c r="T209" s="256" t="s">
        <v>234</v>
      </c>
      <c r="U209" s="233">
        <v>0.59399999999999997</v>
      </c>
      <c r="V209" s="233">
        <f>ROUND(E209*U209,2)</f>
        <v>0.59</v>
      </c>
      <c r="W209" s="233"/>
      <c r="X209" s="233" t="s">
        <v>134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135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31"/>
      <c r="B210" s="232"/>
      <c r="C210" s="271" t="s">
        <v>235</v>
      </c>
      <c r="D210" s="257"/>
      <c r="E210" s="257"/>
      <c r="F210" s="257"/>
      <c r="G210" s="257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143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59" t="str">
        <f>C210</f>
        <v>Kompletní dodávka a montáž včetně uvedení do provozu, prostupů, zaškolení, seřízení, zkoušek dle příslušných ČSN a dalších pomocných prací a zednických přípomocí</v>
      </c>
      <c r="BB210" s="214"/>
      <c r="BC210" s="214"/>
      <c r="BD210" s="214"/>
      <c r="BE210" s="214"/>
      <c r="BF210" s="214"/>
      <c r="BG210" s="214"/>
      <c r="BH210" s="214"/>
    </row>
    <row r="211" spans="1:60" x14ac:dyDescent="0.2">
      <c r="A211" s="244" t="s">
        <v>128</v>
      </c>
      <c r="B211" s="245" t="s">
        <v>88</v>
      </c>
      <c r="C211" s="268" t="s">
        <v>89</v>
      </c>
      <c r="D211" s="246"/>
      <c r="E211" s="247"/>
      <c r="F211" s="248"/>
      <c r="G211" s="248">
        <f>SUMIF(AG212:AG213,"&lt;&gt;NOR",G212:G213)</f>
        <v>0</v>
      </c>
      <c r="H211" s="248"/>
      <c r="I211" s="248">
        <f>SUM(I212:I213)</f>
        <v>0</v>
      </c>
      <c r="J211" s="248"/>
      <c r="K211" s="248">
        <f>SUM(K212:K213)</f>
        <v>0</v>
      </c>
      <c r="L211" s="248"/>
      <c r="M211" s="248">
        <f>SUM(M212:M213)</f>
        <v>0</v>
      </c>
      <c r="N211" s="248"/>
      <c r="O211" s="248">
        <f>SUM(O212:O213)</f>
        <v>0</v>
      </c>
      <c r="P211" s="248"/>
      <c r="Q211" s="248">
        <f>SUM(Q212:Q213)</f>
        <v>0</v>
      </c>
      <c r="R211" s="248"/>
      <c r="S211" s="248"/>
      <c r="T211" s="249"/>
      <c r="U211" s="243"/>
      <c r="V211" s="243">
        <f>SUM(V212:V213)</f>
        <v>0</v>
      </c>
      <c r="W211" s="243"/>
      <c r="X211" s="243"/>
      <c r="AG211" t="s">
        <v>129</v>
      </c>
    </row>
    <row r="212" spans="1:60" outlineLevel="1" x14ac:dyDescent="0.2">
      <c r="A212" s="250">
        <v>48</v>
      </c>
      <c r="B212" s="251" t="s">
        <v>282</v>
      </c>
      <c r="C212" s="269" t="s">
        <v>283</v>
      </c>
      <c r="D212" s="252" t="s">
        <v>232</v>
      </c>
      <c r="E212" s="253">
        <v>1</v>
      </c>
      <c r="F212" s="254"/>
      <c r="G212" s="255">
        <f>ROUND(E212*F212,2)</f>
        <v>0</v>
      </c>
      <c r="H212" s="254"/>
      <c r="I212" s="255">
        <f>ROUND(E212*H212,2)</f>
        <v>0</v>
      </c>
      <c r="J212" s="254"/>
      <c r="K212" s="255">
        <f>ROUND(E212*J212,2)</f>
        <v>0</v>
      </c>
      <c r="L212" s="255">
        <v>15</v>
      </c>
      <c r="M212" s="255">
        <f>G212*(1+L212/100)</f>
        <v>0</v>
      </c>
      <c r="N212" s="255">
        <v>0</v>
      </c>
      <c r="O212" s="255">
        <f>ROUND(E212*N212,2)</f>
        <v>0</v>
      </c>
      <c r="P212" s="255">
        <v>0</v>
      </c>
      <c r="Q212" s="255">
        <f>ROUND(E212*P212,2)</f>
        <v>0</v>
      </c>
      <c r="R212" s="255"/>
      <c r="S212" s="255" t="s">
        <v>233</v>
      </c>
      <c r="T212" s="256" t="s">
        <v>234</v>
      </c>
      <c r="U212" s="233">
        <v>0</v>
      </c>
      <c r="V212" s="233">
        <f>ROUND(E212*U212,2)</f>
        <v>0</v>
      </c>
      <c r="W212" s="233"/>
      <c r="X212" s="233" t="s">
        <v>134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135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ht="22.5" outlineLevel="1" x14ac:dyDescent="0.2">
      <c r="A213" s="231"/>
      <c r="B213" s="232"/>
      <c r="C213" s="271" t="s">
        <v>235</v>
      </c>
      <c r="D213" s="257"/>
      <c r="E213" s="257"/>
      <c r="F213" s="257"/>
      <c r="G213" s="257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143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59" t="str">
        <f>C213</f>
        <v>Kompletní dodávka a montáž včetně uvedení do provozu, prostupů, zaškolení, seřízení, zkoušek dle příslušných ČSN a dalších pomocných prací a zednických přípomocí</v>
      </c>
      <c r="BB213" s="214"/>
      <c r="BC213" s="214"/>
      <c r="BD213" s="214"/>
      <c r="BE213" s="214"/>
      <c r="BF213" s="214"/>
      <c r="BG213" s="214"/>
      <c r="BH213" s="214"/>
    </row>
    <row r="214" spans="1:60" x14ac:dyDescent="0.2">
      <c r="A214" s="244" t="s">
        <v>128</v>
      </c>
      <c r="B214" s="245" t="s">
        <v>90</v>
      </c>
      <c r="C214" s="268" t="s">
        <v>91</v>
      </c>
      <c r="D214" s="246"/>
      <c r="E214" s="247"/>
      <c r="F214" s="248"/>
      <c r="G214" s="248">
        <f>SUMIF(AG215:AG234,"&lt;&gt;NOR",G215:G234)</f>
        <v>0</v>
      </c>
      <c r="H214" s="248"/>
      <c r="I214" s="248">
        <f>SUM(I215:I234)</f>
        <v>0</v>
      </c>
      <c r="J214" s="248"/>
      <c r="K214" s="248">
        <f>SUM(K215:K234)</f>
        <v>0</v>
      </c>
      <c r="L214" s="248"/>
      <c r="M214" s="248">
        <f>SUM(M215:M234)</f>
        <v>0</v>
      </c>
      <c r="N214" s="248"/>
      <c r="O214" s="248">
        <f>SUM(O215:O234)</f>
        <v>0.11</v>
      </c>
      <c r="P214" s="248"/>
      <c r="Q214" s="248">
        <f>SUM(Q215:Q234)</f>
        <v>0</v>
      </c>
      <c r="R214" s="248"/>
      <c r="S214" s="248"/>
      <c r="T214" s="249"/>
      <c r="U214" s="243"/>
      <c r="V214" s="243">
        <f>SUM(V215:V234)</f>
        <v>5.2700000000000005</v>
      </c>
      <c r="W214" s="243"/>
      <c r="X214" s="243"/>
      <c r="AG214" t="s">
        <v>129</v>
      </c>
    </row>
    <row r="215" spans="1:60" ht="22.5" outlineLevel="1" x14ac:dyDescent="0.2">
      <c r="A215" s="250">
        <v>49</v>
      </c>
      <c r="B215" s="251" t="s">
        <v>284</v>
      </c>
      <c r="C215" s="269" t="s">
        <v>285</v>
      </c>
      <c r="D215" s="252" t="s">
        <v>132</v>
      </c>
      <c r="E215" s="253">
        <v>4.33</v>
      </c>
      <c r="F215" s="254"/>
      <c r="G215" s="255">
        <f>ROUND(E215*F215,2)</f>
        <v>0</v>
      </c>
      <c r="H215" s="254"/>
      <c r="I215" s="255">
        <f>ROUND(E215*H215,2)</f>
        <v>0</v>
      </c>
      <c r="J215" s="254"/>
      <c r="K215" s="255">
        <f>ROUND(E215*J215,2)</f>
        <v>0</v>
      </c>
      <c r="L215" s="255">
        <v>15</v>
      </c>
      <c r="M215" s="255">
        <f>G215*(1+L215/100)</f>
        <v>0</v>
      </c>
      <c r="N215" s="255">
        <v>0</v>
      </c>
      <c r="O215" s="255">
        <f>ROUND(E215*N215,2)</f>
        <v>0</v>
      </c>
      <c r="P215" s="255">
        <v>0</v>
      </c>
      <c r="Q215" s="255">
        <f>ROUND(E215*P215,2)</f>
        <v>0</v>
      </c>
      <c r="R215" s="255"/>
      <c r="S215" s="255" t="s">
        <v>133</v>
      </c>
      <c r="T215" s="256" t="s">
        <v>133</v>
      </c>
      <c r="U215" s="233">
        <v>1.6E-2</v>
      </c>
      <c r="V215" s="233">
        <f>ROUND(E215*U215,2)</f>
        <v>7.0000000000000007E-2</v>
      </c>
      <c r="W215" s="233"/>
      <c r="X215" s="233" t="s">
        <v>134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135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0" t="s">
        <v>136</v>
      </c>
      <c r="D216" s="234"/>
      <c r="E216" s="235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137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0" t="s">
        <v>179</v>
      </c>
      <c r="D217" s="234"/>
      <c r="E217" s="235">
        <v>4.33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50">
        <v>50</v>
      </c>
      <c r="B218" s="251" t="s">
        <v>286</v>
      </c>
      <c r="C218" s="269" t="s">
        <v>287</v>
      </c>
      <c r="D218" s="252" t="s">
        <v>132</v>
      </c>
      <c r="E218" s="253">
        <v>4.33</v>
      </c>
      <c r="F218" s="254"/>
      <c r="G218" s="255">
        <f>ROUND(E218*F218,2)</f>
        <v>0</v>
      </c>
      <c r="H218" s="254"/>
      <c r="I218" s="255">
        <f>ROUND(E218*H218,2)</f>
        <v>0</v>
      </c>
      <c r="J218" s="254"/>
      <c r="K218" s="255">
        <f>ROUND(E218*J218,2)</f>
        <v>0</v>
      </c>
      <c r="L218" s="255">
        <v>15</v>
      </c>
      <c r="M218" s="255">
        <f>G218*(1+L218/100)</f>
        <v>0</v>
      </c>
      <c r="N218" s="255">
        <v>2.1000000000000001E-4</v>
      </c>
      <c r="O218" s="255">
        <f>ROUND(E218*N218,2)</f>
        <v>0</v>
      </c>
      <c r="P218" s="255">
        <v>0</v>
      </c>
      <c r="Q218" s="255">
        <f>ROUND(E218*P218,2)</f>
        <v>0</v>
      </c>
      <c r="R218" s="255"/>
      <c r="S218" s="255" t="s">
        <v>133</v>
      </c>
      <c r="T218" s="256" t="s">
        <v>133</v>
      </c>
      <c r="U218" s="233">
        <v>0.05</v>
      </c>
      <c r="V218" s="233">
        <f>ROUND(E218*U218,2)</f>
        <v>0.22</v>
      </c>
      <c r="W218" s="233"/>
      <c r="X218" s="233" t="s">
        <v>134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135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288</v>
      </c>
      <c r="D219" s="257"/>
      <c r="E219" s="257"/>
      <c r="F219" s="257"/>
      <c r="G219" s="257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143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0" t="s">
        <v>136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0" t="s">
        <v>179</v>
      </c>
      <c r="D221" s="234"/>
      <c r="E221" s="235">
        <v>4.33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2.5" outlineLevel="1" x14ac:dyDescent="0.2">
      <c r="A222" s="250">
        <v>51</v>
      </c>
      <c r="B222" s="251" t="s">
        <v>289</v>
      </c>
      <c r="C222" s="269" t="s">
        <v>290</v>
      </c>
      <c r="D222" s="252" t="s">
        <v>132</v>
      </c>
      <c r="E222" s="253">
        <v>4.33</v>
      </c>
      <c r="F222" s="254"/>
      <c r="G222" s="255">
        <f>ROUND(E222*F222,2)</f>
        <v>0</v>
      </c>
      <c r="H222" s="254"/>
      <c r="I222" s="255">
        <f>ROUND(E222*H222,2)</f>
        <v>0</v>
      </c>
      <c r="J222" s="254"/>
      <c r="K222" s="255">
        <f>ROUND(E222*J222,2)</f>
        <v>0</v>
      </c>
      <c r="L222" s="255">
        <v>15</v>
      </c>
      <c r="M222" s="255">
        <f>G222*(1+L222/100)</f>
        <v>0</v>
      </c>
      <c r="N222" s="255">
        <v>5.0400000000000002E-3</v>
      </c>
      <c r="O222" s="255">
        <f>ROUND(E222*N222,2)</f>
        <v>0.02</v>
      </c>
      <c r="P222" s="255">
        <v>0</v>
      </c>
      <c r="Q222" s="255">
        <f>ROUND(E222*P222,2)</f>
        <v>0</v>
      </c>
      <c r="R222" s="255"/>
      <c r="S222" s="255" t="s">
        <v>133</v>
      </c>
      <c r="T222" s="256" t="s">
        <v>133</v>
      </c>
      <c r="U222" s="233">
        <v>0.97799999999999998</v>
      </c>
      <c r="V222" s="233">
        <f>ROUND(E222*U222,2)</f>
        <v>4.2300000000000004</v>
      </c>
      <c r="W222" s="233"/>
      <c r="X222" s="233" t="s">
        <v>134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135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0" t="s">
        <v>136</v>
      </c>
      <c r="D223" s="234"/>
      <c r="E223" s="235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137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0" t="s">
        <v>179</v>
      </c>
      <c r="D224" s="234"/>
      <c r="E224" s="235">
        <v>4.33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50">
        <v>52</v>
      </c>
      <c r="B225" s="251" t="s">
        <v>291</v>
      </c>
      <c r="C225" s="269" t="s">
        <v>292</v>
      </c>
      <c r="D225" s="252" t="s">
        <v>132</v>
      </c>
      <c r="E225" s="253">
        <v>4.7629999999999999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15</v>
      </c>
      <c r="M225" s="255">
        <f>G225*(1+L225/100)</f>
        <v>0</v>
      </c>
      <c r="N225" s="255">
        <v>1.9199999999999998E-2</v>
      </c>
      <c r="O225" s="255">
        <f>ROUND(E225*N225,2)</f>
        <v>0.09</v>
      </c>
      <c r="P225" s="255">
        <v>0</v>
      </c>
      <c r="Q225" s="255">
        <f>ROUND(E225*P225,2)</f>
        <v>0</v>
      </c>
      <c r="R225" s="255" t="s">
        <v>251</v>
      </c>
      <c r="S225" s="255" t="s">
        <v>133</v>
      </c>
      <c r="T225" s="256" t="s">
        <v>133</v>
      </c>
      <c r="U225" s="233">
        <v>0</v>
      </c>
      <c r="V225" s="233">
        <f>ROUND(E225*U225,2)</f>
        <v>0</v>
      </c>
      <c r="W225" s="233"/>
      <c r="X225" s="233" t="s">
        <v>252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253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0" t="s">
        <v>136</v>
      </c>
      <c r="D226" s="234"/>
      <c r="E226" s="235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0" t="s">
        <v>179</v>
      </c>
      <c r="D227" s="234"/>
      <c r="E227" s="235">
        <v>4.33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137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5" t="s">
        <v>246</v>
      </c>
      <c r="D228" s="239"/>
      <c r="E228" s="240">
        <v>4.33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137</v>
      </c>
      <c r="AH228" s="214">
        <v>1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6" t="s">
        <v>293</v>
      </c>
      <c r="D229" s="241"/>
      <c r="E229" s="242">
        <v>0.433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137</v>
      </c>
      <c r="AH229" s="214">
        <v>4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50">
        <v>53</v>
      </c>
      <c r="B230" s="251" t="s">
        <v>294</v>
      </c>
      <c r="C230" s="269" t="s">
        <v>295</v>
      </c>
      <c r="D230" s="252" t="s">
        <v>141</v>
      </c>
      <c r="E230" s="253">
        <v>8.5</v>
      </c>
      <c r="F230" s="254"/>
      <c r="G230" s="255">
        <f>ROUND(E230*F230,2)</f>
        <v>0</v>
      </c>
      <c r="H230" s="254"/>
      <c r="I230" s="255">
        <f>ROUND(E230*H230,2)</f>
        <v>0</v>
      </c>
      <c r="J230" s="254"/>
      <c r="K230" s="255">
        <f>ROUND(E230*J230,2)</f>
        <v>0</v>
      </c>
      <c r="L230" s="255">
        <v>15</v>
      </c>
      <c r="M230" s="255">
        <f>G230*(1+L230/100)</f>
        <v>0</v>
      </c>
      <c r="N230" s="255">
        <v>4.0000000000000003E-5</v>
      </c>
      <c r="O230" s="255">
        <f>ROUND(E230*N230,2)</f>
        <v>0</v>
      </c>
      <c r="P230" s="255">
        <v>0</v>
      </c>
      <c r="Q230" s="255">
        <f>ROUND(E230*P230,2)</f>
        <v>0</v>
      </c>
      <c r="R230" s="255"/>
      <c r="S230" s="255" t="s">
        <v>133</v>
      </c>
      <c r="T230" s="256" t="s">
        <v>133</v>
      </c>
      <c r="U230" s="233">
        <v>7.0000000000000007E-2</v>
      </c>
      <c r="V230" s="233">
        <f>ROUND(E230*U230,2)</f>
        <v>0.6</v>
      </c>
      <c r="W230" s="233"/>
      <c r="X230" s="233" t="s">
        <v>134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135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1" t="s">
        <v>296</v>
      </c>
      <c r="D231" s="257"/>
      <c r="E231" s="257"/>
      <c r="F231" s="257"/>
      <c r="G231" s="257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143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0" t="s">
        <v>136</v>
      </c>
      <c r="D232" s="234"/>
      <c r="E232" s="235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137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224</v>
      </c>
      <c r="D233" s="234"/>
      <c r="E233" s="235">
        <v>8.5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60">
        <v>54</v>
      </c>
      <c r="B234" s="261" t="s">
        <v>297</v>
      </c>
      <c r="C234" s="273" t="s">
        <v>298</v>
      </c>
      <c r="D234" s="262" t="s">
        <v>211</v>
      </c>
      <c r="E234" s="263">
        <v>0.11452</v>
      </c>
      <c r="F234" s="264"/>
      <c r="G234" s="265">
        <f>ROUND(E234*F234,2)</f>
        <v>0</v>
      </c>
      <c r="H234" s="264"/>
      <c r="I234" s="265">
        <f>ROUND(E234*H234,2)</f>
        <v>0</v>
      </c>
      <c r="J234" s="264"/>
      <c r="K234" s="265">
        <f>ROUND(E234*J234,2)</f>
        <v>0</v>
      </c>
      <c r="L234" s="265">
        <v>15</v>
      </c>
      <c r="M234" s="265">
        <f>G234*(1+L234/100)</f>
        <v>0</v>
      </c>
      <c r="N234" s="265">
        <v>0</v>
      </c>
      <c r="O234" s="265">
        <f>ROUND(E234*N234,2)</f>
        <v>0</v>
      </c>
      <c r="P234" s="265">
        <v>0</v>
      </c>
      <c r="Q234" s="265">
        <f>ROUND(E234*P234,2)</f>
        <v>0</v>
      </c>
      <c r="R234" s="265"/>
      <c r="S234" s="265" t="s">
        <v>133</v>
      </c>
      <c r="T234" s="266" t="s">
        <v>133</v>
      </c>
      <c r="U234" s="233">
        <v>1.3049999999999999</v>
      </c>
      <c r="V234" s="233">
        <f>ROUND(E234*U234,2)</f>
        <v>0.15</v>
      </c>
      <c r="W234" s="233"/>
      <c r="X234" s="233" t="s">
        <v>212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213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x14ac:dyDescent="0.2">
      <c r="A235" s="244" t="s">
        <v>128</v>
      </c>
      <c r="B235" s="245" t="s">
        <v>92</v>
      </c>
      <c r="C235" s="268" t="s">
        <v>93</v>
      </c>
      <c r="D235" s="246"/>
      <c r="E235" s="247"/>
      <c r="F235" s="248"/>
      <c r="G235" s="248">
        <f>SUMIF(AG236:AG270,"&lt;&gt;NOR",G236:G270)</f>
        <v>0</v>
      </c>
      <c r="H235" s="248"/>
      <c r="I235" s="248">
        <f>SUM(I236:I270)</f>
        <v>0</v>
      </c>
      <c r="J235" s="248"/>
      <c r="K235" s="248">
        <f>SUM(K236:K270)</f>
        <v>0</v>
      </c>
      <c r="L235" s="248"/>
      <c r="M235" s="248">
        <f>SUM(M236:M270)</f>
        <v>0</v>
      </c>
      <c r="N235" s="248"/>
      <c r="O235" s="248">
        <f>SUM(O236:O270)</f>
        <v>0.26</v>
      </c>
      <c r="P235" s="248"/>
      <c r="Q235" s="248">
        <f>SUM(Q236:Q270)</f>
        <v>0</v>
      </c>
      <c r="R235" s="248"/>
      <c r="S235" s="248"/>
      <c r="T235" s="249"/>
      <c r="U235" s="243"/>
      <c r="V235" s="243">
        <f>SUM(V236:V270)</f>
        <v>17.580000000000002</v>
      </c>
      <c r="W235" s="243"/>
      <c r="X235" s="243"/>
      <c r="AG235" t="s">
        <v>129</v>
      </c>
    </row>
    <row r="236" spans="1:60" outlineLevel="1" x14ac:dyDescent="0.2">
      <c r="A236" s="250">
        <v>55</v>
      </c>
      <c r="B236" s="251" t="s">
        <v>299</v>
      </c>
      <c r="C236" s="269" t="s">
        <v>300</v>
      </c>
      <c r="D236" s="252" t="s">
        <v>132</v>
      </c>
      <c r="E236" s="253">
        <v>14.17</v>
      </c>
      <c r="F236" s="254"/>
      <c r="G236" s="255">
        <f>ROUND(E236*F236,2)</f>
        <v>0</v>
      </c>
      <c r="H236" s="254"/>
      <c r="I236" s="255">
        <f>ROUND(E236*H236,2)</f>
        <v>0</v>
      </c>
      <c r="J236" s="254"/>
      <c r="K236" s="255">
        <f>ROUND(E236*J236,2)</f>
        <v>0</v>
      </c>
      <c r="L236" s="255">
        <v>15</v>
      </c>
      <c r="M236" s="255">
        <f>G236*(1+L236/100)</f>
        <v>0</v>
      </c>
      <c r="N236" s="255">
        <v>2.1000000000000001E-4</v>
      </c>
      <c r="O236" s="255">
        <f>ROUND(E236*N236,2)</f>
        <v>0</v>
      </c>
      <c r="P236" s="255">
        <v>0</v>
      </c>
      <c r="Q236" s="255">
        <f>ROUND(E236*P236,2)</f>
        <v>0</v>
      </c>
      <c r="R236" s="255"/>
      <c r="S236" s="255" t="s">
        <v>133</v>
      </c>
      <c r="T236" s="256" t="s">
        <v>133</v>
      </c>
      <c r="U236" s="233">
        <v>0.05</v>
      </c>
      <c r="V236" s="233">
        <f>ROUND(E236*U236,2)</f>
        <v>0.71</v>
      </c>
      <c r="W236" s="233"/>
      <c r="X236" s="233" t="s">
        <v>134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135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1" t="s">
        <v>301</v>
      </c>
      <c r="D237" s="257"/>
      <c r="E237" s="257"/>
      <c r="F237" s="257"/>
      <c r="G237" s="257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143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0" t="s">
        <v>136</v>
      </c>
      <c r="D238" s="234"/>
      <c r="E238" s="235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137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0" t="s">
        <v>216</v>
      </c>
      <c r="D239" s="234"/>
      <c r="E239" s="235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137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0" t="s">
        <v>201</v>
      </c>
      <c r="D240" s="234"/>
      <c r="E240" s="235">
        <v>17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137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162</v>
      </c>
      <c r="D241" s="234"/>
      <c r="E241" s="235">
        <v>-1.4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0" t="s">
        <v>202</v>
      </c>
      <c r="D242" s="234"/>
      <c r="E242" s="235">
        <v>-1.43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137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50">
        <v>56</v>
      </c>
      <c r="B243" s="251" t="s">
        <v>302</v>
      </c>
      <c r="C243" s="269" t="s">
        <v>303</v>
      </c>
      <c r="D243" s="252" t="s">
        <v>132</v>
      </c>
      <c r="E243" s="253">
        <v>14.17</v>
      </c>
      <c r="F243" s="254"/>
      <c r="G243" s="255">
        <f>ROUND(E243*F243,2)</f>
        <v>0</v>
      </c>
      <c r="H243" s="254"/>
      <c r="I243" s="255">
        <f>ROUND(E243*H243,2)</f>
        <v>0</v>
      </c>
      <c r="J243" s="254"/>
      <c r="K243" s="255">
        <f>ROUND(E243*J243,2)</f>
        <v>0</v>
      </c>
      <c r="L243" s="255">
        <v>15</v>
      </c>
      <c r="M243" s="255">
        <f>G243*(1+L243/100)</f>
        <v>0</v>
      </c>
      <c r="N243" s="255">
        <v>5.2399999999999999E-3</v>
      </c>
      <c r="O243" s="255">
        <f>ROUND(E243*N243,2)</f>
        <v>7.0000000000000007E-2</v>
      </c>
      <c r="P243" s="255">
        <v>0</v>
      </c>
      <c r="Q243" s="255">
        <f>ROUND(E243*P243,2)</f>
        <v>0</v>
      </c>
      <c r="R243" s="255"/>
      <c r="S243" s="255" t="s">
        <v>133</v>
      </c>
      <c r="T243" s="256" t="s">
        <v>133</v>
      </c>
      <c r="U243" s="233">
        <v>0.95840000000000003</v>
      </c>
      <c r="V243" s="233">
        <f>ROUND(E243*U243,2)</f>
        <v>13.58</v>
      </c>
      <c r="W243" s="233"/>
      <c r="X243" s="233" t="s">
        <v>134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135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0" t="s">
        <v>136</v>
      </c>
      <c r="D244" s="234"/>
      <c r="E244" s="235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137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0" t="s">
        <v>216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137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201</v>
      </c>
      <c r="D246" s="234"/>
      <c r="E246" s="235">
        <v>17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137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0" t="s">
        <v>162</v>
      </c>
      <c r="D247" s="234"/>
      <c r="E247" s="235">
        <v>-1.4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137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0" t="s">
        <v>202</v>
      </c>
      <c r="D248" s="234"/>
      <c r="E248" s="235">
        <v>-1.43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137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50">
        <v>57</v>
      </c>
      <c r="B249" s="251" t="s">
        <v>304</v>
      </c>
      <c r="C249" s="269" t="s">
        <v>305</v>
      </c>
      <c r="D249" s="252" t="s">
        <v>132</v>
      </c>
      <c r="E249" s="253">
        <v>15.587</v>
      </c>
      <c r="F249" s="254"/>
      <c r="G249" s="255">
        <f>ROUND(E249*F249,2)</f>
        <v>0</v>
      </c>
      <c r="H249" s="254"/>
      <c r="I249" s="255">
        <f>ROUND(E249*H249,2)</f>
        <v>0</v>
      </c>
      <c r="J249" s="254"/>
      <c r="K249" s="255">
        <f>ROUND(E249*J249,2)</f>
        <v>0</v>
      </c>
      <c r="L249" s="255">
        <v>15</v>
      </c>
      <c r="M249" s="255">
        <f>G249*(1+L249/100)</f>
        <v>0</v>
      </c>
      <c r="N249" s="255">
        <v>1.2200000000000001E-2</v>
      </c>
      <c r="O249" s="255">
        <f>ROUND(E249*N249,2)</f>
        <v>0.19</v>
      </c>
      <c r="P249" s="255">
        <v>0</v>
      </c>
      <c r="Q249" s="255">
        <f>ROUND(E249*P249,2)</f>
        <v>0</v>
      </c>
      <c r="R249" s="255" t="s">
        <v>251</v>
      </c>
      <c r="S249" s="255" t="s">
        <v>133</v>
      </c>
      <c r="T249" s="256" t="s">
        <v>133</v>
      </c>
      <c r="U249" s="233">
        <v>0</v>
      </c>
      <c r="V249" s="233">
        <f>ROUND(E249*U249,2)</f>
        <v>0</v>
      </c>
      <c r="W249" s="233"/>
      <c r="X249" s="233" t="s">
        <v>252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253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136</v>
      </c>
      <c r="D250" s="234"/>
      <c r="E250" s="235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137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0" t="s">
        <v>216</v>
      </c>
      <c r="D251" s="234"/>
      <c r="E251" s="235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137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0" t="s">
        <v>201</v>
      </c>
      <c r="D252" s="234"/>
      <c r="E252" s="235">
        <v>17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137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0" t="s">
        <v>162</v>
      </c>
      <c r="D253" s="234"/>
      <c r="E253" s="235">
        <v>-1.4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137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0" t="s">
        <v>202</v>
      </c>
      <c r="D254" s="234"/>
      <c r="E254" s="235">
        <v>-1.43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5" t="s">
        <v>246</v>
      </c>
      <c r="D255" s="239"/>
      <c r="E255" s="240">
        <v>14.17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137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6" t="s">
        <v>293</v>
      </c>
      <c r="D256" s="241"/>
      <c r="E256" s="242">
        <v>1.417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137</v>
      </c>
      <c r="AH256" s="214">
        <v>4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2.5" outlineLevel="1" x14ac:dyDescent="0.2">
      <c r="A257" s="250">
        <v>58</v>
      </c>
      <c r="B257" s="251" t="s">
        <v>306</v>
      </c>
      <c r="C257" s="269" t="s">
        <v>307</v>
      </c>
      <c r="D257" s="252" t="s">
        <v>141</v>
      </c>
      <c r="E257" s="253">
        <v>8.5</v>
      </c>
      <c r="F257" s="254"/>
      <c r="G257" s="255">
        <f>ROUND(E257*F257,2)</f>
        <v>0</v>
      </c>
      <c r="H257" s="254"/>
      <c r="I257" s="255">
        <f>ROUND(E257*H257,2)</f>
        <v>0</v>
      </c>
      <c r="J257" s="254"/>
      <c r="K257" s="255">
        <f>ROUND(E257*J257,2)</f>
        <v>0</v>
      </c>
      <c r="L257" s="255">
        <v>15</v>
      </c>
      <c r="M257" s="255">
        <f>G257*(1+L257/100)</f>
        <v>0</v>
      </c>
      <c r="N257" s="255">
        <v>1E-4</v>
      </c>
      <c r="O257" s="255">
        <f>ROUND(E257*N257,2)</f>
        <v>0</v>
      </c>
      <c r="P257" s="255">
        <v>0</v>
      </c>
      <c r="Q257" s="255">
        <f>ROUND(E257*P257,2)</f>
        <v>0</v>
      </c>
      <c r="R257" s="255"/>
      <c r="S257" s="255" t="s">
        <v>233</v>
      </c>
      <c r="T257" s="256" t="s">
        <v>234</v>
      </c>
      <c r="U257" s="233">
        <v>0.12</v>
      </c>
      <c r="V257" s="233">
        <f>ROUND(E257*U257,2)</f>
        <v>1.02</v>
      </c>
      <c r="W257" s="233"/>
      <c r="X257" s="233" t="s">
        <v>134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135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308</v>
      </c>
      <c r="D258" s="257"/>
      <c r="E258" s="257"/>
      <c r="F258" s="257"/>
      <c r="G258" s="257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143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0" t="s">
        <v>136</v>
      </c>
      <c r="D259" s="234"/>
      <c r="E259" s="235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137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0" t="s">
        <v>216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137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224</v>
      </c>
      <c r="D261" s="234"/>
      <c r="E261" s="235">
        <v>8.5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137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ht="22.5" outlineLevel="1" x14ac:dyDescent="0.2">
      <c r="A262" s="250">
        <v>59</v>
      </c>
      <c r="B262" s="251" t="s">
        <v>309</v>
      </c>
      <c r="C262" s="269" t="s">
        <v>310</v>
      </c>
      <c r="D262" s="252" t="s">
        <v>141</v>
      </c>
      <c r="E262" s="253">
        <v>4</v>
      </c>
      <c r="F262" s="254"/>
      <c r="G262" s="255">
        <f>ROUND(E262*F262,2)</f>
        <v>0</v>
      </c>
      <c r="H262" s="254"/>
      <c r="I262" s="255">
        <f>ROUND(E262*H262,2)</f>
        <v>0</v>
      </c>
      <c r="J262" s="254"/>
      <c r="K262" s="255">
        <f>ROUND(E262*J262,2)</f>
        <v>0</v>
      </c>
      <c r="L262" s="255">
        <v>15</v>
      </c>
      <c r="M262" s="255">
        <f>G262*(1+L262/100)</f>
        <v>0</v>
      </c>
      <c r="N262" s="255">
        <v>1E-4</v>
      </c>
      <c r="O262" s="255">
        <f>ROUND(E262*N262,2)</f>
        <v>0</v>
      </c>
      <c r="P262" s="255">
        <v>0</v>
      </c>
      <c r="Q262" s="255">
        <f>ROUND(E262*P262,2)</f>
        <v>0</v>
      </c>
      <c r="R262" s="255"/>
      <c r="S262" s="255" t="s">
        <v>233</v>
      </c>
      <c r="T262" s="256" t="s">
        <v>234</v>
      </c>
      <c r="U262" s="233">
        <v>0.12</v>
      </c>
      <c r="V262" s="233">
        <f>ROUND(E262*U262,2)</f>
        <v>0.48</v>
      </c>
      <c r="W262" s="233"/>
      <c r="X262" s="233" t="s">
        <v>134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135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308</v>
      </c>
      <c r="D263" s="257"/>
      <c r="E263" s="257"/>
      <c r="F263" s="257"/>
      <c r="G263" s="257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143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0" t="s">
        <v>136</v>
      </c>
      <c r="D264" s="234"/>
      <c r="E264" s="235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137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0" t="s">
        <v>311</v>
      </c>
      <c r="D265" s="234"/>
      <c r="E265" s="235">
        <v>4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137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1" x14ac:dyDescent="0.2">
      <c r="A266" s="250">
        <v>60</v>
      </c>
      <c r="B266" s="251" t="s">
        <v>312</v>
      </c>
      <c r="C266" s="269" t="s">
        <v>313</v>
      </c>
      <c r="D266" s="252" t="s">
        <v>141</v>
      </c>
      <c r="E266" s="253">
        <v>12</v>
      </c>
      <c r="F266" s="254"/>
      <c r="G266" s="255">
        <f>ROUND(E266*F266,2)</f>
        <v>0</v>
      </c>
      <c r="H266" s="254"/>
      <c r="I266" s="255">
        <f>ROUND(E266*H266,2)</f>
        <v>0</v>
      </c>
      <c r="J266" s="254"/>
      <c r="K266" s="255">
        <f>ROUND(E266*J266,2)</f>
        <v>0</v>
      </c>
      <c r="L266" s="255">
        <v>15</v>
      </c>
      <c r="M266" s="255">
        <f>G266*(1+L266/100)</f>
        <v>0</v>
      </c>
      <c r="N266" s="255">
        <v>2.3000000000000001E-4</v>
      </c>
      <c r="O266" s="255">
        <f>ROUND(E266*N266,2)</f>
        <v>0</v>
      </c>
      <c r="P266" s="255">
        <v>0</v>
      </c>
      <c r="Q266" s="255">
        <f>ROUND(E266*P266,2)</f>
        <v>0</v>
      </c>
      <c r="R266" s="255"/>
      <c r="S266" s="255" t="s">
        <v>233</v>
      </c>
      <c r="T266" s="256" t="s">
        <v>234</v>
      </c>
      <c r="U266" s="233">
        <v>0.12</v>
      </c>
      <c r="V266" s="233">
        <f>ROUND(E266*U266,2)</f>
        <v>1.44</v>
      </c>
      <c r="W266" s="233"/>
      <c r="X266" s="233" t="s">
        <v>134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135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308</v>
      </c>
      <c r="D267" s="257"/>
      <c r="E267" s="257"/>
      <c r="F267" s="257"/>
      <c r="G267" s="257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143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0" t="s">
        <v>136</v>
      </c>
      <c r="D268" s="234"/>
      <c r="E268" s="235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137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314</v>
      </c>
      <c r="D269" s="234"/>
      <c r="E269" s="235">
        <v>12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137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60">
        <v>61</v>
      </c>
      <c r="B270" s="261" t="s">
        <v>315</v>
      </c>
      <c r="C270" s="273" t="s">
        <v>316</v>
      </c>
      <c r="D270" s="262" t="s">
        <v>211</v>
      </c>
      <c r="E270" s="263">
        <v>0.27139999999999997</v>
      </c>
      <c r="F270" s="264"/>
      <c r="G270" s="265">
        <f>ROUND(E270*F270,2)</f>
        <v>0</v>
      </c>
      <c r="H270" s="264"/>
      <c r="I270" s="265">
        <f>ROUND(E270*H270,2)</f>
        <v>0</v>
      </c>
      <c r="J270" s="264"/>
      <c r="K270" s="265">
        <f>ROUND(E270*J270,2)</f>
        <v>0</v>
      </c>
      <c r="L270" s="265">
        <v>15</v>
      </c>
      <c r="M270" s="265">
        <f>G270*(1+L270/100)</f>
        <v>0</v>
      </c>
      <c r="N270" s="265">
        <v>0</v>
      </c>
      <c r="O270" s="265">
        <f>ROUND(E270*N270,2)</f>
        <v>0</v>
      </c>
      <c r="P270" s="265">
        <v>0</v>
      </c>
      <c r="Q270" s="265">
        <f>ROUND(E270*P270,2)</f>
        <v>0</v>
      </c>
      <c r="R270" s="265"/>
      <c r="S270" s="265" t="s">
        <v>133</v>
      </c>
      <c r="T270" s="266" t="s">
        <v>133</v>
      </c>
      <c r="U270" s="233">
        <v>1.3049999999999999</v>
      </c>
      <c r="V270" s="233">
        <f>ROUND(E270*U270,2)</f>
        <v>0.35</v>
      </c>
      <c r="W270" s="233"/>
      <c r="X270" s="233" t="s">
        <v>212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213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x14ac:dyDescent="0.2">
      <c r="A271" s="244" t="s">
        <v>128</v>
      </c>
      <c r="B271" s="245" t="s">
        <v>94</v>
      </c>
      <c r="C271" s="268" t="s">
        <v>95</v>
      </c>
      <c r="D271" s="246"/>
      <c r="E271" s="247"/>
      <c r="F271" s="248"/>
      <c r="G271" s="248">
        <f>SUMIF(AG272:AG304,"&lt;&gt;NOR",G272:G304)</f>
        <v>0</v>
      </c>
      <c r="H271" s="248"/>
      <c r="I271" s="248">
        <f>SUM(I272:I304)</f>
        <v>0</v>
      </c>
      <c r="J271" s="248"/>
      <c r="K271" s="248">
        <f>SUM(K272:K304)</f>
        <v>0</v>
      </c>
      <c r="L271" s="248"/>
      <c r="M271" s="248">
        <f>SUM(M272:M304)</f>
        <v>0</v>
      </c>
      <c r="N271" s="248"/>
      <c r="O271" s="248">
        <f>SUM(O272:O304)</f>
        <v>0.01</v>
      </c>
      <c r="P271" s="248"/>
      <c r="Q271" s="248">
        <f>SUM(Q272:Q304)</f>
        <v>0</v>
      </c>
      <c r="R271" s="248"/>
      <c r="S271" s="248"/>
      <c r="T271" s="249"/>
      <c r="U271" s="243"/>
      <c r="V271" s="243">
        <f>SUM(V272:V304)</f>
        <v>4.42</v>
      </c>
      <c r="W271" s="243"/>
      <c r="X271" s="243"/>
      <c r="AG271" t="s">
        <v>129</v>
      </c>
    </row>
    <row r="272" spans="1:60" outlineLevel="1" x14ac:dyDescent="0.2">
      <c r="A272" s="250">
        <v>62</v>
      </c>
      <c r="B272" s="251" t="s">
        <v>317</v>
      </c>
      <c r="C272" s="269" t="s">
        <v>318</v>
      </c>
      <c r="D272" s="252" t="s">
        <v>132</v>
      </c>
      <c r="E272" s="253">
        <v>4.33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15</v>
      </c>
      <c r="M272" s="255">
        <f>G272*(1+L272/100)</f>
        <v>0</v>
      </c>
      <c r="N272" s="255">
        <v>3.5E-4</v>
      </c>
      <c r="O272" s="255">
        <f>ROUND(E272*N272,2)</f>
        <v>0</v>
      </c>
      <c r="P272" s="255">
        <v>0</v>
      </c>
      <c r="Q272" s="255">
        <f>ROUND(E272*P272,2)</f>
        <v>0</v>
      </c>
      <c r="R272" s="255"/>
      <c r="S272" s="255" t="s">
        <v>133</v>
      </c>
      <c r="T272" s="256" t="s">
        <v>133</v>
      </c>
      <c r="U272" s="233">
        <v>1.35E-2</v>
      </c>
      <c r="V272" s="233">
        <f>ROUND(E272*U272,2)</f>
        <v>0.06</v>
      </c>
      <c r="W272" s="233"/>
      <c r="X272" s="233" t="s">
        <v>134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135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136</v>
      </c>
      <c r="D273" s="234"/>
      <c r="E273" s="235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137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179</v>
      </c>
      <c r="D274" s="234"/>
      <c r="E274" s="235">
        <v>4.33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137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50">
        <v>63</v>
      </c>
      <c r="B275" s="251" t="s">
        <v>319</v>
      </c>
      <c r="C275" s="269" t="s">
        <v>320</v>
      </c>
      <c r="D275" s="252" t="s">
        <v>132</v>
      </c>
      <c r="E275" s="253">
        <v>15.105</v>
      </c>
      <c r="F275" s="254"/>
      <c r="G275" s="255">
        <f>ROUND(E275*F275,2)</f>
        <v>0</v>
      </c>
      <c r="H275" s="254"/>
      <c r="I275" s="255">
        <f>ROUND(E275*H275,2)</f>
        <v>0</v>
      </c>
      <c r="J275" s="254"/>
      <c r="K275" s="255">
        <f>ROUND(E275*J275,2)</f>
        <v>0</v>
      </c>
      <c r="L275" s="255">
        <v>15</v>
      </c>
      <c r="M275" s="255">
        <f>G275*(1+L275/100)</f>
        <v>0</v>
      </c>
      <c r="N275" s="255">
        <v>0</v>
      </c>
      <c r="O275" s="255">
        <f>ROUND(E275*N275,2)</f>
        <v>0</v>
      </c>
      <c r="P275" s="255">
        <v>0</v>
      </c>
      <c r="Q275" s="255">
        <f>ROUND(E275*P275,2)</f>
        <v>0</v>
      </c>
      <c r="R275" s="255"/>
      <c r="S275" s="255" t="s">
        <v>133</v>
      </c>
      <c r="T275" s="256" t="s">
        <v>133</v>
      </c>
      <c r="U275" s="233">
        <v>7.0000000000000001E-3</v>
      </c>
      <c r="V275" s="233">
        <f>ROUND(E275*U275,2)</f>
        <v>0.11</v>
      </c>
      <c r="W275" s="233"/>
      <c r="X275" s="233" t="s">
        <v>134</v>
      </c>
      <c r="Y275" s="214"/>
      <c r="Z275" s="214"/>
      <c r="AA275" s="214"/>
      <c r="AB275" s="214"/>
      <c r="AC275" s="214"/>
      <c r="AD275" s="214"/>
      <c r="AE275" s="214"/>
      <c r="AF275" s="214"/>
      <c r="AG275" s="214" t="s">
        <v>135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0" t="s">
        <v>136</v>
      </c>
      <c r="D276" s="234"/>
      <c r="E276" s="235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137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0" t="s">
        <v>321</v>
      </c>
      <c r="D277" s="234"/>
      <c r="E277" s="235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179</v>
      </c>
      <c r="D278" s="234"/>
      <c r="E278" s="235">
        <v>4.33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137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0" t="s">
        <v>216</v>
      </c>
      <c r="D279" s="234"/>
      <c r="E279" s="235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137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0" t="s">
        <v>322</v>
      </c>
      <c r="D280" s="234"/>
      <c r="E280" s="235">
        <v>9.7750000000000004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137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0" t="s">
        <v>176</v>
      </c>
      <c r="D281" s="234"/>
      <c r="E281" s="235">
        <v>1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137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50">
        <v>64</v>
      </c>
      <c r="B282" s="251" t="s">
        <v>323</v>
      </c>
      <c r="C282" s="269" t="s">
        <v>324</v>
      </c>
      <c r="D282" s="252" t="s">
        <v>132</v>
      </c>
      <c r="E282" s="253">
        <v>15.105</v>
      </c>
      <c r="F282" s="254"/>
      <c r="G282" s="255">
        <f>ROUND(E282*F282,2)</f>
        <v>0</v>
      </c>
      <c r="H282" s="254"/>
      <c r="I282" s="255">
        <f>ROUND(E282*H282,2)</f>
        <v>0</v>
      </c>
      <c r="J282" s="254"/>
      <c r="K282" s="255">
        <f>ROUND(E282*J282,2)</f>
        <v>0</v>
      </c>
      <c r="L282" s="255">
        <v>15</v>
      </c>
      <c r="M282" s="255">
        <f>G282*(1+L282/100)</f>
        <v>0</v>
      </c>
      <c r="N282" s="255">
        <v>0</v>
      </c>
      <c r="O282" s="255">
        <f>ROUND(E282*N282,2)</f>
        <v>0</v>
      </c>
      <c r="P282" s="255">
        <v>0</v>
      </c>
      <c r="Q282" s="255">
        <f>ROUND(E282*P282,2)</f>
        <v>0</v>
      </c>
      <c r="R282" s="255"/>
      <c r="S282" s="255" t="s">
        <v>133</v>
      </c>
      <c r="T282" s="256" t="s">
        <v>133</v>
      </c>
      <c r="U282" s="233">
        <v>2.1000000000000001E-2</v>
      </c>
      <c r="V282" s="233">
        <f>ROUND(E282*U282,2)</f>
        <v>0.32</v>
      </c>
      <c r="W282" s="233"/>
      <c r="X282" s="233" t="s">
        <v>134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135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0" t="s">
        <v>136</v>
      </c>
      <c r="D283" s="234"/>
      <c r="E283" s="235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0" t="s">
        <v>321</v>
      </c>
      <c r="D284" s="234"/>
      <c r="E284" s="235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0" t="s">
        <v>179</v>
      </c>
      <c r="D285" s="234"/>
      <c r="E285" s="235">
        <v>4.33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137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0" t="s">
        <v>216</v>
      </c>
      <c r="D286" s="234"/>
      <c r="E286" s="235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137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0" t="s">
        <v>322</v>
      </c>
      <c r="D287" s="234"/>
      <c r="E287" s="235">
        <v>9.7750000000000004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137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0" t="s">
        <v>176</v>
      </c>
      <c r="D288" s="234"/>
      <c r="E288" s="235">
        <v>1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50">
        <v>65</v>
      </c>
      <c r="B289" s="251" t="s">
        <v>325</v>
      </c>
      <c r="C289" s="269" t="s">
        <v>326</v>
      </c>
      <c r="D289" s="252" t="s">
        <v>132</v>
      </c>
      <c r="E289" s="253">
        <v>15.105</v>
      </c>
      <c r="F289" s="254"/>
      <c r="G289" s="255">
        <f>ROUND(E289*F289,2)</f>
        <v>0</v>
      </c>
      <c r="H289" s="254"/>
      <c r="I289" s="255">
        <f>ROUND(E289*H289,2)</f>
        <v>0</v>
      </c>
      <c r="J289" s="254"/>
      <c r="K289" s="255">
        <f>ROUND(E289*J289,2)</f>
        <v>0</v>
      </c>
      <c r="L289" s="255">
        <v>15</v>
      </c>
      <c r="M289" s="255">
        <f>G289*(1+L289/100)</f>
        <v>0</v>
      </c>
      <c r="N289" s="255">
        <v>6.9999999999999994E-5</v>
      </c>
      <c r="O289" s="255">
        <f>ROUND(E289*N289,2)</f>
        <v>0</v>
      </c>
      <c r="P289" s="255">
        <v>0</v>
      </c>
      <c r="Q289" s="255">
        <f>ROUND(E289*P289,2)</f>
        <v>0</v>
      </c>
      <c r="R289" s="255"/>
      <c r="S289" s="255" t="s">
        <v>133</v>
      </c>
      <c r="T289" s="256" t="s">
        <v>133</v>
      </c>
      <c r="U289" s="233">
        <v>6.4960000000000004E-2</v>
      </c>
      <c r="V289" s="233">
        <f>ROUND(E289*U289,2)</f>
        <v>0.98</v>
      </c>
      <c r="W289" s="233"/>
      <c r="X289" s="233" t="s">
        <v>134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135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327</v>
      </c>
      <c r="D290" s="257"/>
      <c r="E290" s="257"/>
      <c r="F290" s="257"/>
      <c r="G290" s="257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143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0" t="s">
        <v>136</v>
      </c>
      <c r="D291" s="234"/>
      <c r="E291" s="235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0" t="s">
        <v>321</v>
      </c>
      <c r="D292" s="234"/>
      <c r="E292" s="235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0" t="s">
        <v>179</v>
      </c>
      <c r="D293" s="234"/>
      <c r="E293" s="235">
        <v>4.33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137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0" t="s">
        <v>216</v>
      </c>
      <c r="D294" s="234"/>
      <c r="E294" s="235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137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0" t="s">
        <v>322</v>
      </c>
      <c r="D295" s="234"/>
      <c r="E295" s="235">
        <v>9.7750000000000004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137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0" t="s">
        <v>176</v>
      </c>
      <c r="D296" s="234"/>
      <c r="E296" s="235">
        <v>1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137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50">
        <v>66</v>
      </c>
      <c r="B297" s="251" t="s">
        <v>328</v>
      </c>
      <c r="C297" s="269" t="s">
        <v>329</v>
      </c>
      <c r="D297" s="252" t="s">
        <v>132</v>
      </c>
      <c r="E297" s="253">
        <v>15.105</v>
      </c>
      <c r="F297" s="254"/>
      <c r="G297" s="255">
        <f>ROUND(E297*F297,2)</f>
        <v>0</v>
      </c>
      <c r="H297" s="254"/>
      <c r="I297" s="255">
        <f>ROUND(E297*H297,2)</f>
        <v>0</v>
      </c>
      <c r="J297" s="254"/>
      <c r="K297" s="255">
        <f>ROUND(E297*J297,2)</f>
        <v>0</v>
      </c>
      <c r="L297" s="255">
        <v>15</v>
      </c>
      <c r="M297" s="255">
        <f>G297*(1+L297/100)</f>
        <v>0</v>
      </c>
      <c r="N297" s="255">
        <v>3.6000000000000002E-4</v>
      </c>
      <c r="O297" s="255">
        <f>ROUND(E297*N297,2)</f>
        <v>0.01</v>
      </c>
      <c r="P297" s="255">
        <v>0</v>
      </c>
      <c r="Q297" s="255">
        <f>ROUND(E297*P297,2)</f>
        <v>0</v>
      </c>
      <c r="R297" s="255"/>
      <c r="S297" s="255" t="s">
        <v>133</v>
      </c>
      <c r="T297" s="256" t="s">
        <v>133</v>
      </c>
      <c r="U297" s="233">
        <v>0.19503999999999999</v>
      </c>
      <c r="V297" s="233">
        <f>ROUND(E297*U297,2)</f>
        <v>2.95</v>
      </c>
      <c r="W297" s="233"/>
      <c r="X297" s="233" t="s">
        <v>134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135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330</v>
      </c>
      <c r="D298" s="257"/>
      <c r="E298" s="257"/>
      <c r="F298" s="257"/>
      <c r="G298" s="257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143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0" t="s">
        <v>136</v>
      </c>
      <c r="D299" s="234"/>
      <c r="E299" s="235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0" t="s">
        <v>321</v>
      </c>
      <c r="D300" s="234"/>
      <c r="E300" s="235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137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0" t="s">
        <v>179</v>
      </c>
      <c r="D301" s="234"/>
      <c r="E301" s="235">
        <v>4.33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137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0" t="s">
        <v>216</v>
      </c>
      <c r="D302" s="234"/>
      <c r="E302" s="235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137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0" t="s">
        <v>322</v>
      </c>
      <c r="D303" s="234"/>
      <c r="E303" s="235">
        <v>9.7750000000000004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137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0" t="s">
        <v>176</v>
      </c>
      <c r="D304" s="234"/>
      <c r="E304" s="235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x14ac:dyDescent="0.2">
      <c r="A305" s="244" t="s">
        <v>128</v>
      </c>
      <c r="B305" s="245" t="s">
        <v>96</v>
      </c>
      <c r="C305" s="268" t="s">
        <v>97</v>
      </c>
      <c r="D305" s="246"/>
      <c r="E305" s="247"/>
      <c r="F305" s="248"/>
      <c r="G305" s="248">
        <f>SUMIF(AG306:AG351,"&lt;&gt;NOR",G306:G351)</f>
        <v>0</v>
      </c>
      <c r="H305" s="248"/>
      <c r="I305" s="248">
        <f>SUM(I306:I351)</f>
        <v>0</v>
      </c>
      <c r="J305" s="248"/>
      <c r="K305" s="248">
        <f>SUM(K306:K351)</f>
        <v>0</v>
      </c>
      <c r="L305" s="248"/>
      <c r="M305" s="248">
        <f>SUM(M306:M351)</f>
        <v>0</v>
      </c>
      <c r="N305" s="248"/>
      <c r="O305" s="248">
        <f>SUM(O306:O351)</f>
        <v>0</v>
      </c>
      <c r="P305" s="248"/>
      <c r="Q305" s="248">
        <f>SUM(Q306:Q351)</f>
        <v>0</v>
      </c>
      <c r="R305" s="248"/>
      <c r="S305" s="248"/>
      <c r="T305" s="249"/>
      <c r="U305" s="243"/>
      <c r="V305" s="243">
        <f>SUM(V306:V351)</f>
        <v>0.1</v>
      </c>
      <c r="W305" s="243"/>
      <c r="X305" s="243"/>
      <c r="AG305" t="s">
        <v>129</v>
      </c>
    </row>
    <row r="306" spans="1:60" outlineLevel="1" x14ac:dyDescent="0.2">
      <c r="A306" s="250">
        <v>67</v>
      </c>
      <c r="B306" s="251" t="s">
        <v>331</v>
      </c>
      <c r="C306" s="269" t="s">
        <v>332</v>
      </c>
      <c r="D306" s="252" t="s">
        <v>232</v>
      </c>
      <c r="E306" s="253">
        <v>1</v>
      </c>
      <c r="F306" s="254"/>
      <c r="G306" s="255">
        <f>ROUND(E306*F306,2)</f>
        <v>0</v>
      </c>
      <c r="H306" s="254"/>
      <c r="I306" s="255">
        <f>ROUND(E306*H306,2)</f>
        <v>0</v>
      </c>
      <c r="J306" s="254"/>
      <c r="K306" s="255">
        <f>ROUND(E306*J306,2)</f>
        <v>0</v>
      </c>
      <c r="L306" s="255">
        <v>15</v>
      </c>
      <c r="M306" s="255">
        <f>G306*(1+L306/100)</f>
        <v>0</v>
      </c>
      <c r="N306" s="255">
        <v>1.6000000000000001E-4</v>
      </c>
      <c r="O306" s="255">
        <f>ROUND(E306*N306,2)</f>
        <v>0</v>
      </c>
      <c r="P306" s="255">
        <v>0</v>
      </c>
      <c r="Q306" s="255">
        <f>ROUND(E306*P306,2)</f>
        <v>0</v>
      </c>
      <c r="R306" s="255"/>
      <c r="S306" s="255" t="s">
        <v>233</v>
      </c>
      <c r="T306" s="256" t="s">
        <v>234</v>
      </c>
      <c r="U306" s="233">
        <v>9.955E-2</v>
      </c>
      <c r="V306" s="233">
        <f>ROUND(E306*U306,2)</f>
        <v>0.1</v>
      </c>
      <c r="W306" s="233"/>
      <c r="X306" s="233" t="s">
        <v>134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154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22.5" outlineLevel="1" x14ac:dyDescent="0.2">
      <c r="A307" s="231"/>
      <c r="B307" s="232"/>
      <c r="C307" s="271" t="s">
        <v>235</v>
      </c>
      <c r="D307" s="257"/>
      <c r="E307" s="257"/>
      <c r="F307" s="257"/>
      <c r="G307" s="257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143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59" t="str">
        <f>C307</f>
        <v>Kompletní dodávka a montáž včetně uvedení do provozu, prostupů, zaškolení, seřízení, zkoušek dle příslušných ČSN a dalších pomocných prací a zednických přípomocí</v>
      </c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4" t="s">
        <v>240</v>
      </c>
      <c r="D308" s="236"/>
      <c r="E308" s="237"/>
      <c r="F308" s="238"/>
      <c r="G308" s="238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143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2" t="s">
        <v>397</v>
      </c>
      <c r="D309" s="258"/>
      <c r="E309" s="258"/>
      <c r="F309" s="258"/>
      <c r="G309" s="258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143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ht="22.5" outlineLevel="1" x14ac:dyDescent="0.2">
      <c r="A310" s="231"/>
      <c r="B310" s="232"/>
      <c r="C310" s="272" t="s">
        <v>333</v>
      </c>
      <c r="D310" s="258"/>
      <c r="E310" s="258"/>
      <c r="F310" s="258"/>
      <c r="G310" s="258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143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59" t="str">
        <f>C310</f>
        <v>Nové nové zásuvky, vypínače. Nová svitidla do koupelny 2 kusy (do středu místnosti a nad umyvadlo) + na WC, dle standadu investora.</v>
      </c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4" t="s">
        <v>240</v>
      </c>
      <c r="D311" s="236"/>
      <c r="E311" s="237"/>
      <c r="F311" s="238"/>
      <c r="G311" s="238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143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2" t="s">
        <v>334</v>
      </c>
      <c r="D312" s="258"/>
      <c r="E312" s="258"/>
      <c r="F312" s="258"/>
      <c r="G312" s="258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143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2" t="s">
        <v>335</v>
      </c>
      <c r="D313" s="258"/>
      <c r="E313" s="258"/>
      <c r="F313" s="258"/>
      <c r="G313" s="258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143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2" t="s">
        <v>398</v>
      </c>
      <c r="D314" s="258"/>
      <c r="E314" s="258"/>
      <c r="F314" s="258"/>
      <c r="G314" s="258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143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4" t="s">
        <v>240</v>
      </c>
      <c r="D315" s="236"/>
      <c r="E315" s="237"/>
      <c r="F315" s="238"/>
      <c r="G315" s="238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143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2" t="s">
        <v>399</v>
      </c>
      <c r="D316" s="258"/>
      <c r="E316" s="258"/>
      <c r="F316" s="258"/>
      <c r="G316" s="258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143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2" t="s">
        <v>336</v>
      </c>
      <c r="D317" s="258"/>
      <c r="E317" s="258"/>
      <c r="F317" s="258"/>
      <c r="G317" s="258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143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2" t="s">
        <v>337</v>
      </c>
      <c r="D318" s="258"/>
      <c r="E318" s="258"/>
      <c r="F318" s="258"/>
      <c r="G318" s="258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143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2" t="s">
        <v>338</v>
      </c>
      <c r="D319" s="258"/>
      <c r="E319" s="258"/>
      <c r="F319" s="258"/>
      <c r="G319" s="258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143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2" t="s">
        <v>339</v>
      </c>
      <c r="D320" s="258"/>
      <c r="E320" s="258"/>
      <c r="F320" s="258"/>
      <c r="G320" s="258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143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2" t="s">
        <v>340</v>
      </c>
      <c r="D321" s="258"/>
      <c r="E321" s="258"/>
      <c r="F321" s="258"/>
      <c r="G321" s="258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143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2" t="s">
        <v>341</v>
      </c>
      <c r="D322" s="258"/>
      <c r="E322" s="258"/>
      <c r="F322" s="258"/>
      <c r="G322" s="258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143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2" t="s">
        <v>342</v>
      </c>
      <c r="D323" s="258"/>
      <c r="E323" s="258"/>
      <c r="F323" s="258"/>
      <c r="G323" s="258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143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4" t="s">
        <v>240</v>
      </c>
      <c r="D324" s="236"/>
      <c r="E324" s="237"/>
      <c r="F324" s="238"/>
      <c r="G324" s="238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143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2" t="s">
        <v>343</v>
      </c>
      <c r="D325" s="258"/>
      <c r="E325" s="258"/>
      <c r="F325" s="258"/>
      <c r="G325" s="258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143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2" t="s">
        <v>344</v>
      </c>
      <c r="D326" s="258"/>
      <c r="E326" s="258"/>
      <c r="F326" s="258"/>
      <c r="G326" s="258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143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2" t="s">
        <v>345</v>
      </c>
      <c r="D327" s="258"/>
      <c r="E327" s="258"/>
      <c r="F327" s="258"/>
      <c r="G327" s="258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143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2" t="s">
        <v>346</v>
      </c>
      <c r="D328" s="258"/>
      <c r="E328" s="258"/>
      <c r="F328" s="258"/>
      <c r="G328" s="258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143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2" t="s">
        <v>347</v>
      </c>
      <c r="D329" s="258"/>
      <c r="E329" s="258"/>
      <c r="F329" s="258"/>
      <c r="G329" s="258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143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2" t="s">
        <v>348</v>
      </c>
      <c r="D330" s="258"/>
      <c r="E330" s="258"/>
      <c r="F330" s="258"/>
      <c r="G330" s="258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143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2" t="s">
        <v>349</v>
      </c>
      <c r="D331" s="258"/>
      <c r="E331" s="258"/>
      <c r="F331" s="258"/>
      <c r="G331" s="258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143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2" t="s">
        <v>350</v>
      </c>
      <c r="D332" s="258"/>
      <c r="E332" s="258"/>
      <c r="F332" s="258"/>
      <c r="G332" s="258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143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2" t="s">
        <v>351</v>
      </c>
      <c r="D333" s="258"/>
      <c r="E333" s="258"/>
      <c r="F333" s="258"/>
      <c r="G333" s="258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143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2" t="s">
        <v>352</v>
      </c>
      <c r="D334" s="258"/>
      <c r="E334" s="258"/>
      <c r="F334" s="258"/>
      <c r="G334" s="258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143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2" t="s">
        <v>353</v>
      </c>
      <c r="D335" s="258"/>
      <c r="E335" s="258"/>
      <c r="F335" s="258"/>
      <c r="G335" s="258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143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2" t="s">
        <v>354</v>
      </c>
      <c r="D336" s="258"/>
      <c r="E336" s="258"/>
      <c r="F336" s="258"/>
      <c r="G336" s="258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143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2" t="s">
        <v>355</v>
      </c>
      <c r="D337" s="258"/>
      <c r="E337" s="258"/>
      <c r="F337" s="258"/>
      <c r="G337" s="258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143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2" t="s">
        <v>356</v>
      </c>
      <c r="D338" s="258"/>
      <c r="E338" s="258"/>
      <c r="F338" s="258"/>
      <c r="G338" s="258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143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2" t="s">
        <v>357</v>
      </c>
      <c r="D339" s="258"/>
      <c r="E339" s="258"/>
      <c r="F339" s="258"/>
      <c r="G339" s="258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143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2" t="s">
        <v>358</v>
      </c>
      <c r="D340" s="258"/>
      <c r="E340" s="258"/>
      <c r="F340" s="258"/>
      <c r="G340" s="258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143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2" t="s">
        <v>359</v>
      </c>
      <c r="D341" s="258"/>
      <c r="E341" s="258"/>
      <c r="F341" s="258"/>
      <c r="G341" s="258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143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4" t="s">
        <v>240</v>
      </c>
      <c r="D342" s="236"/>
      <c r="E342" s="237"/>
      <c r="F342" s="238"/>
      <c r="G342" s="238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143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2" t="s">
        <v>360</v>
      </c>
      <c r="D343" s="258"/>
      <c r="E343" s="258"/>
      <c r="F343" s="258"/>
      <c r="G343" s="258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143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2" t="s">
        <v>344</v>
      </c>
      <c r="D344" s="258"/>
      <c r="E344" s="258"/>
      <c r="F344" s="258"/>
      <c r="G344" s="258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143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2" t="s">
        <v>345</v>
      </c>
      <c r="D345" s="258"/>
      <c r="E345" s="258"/>
      <c r="F345" s="258"/>
      <c r="G345" s="258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143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2" t="s">
        <v>347</v>
      </c>
      <c r="D346" s="258"/>
      <c r="E346" s="258"/>
      <c r="F346" s="258"/>
      <c r="G346" s="258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143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2" t="s">
        <v>348</v>
      </c>
      <c r="D347" s="258"/>
      <c r="E347" s="258"/>
      <c r="F347" s="258"/>
      <c r="G347" s="258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143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2" t="s">
        <v>349</v>
      </c>
      <c r="D348" s="258"/>
      <c r="E348" s="258"/>
      <c r="F348" s="258"/>
      <c r="G348" s="258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143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350</v>
      </c>
      <c r="D349" s="258"/>
      <c r="E349" s="258"/>
      <c r="F349" s="258"/>
      <c r="G349" s="258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143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2" t="s">
        <v>361</v>
      </c>
      <c r="D350" s="258"/>
      <c r="E350" s="258"/>
      <c r="F350" s="258"/>
      <c r="G350" s="258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143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2" t="s">
        <v>362</v>
      </c>
      <c r="D351" s="258"/>
      <c r="E351" s="258"/>
      <c r="F351" s="258"/>
      <c r="G351" s="258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143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x14ac:dyDescent="0.2">
      <c r="A352" s="244" t="s">
        <v>128</v>
      </c>
      <c r="B352" s="245" t="s">
        <v>98</v>
      </c>
      <c r="C352" s="268" t="s">
        <v>99</v>
      </c>
      <c r="D352" s="246"/>
      <c r="E352" s="247"/>
      <c r="F352" s="248"/>
      <c r="G352" s="248">
        <f>SUMIF(AG353:AG361,"&lt;&gt;NOR",G353:G361)</f>
        <v>0</v>
      </c>
      <c r="H352" s="248"/>
      <c r="I352" s="248">
        <f>SUM(I353:I361)</f>
        <v>0</v>
      </c>
      <c r="J352" s="248"/>
      <c r="K352" s="248">
        <f>SUM(K353:K361)</f>
        <v>0</v>
      </c>
      <c r="L352" s="248"/>
      <c r="M352" s="248">
        <f>SUM(M353:M361)</f>
        <v>0</v>
      </c>
      <c r="N352" s="248"/>
      <c r="O352" s="248">
        <f>SUM(O353:O361)</f>
        <v>0</v>
      </c>
      <c r="P352" s="248"/>
      <c r="Q352" s="248">
        <f>SUM(Q353:Q361)</f>
        <v>0</v>
      </c>
      <c r="R352" s="248"/>
      <c r="S352" s="248"/>
      <c r="T352" s="249"/>
      <c r="U352" s="243"/>
      <c r="V352" s="243">
        <f>SUM(V353:V361)</f>
        <v>11.920000000000002</v>
      </c>
      <c r="W352" s="243"/>
      <c r="X352" s="243"/>
      <c r="AG352" t="s">
        <v>129</v>
      </c>
    </row>
    <row r="353" spans="1:60" outlineLevel="1" x14ac:dyDescent="0.2">
      <c r="A353" s="260">
        <v>68</v>
      </c>
      <c r="B353" s="261" t="s">
        <v>363</v>
      </c>
      <c r="C353" s="273" t="s">
        <v>364</v>
      </c>
      <c r="D353" s="262" t="s">
        <v>211</v>
      </c>
      <c r="E353" s="263">
        <v>1.8382400000000001</v>
      </c>
      <c r="F353" s="264"/>
      <c r="G353" s="265">
        <f>ROUND(E353*F353,2)</f>
        <v>0</v>
      </c>
      <c r="H353" s="264"/>
      <c r="I353" s="265">
        <f>ROUND(E353*H353,2)</f>
        <v>0</v>
      </c>
      <c r="J353" s="264"/>
      <c r="K353" s="265">
        <f>ROUND(E353*J353,2)</f>
        <v>0</v>
      </c>
      <c r="L353" s="265">
        <v>15</v>
      </c>
      <c r="M353" s="265">
        <f>G353*(1+L353/100)</f>
        <v>0</v>
      </c>
      <c r="N353" s="265">
        <v>0</v>
      </c>
      <c r="O353" s="265">
        <f>ROUND(E353*N353,2)</f>
        <v>0</v>
      </c>
      <c r="P353" s="265">
        <v>0</v>
      </c>
      <c r="Q353" s="265">
        <f>ROUND(E353*P353,2)</f>
        <v>0</v>
      </c>
      <c r="R353" s="265"/>
      <c r="S353" s="265" t="s">
        <v>133</v>
      </c>
      <c r="T353" s="266" t="s">
        <v>133</v>
      </c>
      <c r="U353" s="233">
        <v>2.0089999999999999</v>
      </c>
      <c r="V353" s="233">
        <f>ROUND(E353*U353,2)</f>
        <v>3.69</v>
      </c>
      <c r="W353" s="233"/>
      <c r="X353" s="233" t="s">
        <v>365</v>
      </c>
      <c r="Y353" s="214"/>
      <c r="Z353" s="214"/>
      <c r="AA353" s="214"/>
      <c r="AB353" s="214"/>
      <c r="AC353" s="214"/>
      <c r="AD353" s="214"/>
      <c r="AE353" s="214"/>
      <c r="AF353" s="214"/>
      <c r="AG353" s="214" t="s">
        <v>366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60">
        <v>69</v>
      </c>
      <c r="B354" s="261" t="s">
        <v>367</v>
      </c>
      <c r="C354" s="273" t="s">
        <v>368</v>
      </c>
      <c r="D354" s="262" t="s">
        <v>211</v>
      </c>
      <c r="E354" s="263">
        <v>5.51471</v>
      </c>
      <c r="F354" s="264"/>
      <c r="G354" s="265">
        <f>ROUND(E354*F354,2)</f>
        <v>0</v>
      </c>
      <c r="H354" s="264"/>
      <c r="I354" s="265">
        <f>ROUND(E354*H354,2)</f>
        <v>0</v>
      </c>
      <c r="J354" s="264"/>
      <c r="K354" s="265">
        <f>ROUND(E354*J354,2)</f>
        <v>0</v>
      </c>
      <c r="L354" s="265">
        <v>15</v>
      </c>
      <c r="M354" s="265">
        <f>G354*(1+L354/100)</f>
        <v>0</v>
      </c>
      <c r="N354" s="265">
        <v>0</v>
      </c>
      <c r="O354" s="265">
        <f>ROUND(E354*N354,2)</f>
        <v>0</v>
      </c>
      <c r="P354" s="265">
        <v>0</v>
      </c>
      <c r="Q354" s="265">
        <f>ROUND(E354*P354,2)</f>
        <v>0</v>
      </c>
      <c r="R354" s="265"/>
      <c r="S354" s="265" t="s">
        <v>133</v>
      </c>
      <c r="T354" s="266" t="s">
        <v>133</v>
      </c>
      <c r="U354" s="233">
        <v>0.95899999999999996</v>
      </c>
      <c r="V354" s="233">
        <f>ROUND(E354*U354,2)</f>
        <v>5.29</v>
      </c>
      <c r="W354" s="233"/>
      <c r="X354" s="233" t="s">
        <v>365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366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50">
        <v>70</v>
      </c>
      <c r="B355" s="251" t="s">
        <v>369</v>
      </c>
      <c r="C355" s="269" t="s">
        <v>370</v>
      </c>
      <c r="D355" s="252" t="s">
        <v>211</v>
      </c>
      <c r="E355" s="253">
        <v>1.8382400000000001</v>
      </c>
      <c r="F355" s="254"/>
      <c r="G355" s="255">
        <f>ROUND(E355*F355,2)</f>
        <v>0</v>
      </c>
      <c r="H355" s="254"/>
      <c r="I355" s="255">
        <f>ROUND(E355*H355,2)</f>
        <v>0</v>
      </c>
      <c r="J355" s="254"/>
      <c r="K355" s="255">
        <f>ROUND(E355*J355,2)</f>
        <v>0</v>
      </c>
      <c r="L355" s="255">
        <v>15</v>
      </c>
      <c r="M355" s="255">
        <f>G355*(1+L355/100)</f>
        <v>0</v>
      </c>
      <c r="N355" s="255">
        <v>0</v>
      </c>
      <c r="O355" s="255">
        <f>ROUND(E355*N355,2)</f>
        <v>0</v>
      </c>
      <c r="P355" s="255">
        <v>0</v>
      </c>
      <c r="Q355" s="255">
        <f>ROUND(E355*P355,2)</f>
        <v>0</v>
      </c>
      <c r="R355" s="255"/>
      <c r="S355" s="255" t="s">
        <v>133</v>
      </c>
      <c r="T355" s="256" t="s">
        <v>133</v>
      </c>
      <c r="U355" s="233">
        <v>0.49</v>
      </c>
      <c r="V355" s="233">
        <f>ROUND(E355*U355,2)</f>
        <v>0.9</v>
      </c>
      <c r="W355" s="233"/>
      <c r="X355" s="233" t="s">
        <v>365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366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371</v>
      </c>
      <c r="D356" s="257"/>
      <c r="E356" s="257"/>
      <c r="F356" s="257"/>
      <c r="G356" s="257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143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60">
        <v>71</v>
      </c>
      <c r="B357" s="261" t="s">
        <v>372</v>
      </c>
      <c r="C357" s="273" t="s">
        <v>373</v>
      </c>
      <c r="D357" s="262" t="s">
        <v>211</v>
      </c>
      <c r="E357" s="263">
        <v>34.926519999999996</v>
      </c>
      <c r="F357" s="264"/>
      <c r="G357" s="265">
        <f>ROUND(E357*F357,2)</f>
        <v>0</v>
      </c>
      <c r="H357" s="264"/>
      <c r="I357" s="265">
        <f>ROUND(E357*H357,2)</f>
        <v>0</v>
      </c>
      <c r="J357" s="264"/>
      <c r="K357" s="265">
        <f>ROUND(E357*J357,2)</f>
        <v>0</v>
      </c>
      <c r="L357" s="265">
        <v>15</v>
      </c>
      <c r="M357" s="265">
        <f>G357*(1+L357/100)</f>
        <v>0</v>
      </c>
      <c r="N357" s="265">
        <v>0</v>
      </c>
      <c r="O357" s="265">
        <f>ROUND(E357*N357,2)</f>
        <v>0</v>
      </c>
      <c r="P357" s="265">
        <v>0</v>
      </c>
      <c r="Q357" s="265">
        <f>ROUND(E357*P357,2)</f>
        <v>0</v>
      </c>
      <c r="R357" s="265"/>
      <c r="S357" s="265" t="s">
        <v>133</v>
      </c>
      <c r="T357" s="266" t="s">
        <v>133</v>
      </c>
      <c r="U357" s="233">
        <v>0</v>
      </c>
      <c r="V357" s="233">
        <f>ROUND(E357*U357,2)</f>
        <v>0</v>
      </c>
      <c r="W357" s="233"/>
      <c r="X357" s="233" t="s">
        <v>365</v>
      </c>
      <c r="Y357" s="214"/>
      <c r="Z357" s="214"/>
      <c r="AA357" s="214"/>
      <c r="AB357" s="214"/>
      <c r="AC357" s="214"/>
      <c r="AD357" s="214"/>
      <c r="AE357" s="214"/>
      <c r="AF357" s="214"/>
      <c r="AG357" s="214" t="s">
        <v>366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50">
        <v>72</v>
      </c>
      <c r="B358" s="251" t="s">
        <v>374</v>
      </c>
      <c r="C358" s="269" t="s">
        <v>375</v>
      </c>
      <c r="D358" s="252" t="s">
        <v>211</v>
      </c>
      <c r="E358" s="253">
        <v>1.8382400000000001</v>
      </c>
      <c r="F358" s="254"/>
      <c r="G358" s="255">
        <f>ROUND(E358*F358,2)</f>
        <v>0</v>
      </c>
      <c r="H358" s="254"/>
      <c r="I358" s="255">
        <f>ROUND(E358*H358,2)</f>
        <v>0</v>
      </c>
      <c r="J358" s="254"/>
      <c r="K358" s="255">
        <f>ROUND(E358*J358,2)</f>
        <v>0</v>
      </c>
      <c r="L358" s="255">
        <v>15</v>
      </c>
      <c r="M358" s="255">
        <f>G358*(1+L358/100)</f>
        <v>0</v>
      </c>
      <c r="N358" s="255">
        <v>0</v>
      </c>
      <c r="O358" s="255">
        <f>ROUND(E358*N358,2)</f>
        <v>0</v>
      </c>
      <c r="P358" s="255">
        <v>0</v>
      </c>
      <c r="Q358" s="255">
        <f>ROUND(E358*P358,2)</f>
        <v>0</v>
      </c>
      <c r="R358" s="255"/>
      <c r="S358" s="255" t="s">
        <v>133</v>
      </c>
      <c r="T358" s="256" t="s">
        <v>133</v>
      </c>
      <c r="U358" s="233">
        <v>0.752</v>
      </c>
      <c r="V358" s="233">
        <f>ROUND(E358*U358,2)</f>
        <v>1.38</v>
      </c>
      <c r="W358" s="233"/>
      <c r="X358" s="233" t="s">
        <v>365</v>
      </c>
      <c r="Y358" s="214"/>
      <c r="Z358" s="214"/>
      <c r="AA358" s="214"/>
      <c r="AB358" s="214"/>
      <c r="AC358" s="214"/>
      <c r="AD358" s="214"/>
      <c r="AE358" s="214"/>
      <c r="AF358" s="214"/>
      <c r="AG358" s="214" t="s">
        <v>366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1" x14ac:dyDescent="0.2">
      <c r="A359" s="231"/>
      <c r="B359" s="232"/>
      <c r="C359" s="271" t="s">
        <v>376</v>
      </c>
      <c r="D359" s="257"/>
      <c r="E359" s="257"/>
      <c r="F359" s="257"/>
      <c r="G359" s="257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143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59" t="str">
        <f>C359</f>
        <v>S naložením suti nebo vybouraných hmot do dopravního prostředku a na jejich vyložením, popřípadě přeložením na normální dopravní prostředek.</v>
      </c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60">
        <v>73</v>
      </c>
      <c r="B360" s="261" t="s">
        <v>377</v>
      </c>
      <c r="C360" s="273" t="s">
        <v>378</v>
      </c>
      <c r="D360" s="262" t="s">
        <v>211</v>
      </c>
      <c r="E360" s="263">
        <v>1.8382400000000001</v>
      </c>
      <c r="F360" s="264"/>
      <c r="G360" s="265">
        <f>ROUND(E360*F360,2)</f>
        <v>0</v>
      </c>
      <c r="H360" s="264"/>
      <c r="I360" s="265">
        <f>ROUND(E360*H360,2)</f>
        <v>0</v>
      </c>
      <c r="J360" s="264"/>
      <c r="K360" s="265">
        <f>ROUND(E360*J360,2)</f>
        <v>0</v>
      </c>
      <c r="L360" s="265">
        <v>15</v>
      </c>
      <c r="M360" s="265">
        <f>G360*(1+L360/100)</f>
        <v>0</v>
      </c>
      <c r="N360" s="265">
        <v>0</v>
      </c>
      <c r="O360" s="265">
        <f>ROUND(E360*N360,2)</f>
        <v>0</v>
      </c>
      <c r="P360" s="265">
        <v>0</v>
      </c>
      <c r="Q360" s="265">
        <f>ROUND(E360*P360,2)</f>
        <v>0</v>
      </c>
      <c r="R360" s="265"/>
      <c r="S360" s="265" t="s">
        <v>133</v>
      </c>
      <c r="T360" s="266" t="s">
        <v>133</v>
      </c>
      <c r="U360" s="233">
        <v>0.36</v>
      </c>
      <c r="V360" s="233">
        <f>ROUND(E360*U360,2)</f>
        <v>0.66</v>
      </c>
      <c r="W360" s="233"/>
      <c r="X360" s="233" t="s">
        <v>365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366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60">
        <v>74</v>
      </c>
      <c r="B361" s="261" t="s">
        <v>379</v>
      </c>
      <c r="C361" s="273" t="s">
        <v>380</v>
      </c>
      <c r="D361" s="262" t="s">
        <v>211</v>
      </c>
      <c r="E361" s="263">
        <v>1.8382400000000001</v>
      </c>
      <c r="F361" s="264"/>
      <c r="G361" s="265">
        <f>ROUND(E361*F361,2)</f>
        <v>0</v>
      </c>
      <c r="H361" s="264"/>
      <c r="I361" s="265">
        <f>ROUND(E361*H361,2)</f>
        <v>0</v>
      </c>
      <c r="J361" s="264"/>
      <c r="K361" s="265">
        <f>ROUND(E361*J361,2)</f>
        <v>0</v>
      </c>
      <c r="L361" s="265">
        <v>15</v>
      </c>
      <c r="M361" s="265">
        <f>G361*(1+L361/100)</f>
        <v>0</v>
      </c>
      <c r="N361" s="265">
        <v>0</v>
      </c>
      <c r="O361" s="265">
        <f>ROUND(E361*N361,2)</f>
        <v>0</v>
      </c>
      <c r="P361" s="265">
        <v>0</v>
      </c>
      <c r="Q361" s="265">
        <f>ROUND(E361*P361,2)</f>
        <v>0</v>
      </c>
      <c r="R361" s="265"/>
      <c r="S361" s="265" t="s">
        <v>133</v>
      </c>
      <c r="T361" s="266" t="s">
        <v>133</v>
      </c>
      <c r="U361" s="233">
        <v>0</v>
      </c>
      <c r="V361" s="233">
        <f>ROUND(E361*U361,2)</f>
        <v>0</v>
      </c>
      <c r="W361" s="233"/>
      <c r="X361" s="233" t="s">
        <v>365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366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x14ac:dyDescent="0.2">
      <c r="A362" s="244" t="s">
        <v>128</v>
      </c>
      <c r="B362" s="245" t="s">
        <v>101</v>
      </c>
      <c r="C362" s="268" t="s">
        <v>30</v>
      </c>
      <c r="D362" s="246"/>
      <c r="E362" s="247"/>
      <c r="F362" s="248"/>
      <c r="G362" s="248">
        <f>SUMIF(AG363:AG369,"&lt;&gt;NOR",G363:G369)</f>
        <v>0</v>
      </c>
      <c r="H362" s="248"/>
      <c r="I362" s="248">
        <f>SUM(I363:I369)</f>
        <v>0</v>
      </c>
      <c r="J362" s="248"/>
      <c r="K362" s="248">
        <f>SUM(K363:K369)</f>
        <v>0</v>
      </c>
      <c r="L362" s="248"/>
      <c r="M362" s="248">
        <f>SUM(M363:M369)</f>
        <v>0</v>
      </c>
      <c r="N362" s="248"/>
      <c r="O362" s="248">
        <f>SUM(O363:O369)</f>
        <v>0</v>
      </c>
      <c r="P362" s="248"/>
      <c r="Q362" s="248">
        <f>SUM(Q363:Q369)</f>
        <v>0</v>
      </c>
      <c r="R362" s="248"/>
      <c r="S362" s="248"/>
      <c r="T362" s="249"/>
      <c r="U362" s="243"/>
      <c r="V362" s="243">
        <f>SUM(V363:V369)</f>
        <v>0</v>
      </c>
      <c r="W362" s="243"/>
      <c r="X362" s="243"/>
      <c r="AG362" t="s">
        <v>129</v>
      </c>
    </row>
    <row r="363" spans="1:60" outlineLevel="1" x14ac:dyDescent="0.2">
      <c r="A363" s="250">
        <v>75</v>
      </c>
      <c r="B363" s="251" t="s">
        <v>381</v>
      </c>
      <c r="C363" s="269" t="s">
        <v>382</v>
      </c>
      <c r="D363" s="252" t="s">
        <v>383</v>
      </c>
      <c r="E363" s="253">
        <v>1</v>
      </c>
      <c r="F363" s="254"/>
      <c r="G363" s="255">
        <f>ROUND(E363*F363,2)</f>
        <v>0</v>
      </c>
      <c r="H363" s="254"/>
      <c r="I363" s="255">
        <f>ROUND(E363*H363,2)</f>
        <v>0</v>
      </c>
      <c r="J363" s="254"/>
      <c r="K363" s="255">
        <f>ROUND(E363*J363,2)</f>
        <v>0</v>
      </c>
      <c r="L363" s="255">
        <v>15</v>
      </c>
      <c r="M363" s="255">
        <f>G363*(1+L363/100)</f>
        <v>0</v>
      </c>
      <c r="N363" s="255">
        <v>0</v>
      </c>
      <c r="O363" s="255">
        <f>ROUND(E363*N363,2)</f>
        <v>0</v>
      </c>
      <c r="P363" s="255">
        <v>0</v>
      </c>
      <c r="Q363" s="255">
        <f>ROUND(E363*P363,2)</f>
        <v>0</v>
      </c>
      <c r="R363" s="255"/>
      <c r="S363" s="255" t="s">
        <v>133</v>
      </c>
      <c r="T363" s="256" t="s">
        <v>234</v>
      </c>
      <c r="U363" s="233">
        <v>0</v>
      </c>
      <c r="V363" s="233">
        <f>ROUND(E363*U363,2)</f>
        <v>0</v>
      </c>
      <c r="W363" s="233"/>
      <c r="X363" s="233" t="s">
        <v>384</v>
      </c>
      <c r="Y363" s="214"/>
      <c r="Z363" s="214"/>
      <c r="AA363" s="214"/>
      <c r="AB363" s="214"/>
      <c r="AC363" s="214"/>
      <c r="AD363" s="214"/>
      <c r="AE363" s="214"/>
      <c r="AF363" s="214"/>
      <c r="AG363" s="214" t="s">
        <v>385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ht="22.5" outlineLevel="1" x14ac:dyDescent="0.2">
      <c r="A364" s="231"/>
      <c r="B364" s="232"/>
      <c r="C364" s="271" t="s">
        <v>386</v>
      </c>
      <c r="D364" s="257"/>
      <c r="E364" s="257"/>
      <c r="F364" s="257"/>
      <c r="G364" s="257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143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59" t="str">
        <f>C364</f>
        <v>Náklady zhotovitele, související s prováděním zkoušek a revizí předepsaných technickými normami nebo objednatelem a které jsou pro provedení díla nezbytné.</v>
      </c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4" t="s">
        <v>240</v>
      </c>
      <c r="D365" s="236"/>
      <c r="E365" s="237"/>
      <c r="F365" s="238"/>
      <c r="G365" s="238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143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2" t="s">
        <v>387</v>
      </c>
      <c r="D366" s="258"/>
      <c r="E366" s="258"/>
      <c r="F366" s="258"/>
      <c r="G366" s="258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143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2" t="s">
        <v>388</v>
      </c>
      <c r="D367" s="258"/>
      <c r="E367" s="258"/>
      <c r="F367" s="258"/>
      <c r="G367" s="258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143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ht="22.5" outlineLevel="1" x14ac:dyDescent="0.2">
      <c r="A368" s="250">
        <v>76</v>
      </c>
      <c r="B368" s="251" t="s">
        <v>389</v>
      </c>
      <c r="C368" s="269" t="s">
        <v>390</v>
      </c>
      <c r="D368" s="252" t="s">
        <v>383</v>
      </c>
      <c r="E368" s="253">
        <v>1</v>
      </c>
      <c r="F368" s="254"/>
      <c r="G368" s="255">
        <f>ROUND(E368*F368,2)</f>
        <v>0</v>
      </c>
      <c r="H368" s="254"/>
      <c r="I368" s="255">
        <f>ROUND(E368*H368,2)</f>
        <v>0</v>
      </c>
      <c r="J368" s="254"/>
      <c r="K368" s="255">
        <f>ROUND(E368*J368,2)</f>
        <v>0</v>
      </c>
      <c r="L368" s="255">
        <v>15</v>
      </c>
      <c r="M368" s="255">
        <f>G368*(1+L368/100)</f>
        <v>0</v>
      </c>
      <c r="N368" s="255">
        <v>0</v>
      </c>
      <c r="O368" s="255">
        <f>ROUND(E368*N368,2)</f>
        <v>0</v>
      </c>
      <c r="P368" s="255">
        <v>0</v>
      </c>
      <c r="Q368" s="255">
        <f>ROUND(E368*P368,2)</f>
        <v>0</v>
      </c>
      <c r="R368" s="255"/>
      <c r="S368" s="255" t="s">
        <v>133</v>
      </c>
      <c r="T368" s="256" t="s">
        <v>234</v>
      </c>
      <c r="U368" s="233">
        <v>0</v>
      </c>
      <c r="V368" s="233">
        <f>ROUND(E368*U368,2)</f>
        <v>0</v>
      </c>
      <c r="W368" s="233"/>
      <c r="X368" s="233" t="s">
        <v>384</v>
      </c>
      <c r="Y368" s="214"/>
      <c r="Z368" s="214"/>
      <c r="AA368" s="214"/>
      <c r="AB368" s="214"/>
      <c r="AC368" s="214"/>
      <c r="AD368" s="214"/>
      <c r="AE368" s="214"/>
      <c r="AF368" s="214"/>
      <c r="AG368" s="214" t="s">
        <v>385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ht="22.5" outlineLevel="1" x14ac:dyDescent="0.2">
      <c r="A369" s="231"/>
      <c r="B369" s="232"/>
      <c r="C369" s="271" t="s">
        <v>391</v>
      </c>
      <c r="D369" s="257"/>
      <c r="E369" s="257"/>
      <c r="F369" s="257"/>
      <c r="G369" s="257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143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59" t="str">
        <f>C369</f>
        <v>Náklady na vyhotovení dokumentace skutečného provedení stavby a její předání objednateli v požadované formě a požadovaném počtu.</v>
      </c>
      <c r="BB369" s="214"/>
      <c r="BC369" s="214"/>
      <c r="BD369" s="214"/>
      <c r="BE369" s="214"/>
      <c r="BF369" s="214"/>
      <c r="BG369" s="214"/>
      <c r="BH369" s="214"/>
    </row>
    <row r="370" spans="1:60" x14ac:dyDescent="0.2">
      <c r="A370" s="3"/>
      <c r="B370" s="4"/>
      <c r="C370" s="277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AE370">
        <v>15</v>
      </c>
      <c r="AF370">
        <v>21</v>
      </c>
      <c r="AG370" t="s">
        <v>115</v>
      </c>
    </row>
    <row r="371" spans="1:60" x14ac:dyDescent="0.2">
      <c r="A371" s="217"/>
      <c r="B371" s="218" t="s">
        <v>31</v>
      </c>
      <c r="C371" s="278"/>
      <c r="D371" s="219"/>
      <c r="E371" s="220"/>
      <c r="F371" s="220"/>
      <c r="G371" s="267">
        <f>G8+G24+G51+G58+G64+G68+G80+G100+G102+G134+G143+G148+G208+G211+G214+G235+G271+G305+G352+G362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f>SUMIF(L7:L369,AE370,G7:G369)</f>
        <v>0</v>
      </c>
      <c r="AF371">
        <f>SUMIF(L7:L369,AF370,G7:G369)</f>
        <v>0</v>
      </c>
      <c r="AG371" t="s">
        <v>392</v>
      </c>
    </row>
    <row r="372" spans="1:60" x14ac:dyDescent="0.2">
      <c r="A372" s="3"/>
      <c r="B372" s="4"/>
      <c r="C372" s="27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60" x14ac:dyDescent="0.2">
      <c r="A373" s="3"/>
      <c r="B373" s="4"/>
      <c r="C373" s="277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60" x14ac:dyDescent="0.2">
      <c r="A374" s="221" t="s">
        <v>393</v>
      </c>
      <c r="B374" s="221"/>
      <c r="C374" s="279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60" x14ac:dyDescent="0.2">
      <c r="A375" s="222"/>
      <c r="B375" s="223"/>
      <c r="C375" s="280"/>
      <c r="D375" s="223"/>
      <c r="E375" s="223"/>
      <c r="F375" s="223"/>
      <c r="G375" s="22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AG375" t="s">
        <v>394</v>
      </c>
    </row>
    <row r="376" spans="1:60" x14ac:dyDescent="0.2">
      <c r="A376" s="225"/>
      <c r="B376" s="226"/>
      <c r="C376" s="281"/>
      <c r="D376" s="226"/>
      <c r="E376" s="226"/>
      <c r="F376" s="226"/>
      <c r="G376" s="22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60" x14ac:dyDescent="0.2">
      <c r="A377" s="225"/>
      <c r="B377" s="226"/>
      <c r="C377" s="281"/>
      <c r="D377" s="226"/>
      <c r="E377" s="226"/>
      <c r="F377" s="226"/>
      <c r="G377" s="22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60" x14ac:dyDescent="0.2">
      <c r="A378" s="225"/>
      <c r="B378" s="226"/>
      <c r="C378" s="281"/>
      <c r="D378" s="226"/>
      <c r="E378" s="226"/>
      <c r="F378" s="226"/>
      <c r="G378" s="22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60" x14ac:dyDescent="0.2">
      <c r="A379" s="228"/>
      <c r="B379" s="229"/>
      <c r="C379" s="282"/>
      <c r="D379" s="229"/>
      <c r="E379" s="229"/>
      <c r="F379" s="229"/>
      <c r="G379" s="23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">
      <c r="A380" s="3"/>
      <c r="B380" s="4"/>
      <c r="C380" s="277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">
      <c r="C381" s="283"/>
      <c r="D381" s="10"/>
      <c r="AG381" t="s">
        <v>400</v>
      </c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2">
    <mergeCell ref="C356:G356"/>
    <mergeCell ref="C359:G359"/>
    <mergeCell ref="C364:G364"/>
    <mergeCell ref="C366:G366"/>
    <mergeCell ref="C367:G367"/>
    <mergeCell ref="C369:G369"/>
    <mergeCell ref="C346:G346"/>
    <mergeCell ref="C347:G347"/>
    <mergeCell ref="C348:G348"/>
    <mergeCell ref="C349:G349"/>
    <mergeCell ref="C350:G350"/>
    <mergeCell ref="C351:G351"/>
    <mergeCell ref="C339:G339"/>
    <mergeCell ref="C340:G340"/>
    <mergeCell ref="C341:G341"/>
    <mergeCell ref="C343:G343"/>
    <mergeCell ref="C344:G344"/>
    <mergeCell ref="C345:G345"/>
    <mergeCell ref="C333:G333"/>
    <mergeCell ref="C334:G334"/>
    <mergeCell ref="C335:G335"/>
    <mergeCell ref="C336:G336"/>
    <mergeCell ref="C337:G337"/>
    <mergeCell ref="C338:G338"/>
    <mergeCell ref="C327:G327"/>
    <mergeCell ref="C328:G328"/>
    <mergeCell ref="C329:G329"/>
    <mergeCell ref="C330:G330"/>
    <mergeCell ref="C331:G331"/>
    <mergeCell ref="C332:G332"/>
    <mergeCell ref="C320:G320"/>
    <mergeCell ref="C321:G321"/>
    <mergeCell ref="C322:G322"/>
    <mergeCell ref="C323:G323"/>
    <mergeCell ref="C325:G325"/>
    <mergeCell ref="C326:G326"/>
    <mergeCell ref="C313:G313"/>
    <mergeCell ref="C314:G314"/>
    <mergeCell ref="C316:G316"/>
    <mergeCell ref="C317:G317"/>
    <mergeCell ref="C318:G318"/>
    <mergeCell ref="C319:G319"/>
    <mergeCell ref="C290:G290"/>
    <mergeCell ref="C298:G298"/>
    <mergeCell ref="C307:G307"/>
    <mergeCell ref="C309:G309"/>
    <mergeCell ref="C310:G310"/>
    <mergeCell ref="C312:G312"/>
    <mergeCell ref="C219:G219"/>
    <mergeCell ref="C231:G231"/>
    <mergeCell ref="C237:G237"/>
    <mergeCell ref="C258:G258"/>
    <mergeCell ref="C263:G263"/>
    <mergeCell ref="C267:G267"/>
    <mergeCell ref="C145:G145"/>
    <mergeCell ref="C147:G147"/>
    <mergeCell ref="C166:G166"/>
    <mergeCell ref="C195:G195"/>
    <mergeCell ref="C210:G210"/>
    <mergeCell ref="C213:G213"/>
    <mergeCell ref="C61:G61"/>
    <mergeCell ref="C75:G75"/>
    <mergeCell ref="C136:G136"/>
    <mergeCell ref="C138:G138"/>
    <mergeCell ref="C140:G140"/>
    <mergeCell ref="C142:G142"/>
    <mergeCell ref="C20:G20"/>
    <mergeCell ref="C26:G26"/>
    <mergeCell ref="C32:G32"/>
    <mergeCell ref="C43:G43"/>
    <mergeCell ref="C48:G48"/>
    <mergeCell ref="C60:G60"/>
    <mergeCell ref="A1:G1"/>
    <mergeCell ref="C2:G2"/>
    <mergeCell ref="C3:G3"/>
    <mergeCell ref="C4:G4"/>
    <mergeCell ref="A374:C374"/>
    <mergeCell ref="A375:G379"/>
    <mergeCell ref="C13:G13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22.47 22.47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'22.47 22.47 Pol'!Názvy_tisku</vt:lpstr>
      <vt:lpstr>oadresa</vt:lpstr>
      <vt:lpstr>Stavba!Objednatel</vt:lpstr>
      <vt:lpstr>Stavba!Objekt</vt:lpstr>
      <vt:lpstr>'22.47 22.47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2022-09-20T13:28:27Z</dcterms:modified>
</cp:coreProperties>
</file>