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3/Staga/23MM000 - Byty Brno střed/23MM00.14 - Solniční 6, byt č. 13 (koupelna)/_Rozpočet/"/>
    </mc:Choice>
  </mc:AlternateContent>
  <xr:revisionPtr revIDLastSave="0" documentId="8_{EE9474CD-98CE-4B61-96F9-90E99E4F39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3.14 23.1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'23.14 23.14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'23.14 23.14 Pol'!$A$1:$X$443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16" i="1" s="1"/>
  <c r="I62" i="1"/>
  <c r="I61" i="1"/>
  <c r="I60" i="1"/>
  <c r="I59" i="1"/>
  <c r="I58" i="1"/>
  <c r="G41" i="1"/>
  <c r="H41" i="1" s="1"/>
  <c r="I41" i="1" s="1"/>
  <c r="F41" i="1"/>
  <c r="G40" i="1"/>
  <c r="F40" i="1"/>
  <c r="G39" i="1"/>
  <c r="F39" i="1"/>
  <c r="G433" i="12"/>
  <c r="BA431" i="12"/>
  <c r="BA426" i="12"/>
  <c r="BA417" i="12"/>
  <c r="BA374" i="12"/>
  <c r="BA373" i="12"/>
  <c r="BA372" i="12"/>
  <c r="BA206" i="12"/>
  <c r="BA182" i="12"/>
  <c r="BA154" i="12"/>
  <c r="BA152" i="12"/>
  <c r="BA150" i="12"/>
  <c r="BA147" i="12"/>
  <c r="BA145" i="12"/>
  <c r="BA71" i="12"/>
  <c r="BA65" i="12"/>
  <c r="BA35" i="12"/>
  <c r="BA29" i="12"/>
  <c r="G8" i="12"/>
  <c r="I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V8" i="12" s="1"/>
  <c r="G15" i="12"/>
  <c r="I15" i="12"/>
  <c r="K15" i="12"/>
  <c r="M15" i="12"/>
  <c r="O15" i="12"/>
  <c r="Q15" i="12"/>
  <c r="V15" i="12"/>
  <c r="G21" i="12"/>
  <c r="O21" i="12"/>
  <c r="V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G27" i="12"/>
  <c r="V27" i="12"/>
  <c r="G28" i="12"/>
  <c r="I28" i="12"/>
  <c r="I27" i="12" s="1"/>
  <c r="K28" i="12"/>
  <c r="M28" i="12"/>
  <c r="M27" i="12" s="1"/>
  <c r="O28" i="12"/>
  <c r="O27" i="12" s="1"/>
  <c r="Q28" i="12"/>
  <c r="V28" i="12"/>
  <c r="G34" i="12"/>
  <c r="M34" i="12" s="1"/>
  <c r="I34" i="12"/>
  <c r="K34" i="12"/>
  <c r="K27" i="12" s="1"/>
  <c r="O34" i="12"/>
  <c r="Q34" i="12"/>
  <c r="V34" i="12"/>
  <c r="G38" i="12"/>
  <c r="I38" i="12"/>
  <c r="K38" i="12"/>
  <c r="M38" i="12"/>
  <c r="O38" i="12"/>
  <c r="Q38" i="12"/>
  <c r="Q27" i="12" s="1"/>
  <c r="V38" i="12"/>
  <c r="G43" i="12"/>
  <c r="I43" i="12"/>
  <c r="K43" i="12"/>
  <c r="M43" i="12"/>
  <c r="O43" i="12"/>
  <c r="Q43" i="12"/>
  <c r="V43" i="12"/>
  <c r="G48" i="12"/>
  <c r="I48" i="12"/>
  <c r="K48" i="12"/>
  <c r="M48" i="12"/>
  <c r="O48" i="12"/>
  <c r="Q48" i="12"/>
  <c r="V48" i="12"/>
  <c r="O54" i="12"/>
  <c r="V54" i="12"/>
  <c r="G55" i="12"/>
  <c r="M55" i="12" s="1"/>
  <c r="I55" i="12"/>
  <c r="I54" i="12" s="1"/>
  <c r="K55" i="12"/>
  <c r="K54" i="12" s="1"/>
  <c r="O55" i="12"/>
  <c r="Q55" i="12"/>
  <c r="Q54" i="12" s="1"/>
  <c r="V55" i="12"/>
  <c r="G59" i="12"/>
  <c r="G54" i="12" s="1"/>
  <c r="I59" i="12"/>
  <c r="K59" i="12"/>
  <c r="O59" i="12"/>
  <c r="Q59" i="12"/>
  <c r="V59" i="12"/>
  <c r="I63" i="12"/>
  <c r="V63" i="12"/>
  <c r="G64" i="12"/>
  <c r="G63" i="12" s="1"/>
  <c r="I64" i="12"/>
  <c r="K64" i="12"/>
  <c r="K63" i="12" s="1"/>
  <c r="O64" i="12"/>
  <c r="O63" i="12" s="1"/>
  <c r="Q64" i="12"/>
  <c r="Q63" i="12" s="1"/>
  <c r="V64" i="12"/>
  <c r="G69" i="12"/>
  <c r="I69" i="12"/>
  <c r="M69" i="12"/>
  <c r="Q69" i="12"/>
  <c r="G70" i="12"/>
  <c r="I70" i="12"/>
  <c r="K70" i="12"/>
  <c r="K69" i="12" s="1"/>
  <c r="M70" i="12"/>
  <c r="O70" i="12"/>
  <c r="O69" i="12" s="1"/>
  <c r="Q70" i="12"/>
  <c r="V70" i="12"/>
  <c r="V69" i="12" s="1"/>
  <c r="Q81" i="12"/>
  <c r="G82" i="12"/>
  <c r="M82" i="12" s="1"/>
  <c r="I82" i="12"/>
  <c r="I81" i="12" s="1"/>
  <c r="K82" i="12"/>
  <c r="O82" i="12"/>
  <c r="O81" i="12" s="1"/>
  <c r="Q82" i="12"/>
  <c r="V82" i="12"/>
  <c r="V81" i="12" s="1"/>
  <c r="G86" i="12"/>
  <c r="M86" i="12" s="1"/>
  <c r="I86" i="12"/>
  <c r="K86" i="12"/>
  <c r="O86" i="12"/>
  <c r="Q86" i="12"/>
  <c r="V86" i="12"/>
  <c r="G90" i="12"/>
  <c r="M90" i="12" s="1"/>
  <c r="I90" i="12"/>
  <c r="K90" i="12"/>
  <c r="K81" i="12" s="1"/>
  <c r="O90" i="12"/>
  <c r="Q90" i="12"/>
  <c r="V90" i="12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3" i="12"/>
  <c r="I103" i="12"/>
  <c r="K103" i="12"/>
  <c r="M103" i="12"/>
  <c r="O103" i="12"/>
  <c r="Q103" i="12"/>
  <c r="V103" i="12"/>
  <c r="I107" i="12"/>
  <c r="K107" i="12"/>
  <c r="O107" i="12"/>
  <c r="V107" i="12"/>
  <c r="G108" i="12"/>
  <c r="G107" i="12" s="1"/>
  <c r="I108" i="12"/>
  <c r="K108" i="12"/>
  <c r="M108" i="12"/>
  <c r="M107" i="12" s="1"/>
  <c r="O108" i="12"/>
  <c r="Q108" i="12"/>
  <c r="Q107" i="12" s="1"/>
  <c r="V108" i="12"/>
  <c r="V109" i="12"/>
  <c r="G110" i="12"/>
  <c r="I110" i="12"/>
  <c r="I109" i="12" s="1"/>
  <c r="K110" i="12"/>
  <c r="K109" i="12" s="1"/>
  <c r="M110" i="12"/>
  <c r="O110" i="12"/>
  <c r="Q110" i="12"/>
  <c r="Q109" i="12" s="1"/>
  <c r="V110" i="12"/>
  <c r="G119" i="12"/>
  <c r="G109" i="12" s="1"/>
  <c r="I119" i="12"/>
  <c r="K119" i="12"/>
  <c r="O119" i="12"/>
  <c r="Q119" i="12"/>
  <c r="V119" i="12"/>
  <c r="G127" i="12"/>
  <c r="I127" i="12"/>
  <c r="K127" i="12"/>
  <c r="M127" i="12"/>
  <c r="O127" i="12"/>
  <c r="Q127" i="12"/>
  <c r="V127" i="12"/>
  <c r="G135" i="12"/>
  <c r="M135" i="12" s="1"/>
  <c r="I135" i="12"/>
  <c r="K135" i="12"/>
  <c r="O135" i="12"/>
  <c r="Q135" i="12"/>
  <c r="V135" i="12"/>
  <c r="G139" i="12"/>
  <c r="I139" i="12"/>
  <c r="K139" i="12"/>
  <c r="M139" i="12"/>
  <c r="O139" i="12"/>
  <c r="Q139" i="12"/>
  <c r="V139" i="12"/>
  <c r="G142" i="12"/>
  <c r="I142" i="12"/>
  <c r="K142" i="12"/>
  <c r="M142" i="12"/>
  <c r="O142" i="12"/>
  <c r="O109" i="12" s="1"/>
  <c r="Q142" i="12"/>
  <c r="V142" i="12"/>
  <c r="K143" i="12"/>
  <c r="Q143" i="12"/>
  <c r="G144" i="12"/>
  <c r="M144" i="12" s="1"/>
  <c r="M143" i="12" s="1"/>
  <c r="I144" i="12"/>
  <c r="I143" i="12" s="1"/>
  <c r="K144" i="12"/>
  <c r="O144" i="12"/>
  <c r="O143" i="12" s="1"/>
  <c r="Q144" i="12"/>
  <c r="V144" i="12"/>
  <c r="V143" i="12" s="1"/>
  <c r="G146" i="12"/>
  <c r="I146" i="12"/>
  <c r="K146" i="12"/>
  <c r="M146" i="12"/>
  <c r="O146" i="12"/>
  <c r="Q146" i="12"/>
  <c r="V146" i="12"/>
  <c r="G148" i="12"/>
  <c r="V148" i="12"/>
  <c r="G149" i="12"/>
  <c r="I149" i="12"/>
  <c r="I148" i="12" s="1"/>
  <c r="K149" i="12"/>
  <c r="M149" i="12"/>
  <c r="M148" i="12" s="1"/>
  <c r="O149" i="12"/>
  <c r="O148" i="12" s="1"/>
  <c r="Q149" i="12"/>
  <c r="V149" i="12"/>
  <c r="G151" i="12"/>
  <c r="M151" i="12" s="1"/>
  <c r="I151" i="12"/>
  <c r="K151" i="12"/>
  <c r="K148" i="12" s="1"/>
  <c r="O151" i="12"/>
  <c r="Q151" i="12"/>
  <c r="V151" i="12"/>
  <c r="G153" i="12"/>
  <c r="I153" i="12"/>
  <c r="K153" i="12"/>
  <c r="M153" i="12"/>
  <c r="O153" i="12"/>
  <c r="Q153" i="12"/>
  <c r="Q148" i="12" s="1"/>
  <c r="V153" i="12"/>
  <c r="G156" i="12"/>
  <c r="G155" i="12" s="1"/>
  <c r="I156" i="12"/>
  <c r="K156" i="12"/>
  <c r="M156" i="12"/>
  <c r="O156" i="12"/>
  <c r="Q156" i="12"/>
  <c r="Q155" i="12" s="1"/>
  <c r="V156" i="12"/>
  <c r="G159" i="12"/>
  <c r="M159" i="12" s="1"/>
  <c r="I159" i="12"/>
  <c r="K159" i="12"/>
  <c r="O159" i="12"/>
  <c r="Q159" i="12"/>
  <c r="V159" i="12"/>
  <c r="V155" i="12" s="1"/>
  <c r="G163" i="12"/>
  <c r="I163" i="12"/>
  <c r="I155" i="12" s="1"/>
  <c r="K163" i="12"/>
  <c r="M163" i="12"/>
  <c r="O163" i="12"/>
  <c r="Q163" i="12"/>
  <c r="V163" i="12"/>
  <c r="G166" i="12"/>
  <c r="M166" i="12" s="1"/>
  <c r="I166" i="12"/>
  <c r="K166" i="12"/>
  <c r="O166" i="12"/>
  <c r="Q166" i="12"/>
  <c r="V166" i="12"/>
  <c r="G169" i="12"/>
  <c r="I169" i="12"/>
  <c r="K169" i="12"/>
  <c r="M169" i="12"/>
  <c r="O169" i="12"/>
  <c r="Q169" i="12"/>
  <c r="V169" i="12"/>
  <c r="G172" i="12"/>
  <c r="M172" i="12" s="1"/>
  <c r="I172" i="12"/>
  <c r="K172" i="12"/>
  <c r="K155" i="12" s="1"/>
  <c r="O172" i="12"/>
  <c r="Q172" i="12"/>
  <c r="V172" i="12"/>
  <c r="G175" i="12"/>
  <c r="I175" i="12"/>
  <c r="K175" i="12"/>
  <c r="M175" i="12"/>
  <c r="O175" i="12"/>
  <c r="Q175" i="12"/>
  <c r="V175" i="12"/>
  <c r="G178" i="12"/>
  <c r="I178" i="12"/>
  <c r="K178" i="12"/>
  <c r="M178" i="12"/>
  <c r="O178" i="12"/>
  <c r="O155" i="12" s="1"/>
  <c r="Q178" i="12"/>
  <c r="V178" i="12"/>
  <c r="G181" i="12"/>
  <c r="I181" i="12"/>
  <c r="K181" i="12"/>
  <c r="M181" i="12"/>
  <c r="O181" i="12"/>
  <c r="Q181" i="12"/>
  <c r="V181" i="12"/>
  <c r="G185" i="12"/>
  <c r="M185" i="12" s="1"/>
  <c r="I185" i="12"/>
  <c r="K185" i="12"/>
  <c r="O185" i="12"/>
  <c r="Q185" i="12"/>
  <c r="V185" i="12"/>
  <c r="G188" i="12"/>
  <c r="I188" i="12"/>
  <c r="K188" i="12"/>
  <c r="M188" i="12"/>
  <c r="O188" i="12"/>
  <c r="Q188" i="12"/>
  <c r="V188" i="12"/>
  <c r="G191" i="12"/>
  <c r="AE433" i="12" s="1"/>
  <c r="I191" i="12"/>
  <c r="K191" i="12"/>
  <c r="O191" i="12"/>
  <c r="Q191" i="12"/>
  <c r="V191" i="12"/>
  <c r="G194" i="12"/>
  <c r="I194" i="12"/>
  <c r="K194" i="12"/>
  <c r="M194" i="12"/>
  <c r="O194" i="12"/>
  <c r="Q194" i="12"/>
  <c r="V194" i="12"/>
  <c r="G197" i="12"/>
  <c r="M197" i="12" s="1"/>
  <c r="I197" i="12"/>
  <c r="K197" i="12"/>
  <c r="O197" i="12"/>
  <c r="Q197" i="12"/>
  <c r="V197" i="12"/>
  <c r="G200" i="12"/>
  <c r="I200" i="12"/>
  <c r="K200" i="12"/>
  <c r="M200" i="12"/>
  <c r="O200" i="12"/>
  <c r="Q200" i="12"/>
  <c r="V200" i="12"/>
  <c r="G203" i="12"/>
  <c r="I203" i="12"/>
  <c r="K203" i="12"/>
  <c r="M203" i="12"/>
  <c r="O203" i="12"/>
  <c r="Q203" i="12"/>
  <c r="V203" i="12"/>
  <c r="K204" i="12"/>
  <c r="Q204" i="12"/>
  <c r="G205" i="12"/>
  <c r="M205" i="12" s="1"/>
  <c r="M204" i="12" s="1"/>
  <c r="I205" i="12"/>
  <c r="I204" i="12" s="1"/>
  <c r="K205" i="12"/>
  <c r="O205" i="12"/>
  <c r="O204" i="12" s="1"/>
  <c r="Q205" i="12"/>
  <c r="V205" i="12"/>
  <c r="V204" i="12" s="1"/>
  <c r="O209" i="12"/>
  <c r="Q209" i="12"/>
  <c r="G210" i="12"/>
  <c r="G209" i="12" s="1"/>
  <c r="I210" i="12"/>
  <c r="K210" i="12"/>
  <c r="K209" i="12" s="1"/>
  <c r="O210" i="12"/>
  <c r="Q210" i="12"/>
  <c r="V210" i="12"/>
  <c r="V209" i="12" s="1"/>
  <c r="G216" i="12"/>
  <c r="I216" i="12"/>
  <c r="I209" i="12" s="1"/>
  <c r="K216" i="12"/>
  <c r="M216" i="12"/>
  <c r="O216" i="12"/>
  <c r="Q216" i="12"/>
  <c r="V216" i="12"/>
  <c r="G217" i="12"/>
  <c r="K217" i="12"/>
  <c r="G218" i="12"/>
  <c r="I218" i="12"/>
  <c r="I217" i="12" s="1"/>
  <c r="K218" i="12"/>
  <c r="M218" i="12"/>
  <c r="O218" i="12"/>
  <c r="Q218" i="12"/>
  <c r="Q217" i="12" s="1"/>
  <c r="V218" i="12"/>
  <c r="V217" i="12" s="1"/>
  <c r="G221" i="12"/>
  <c r="I221" i="12"/>
  <c r="K221" i="12"/>
  <c r="M221" i="12"/>
  <c r="O221" i="12"/>
  <c r="O217" i="12" s="1"/>
  <c r="Q221" i="12"/>
  <c r="V221" i="12"/>
  <c r="G224" i="12"/>
  <c r="I224" i="12"/>
  <c r="K224" i="12"/>
  <c r="M224" i="12"/>
  <c r="O224" i="12"/>
  <c r="Q224" i="12"/>
  <c r="V224" i="12"/>
  <c r="G227" i="12"/>
  <c r="M227" i="12" s="1"/>
  <c r="I227" i="12"/>
  <c r="K227" i="12"/>
  <c r="O227" i="12"/>
  <c r="Q227" i="12"/>
  <c r="V227" i="12"/>
  <c r="G229" i="12"/>
  <c r="G228" i="12" s="1"/>
  <c r="I229" i="12"/>
  <c r="K229" i="12"/>
  <c r="K228" i="12" s="1"/>
  <c r="O229" i="12"/>
  <c r="Q229" i="12"/>
  <c r="V229" i="12"/>
  <c r="V228" i="12" s="1"/>
  <c r="G233" i="12"/>
  <c r="I233" i="12"/>
  <c r="I228" i="12" s="1"/>
  <c r="K233" i="12"/>
  <c r="M233" i="12"/>
  <c r="O233" i="12"/>
  <c r="Q233" i="12"/>
  <c r="V233" i="12"/>
  <c r="G237" i="12"/>
  <c r="M237" i="12" s="1"/>
  <c r="I237" i="12"/>
  <c r="K237" i="12"/>
  <c r="O237" i="12"/>
  <c r="O228" i="12" s="1"/>
  <c r="Q237" i="12"/>
  <c r="V237" i="12"/>
  <c r="G241" i="12"/>
  <c r="I241" i="12"/>
  <c r="K241" i="12"/>
  <c r="M241" i="12"/>
  <c r="O241" i="12"/>
  <c r="Q241" i="12"/>
  <c r="V241" i="12"/>
  <c r="G246" i="12"/>
  <c r="I246" i="12"/>
  <c r="K246" i="12"/>
  <c r="M246" i="12"/>
  <c r="O246" i="12"/>
  <c r="Q246" i="12"/>
  <c r="V246" i="12"/>
  <c r="G251" i="12"/>
  <c r="I251" i="12"/>
  <c r="K251" i="12"/>
  <c r="M251" i="12"/>
  <c r="O251" i="12"/>
  <c r="Q251" i="12"/>
  <c r="Q228" i="12" s="1"/>
  <c r="V251" i="12"/>
  <c r="V252" i="12"/>
  <c r="G253" i="12"/>
  <c r="I253" i="12"/>
  <c r="I252" i="12" s="1"/>
  <c r="K253" i="12"/>
  <c r="K252" i="12" s="1"/>
  <c r="M253" i="12"/>
  <c r="O253" i="12"/>
  <c r="Q253" i="12"/>
  <c r="Q252" i="12" s="1"/>
  <c r="V253" i="12"/>
  <c r="G260" i="12"/>
  <c r="G252" i="12" s="1"/>
  <c r="I260" i="12"/>
  <c r="K260" i="12"/>
  <c r="O260" i="12"/>
  <c r="Q260" i="12"/>
  <c r="V260" i="12"/>
  <c r="G266" i="12"/>
  <c r="I266" i="12"/>
  <c r="K266" i="12"/>
  <c r="M266" i="12"/>
  <c r="O266" i="12"/>
  <c r="Q266" i="12"/>
  <c r="V266" i="12"/>
  <c r="G273" i="12"/>
  <c r="M273" i="12" s="1"/>
  <c r="I273" i="12"/>
  <c r="K273" i="12"/>
  <c r="O273" i="12"/>
  <c r="Q273" i="12"/>
  <c r="V273" i="12"/>
  <c r="G276" i="12"/>
  <c r="I276" i="12"/>
  <c r="K276" i="12"/>
  <c r="M276" i="12"/>
  <c r="O276" i="12"/>
  <c r="Q276" i="12"/>
  <c r="V276" i="12"/>
  <c r="G279" i="12"/>
  <c r="I279" i="12"/>
  <c r="K279" i="12"/>
  <c r="M279" i="12"/>
  <c r="O279" i="12"/>
  <c r="O252" i="12" s="1"/>
  <c r="Q279" i="12"/>
  <c r="V279" i="12"/>
  <c r="G283" i="12"/>
  <c r="I283" i="12"/>
  <c r="K283" i="12"/>
  <c r="M283" i="12"/>
  <c r="O283" i="12"/>
  <c r="Q283" i="12"/>
  <c r="V283" i="12"/>
  <c r="O284" i="12"/>
  <c r="V284" i="12"/>
  <c r="G285" i="12"/>
  <c r="I285" i="12"/>
  <c r="I284" i="12" s="1"/>
  <c r="K285" i="12"/>
  <c r="K284" i="12" s="1"/>
  <c r="M285" i="12"/>
  <c r="O285" i="12"/>
  <c r="Q285" i="12"/>
  <c r="Q284" i="12" s="1"/>
  <c r="V285" i="12"/>
  <c r="G290" i="12"/>
  <c r="G284" i="12" s="1"/>
  <c r="I290" i="12"/>
  <c r="K290" i="12"/>
  <c r="O290" i="12"/>
  <c r="Q290" i="12"/>
  <c r="V290" i="12"/>
  <c r="G295" i="12"/>
  <c r="I295" i="12"/>
  <c r="K295" i="12"/>
  <c r="M295" i="12"/>
  <c r="O295" i="12"/>
  <c r="Q295" i="12"/>
  <c r="V295" i="12"/>
  <c r="G303" i="12"/>
  <c r="M303" i="12" s="1"/>
  <c r="I303" i="12"/>
  <c r="K303" i="12"/>
  <c r="O303" i="12"/>
  <c r="Q303" i="12"/>
  <c r="V303" i="12"/>
  <c r="I312" i="12"/>
  <c r="G313" i="12"/>
  <c r="I313" i="12"/>
  <c r="K313" i="12"/>
  <c r="K312" i="12" s="1"/>
  <c r="M313" i="12"/>
  <c r="O313" i="12"/>
  <c r="O312" i="12" s="1"/>
  <c r="Q313" i="12"/>
  <c r="V313" i="12"/>
  <c r="V312" i="12" s="1"/>
  <c r="G323" i="12"/>
  <c r="I323" i="12"/>
  <c r="K323" i="12"/>
  <c r="M323" i="12"/>
  <c r="O323" i="12"/>
  <c r="Q323" i="12"/>
  <c r="Q312" i="12" s="1"/>
  <c r="V323" i="12"/>
  <c r="G335" i="12"/>
  <c r="G312" i="12" s="1"/>
  <c r="I335" i="12"/>
  <c r="K335" i="12"/>
  <c r="O335" i="12"/>
  <c r="Q335" i="12"/>
  <c r="V335" i="12"/>
  <c r="G344" i="12"/>
  <c r="I344" i="12"/>
  <c r="K344" i="12"/>
  <c r="M344" i="12"/>
  <c r="O344" i="12"/>
  <c r="Q344" i="12"/>
  <c r="V344" i="12"/>
  <c r="G357" i="12"/>
  <c r="M357" i="12" s="1"/>
  <c r="I357" i="12"/>
  <c r="K357" i="12"/>
  <c r="O357" i="12"/>
  <c r="Q357" i="12"/>
  <c r="V357" i="12"/>
  <c r="I370" i="12"/>
  <c r="V370" i="12"/>
  <c r="G371" i="12"/>
  <c r="G370" i="12" s="1"/>
  <c r="I371" i="12"/>
  <c r="K371" i="12"/>
  <c r="K370" i="12" s="1"/>
  <c r="O371" i="12"/>
  <c r="O370" i="12" s="1"/>
  <c r="Q371" i="12"/>
  <c r="Q370" i="12" s="1"/>
  <c r="V371" i="12"/>
  <c r="G414" i="12"/>
  <c r="I414" i="12"/>
  <c r="K414" i="12"/>
  <c r="K413" i="12" s="1"/>
  <c r="M414" i="12"/>
  <c r="O414" i="12"/>
  <c r="O413" i="12" s="1"/>
  <c r="Q414" i="12"/>
  <c r="V414" i="12"/>
  <c r="V413" i="12" s="1"/>
  <c r="G415" i="12"/>
  <c r="I415" i="12"/>
  <c r="K415" i="12"/>
  <c r="M415" i="12"/>
  <c r="O415" i="12"/>
  <c r="Q415" i="12"/>
  <c r="Q413" i="12" s="1"/>
  <c r="V415" i="12"/>
  <c r="G416" i="12"/>
  <c r="M416" i="12" s="1"/>
  <c r="I416" i="12"/>
  <c r="K416" i="12"/>
  <c r="O416" i="12"/>
  <c r="Q416" i="12"/>
  <c r="V416" i="12"/>
  <c r="G418" i="12"/>
  <c r="I418" i="12"/>
  <c r="K418" i="12"/>
  <c r="M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I420" i="12"/>
  <c r="I413" i="12" s="1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3" i="12"/>
  <c r="I423" i="12"/>
  <c r="K423" i="12"/>
  <c r="M423" i="12"/>
  <c r="O423" i="12"/>
  <c r="Q423" i="12"/>
  <c r="V423" i="12"/>
  <c r="I424" i="12"/>
  <c r="K424" i="12"/>
  <c r="O424" i="12"/>
  <c r="G425" i="12"/>
  <c r="G424" i="12" s="1"/>
  <c r="I425" i="12"/>
  <c r="K425" i="12"/>
  <c r="M425" i="12"/>
  <c r="M424" i="12" s="1"/>
  <c r="O425" i="12"/>
  <c r="Q425" i="12"/>
  <c r="Q424" i="12" s="1"/>
  <c r="V425" i="12"/>
  <c r="G430" i="12"/>
  <c r="M430" i="12" s="1"/>
  <c r="I430" i="12"/>
  <c r="K430" i="12"/>
  <c r="O430" i="12"/>
  <c r="Q430" i="12"/>
  <c r="V430" i="12"/>
  <c r="V424" i="12" s="1"/>
  <c r="AF433" i="12"/>
  <c r="I20" i="1"/>
  <c r="I19" i="1"/>
  <c r="I18" i="1"/>
  <c r="I17" i="1"/>
  <c r="AZ52" i="1"/>
  <c r="AZ50" i="1"/>
  <c r="AZ48" i="1"/>
  <c r="AZ46" i="1"/>
  <c r="AZ45" i="1"/>
  <c r="F42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0" i="1" l="1"/>
  <c r="J79" i="1" s="1"/>
  <c r="G26" i="1"/>
  <c r="A26" i="1"/>
  <c r="G28" i="1"/>
  <c r="G23" i="1"/>
  <c r="M81" i="12"/>
  <c r="M217" i="12"/>
  <c r="M413" i="12"/>
  <c r="G413" i="12"/>
  <c r="M290" i="12"/>
  <c r="M284" i="12" s="1"/>
  <c r="M260" i="12"/>
  <c r="M252" i="12" s="1"/>
  <c r="M229" i="12"/>
  <c r="M228" i="12" s="1"/>
  <c r="M210" i="12"/>
  <c r="M209" i="12" s="1"/>
  <c r="G204" i="12"/>
  <c r="M191" i="12"/>
  <c r="M155" i="12" s="1"/>
  <c r="G143" i="12"/>
  <c r="M119" i="12"/>
  <c r="M109" i="12" s="1"/>
  <c r="G81" i="12"/>
  <c r="M59" i="12"/>
  <c r="M54" i="12" s="1"/>
  <c r="M371" i="12"/>
  <c r="M370" i="12" s="1"/>
  <c r="M64" i="12"/>
  <c r="M63" i="12" s="1"/>
  <c r="M335" i="12"/>
  <c r="M312" i="12" s="1"/>
  <c r="I21" i="1"/>
  <c r="I39" i="1"/>
  <c r="I42" i="1" s="1"/>
  <c r="J75" i="1" l="1"/>
  <c r="J66" i="1"/>
  <c r="J73" i="1"/>
  <c r="J71" i="1"/>
  <c r="J58" i="1"/>
  <c r="J64" i="1"/>
  <c r="J62" i="1"/>
  <c r="J67" i="1"/>
  <c r="J63" i="1"/>
  <c r="J77" i="1"/>
  <c r="J59" i="1"/>
  <c r="J78" i="1"/>
  <c r="J69" i="1"/>
  <c r="J74" i="1"/>
  <c r="J65" i="1"/>
  <c r="J70" i="1"/>
  <c r="J61" i="1"/>
  <c r="J68" i="1"/>
  <c r="J60" i="1"/>
  <c r="J72" i="1"/>
  <c r="J76" i="1"/>
  <c r="A23" i="1"/>
  <c r="J39" i="1"/>
  <c r="J42" i="1" s="1"/>
  <c r="J41" i="1"/>
  <c r="J40" i="1"/>
  <c r="J80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74C2D55E-C35F-4AAB-AE17-9E58EBF6E8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FB5AA4-25A6-4752-8B29-4D6C913B76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<sst xmlns="http://schemas.openxmlformats.org/spreadsheetml/2006/main" count="1531" uniqueCount="446">
  <si>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</si>
  <si>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</si>
  <si>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</si>
  <si>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</si>
  <si>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</si>
  <si>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</si>
  <si>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</si>
  <si>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</si>
  <si>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</si>
  <si>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</si>
  <si>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</si>
  <si>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</si>
  <si>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</si>
  <si>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</si>
  <si>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</si>
  <si>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</si>
  <si>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</si>
  <si>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</si>
  <si>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</si>
  <si>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</si>
  <si>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</si>
  <si>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</si>
  <si>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</si>
  <si>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</si>
  <si>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</si>
  <si>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</si>
  <si>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</si>
  <si>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</si>
  <si>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</si>
  <si>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</si>
  <si>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</si>
  <si>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</si>
  <si>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</si>
  <si>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</si>
  <si>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</si>
  <si>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</si>
  <si>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</si>
  <si>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</si>
  <si>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</si>
  <si>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</si>
  <si>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</si>
  <si>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</si>
  <si>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</si>
  <si>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23.14</t>
  </si>
  <si>
    <t>Stavební úpravy</t>
  </si>
  <si>
    <t>Solniční 6, byt č. 13 (koupelna)</t>
  </si>
  <si>
    <t>Objekt:</t>
  </si>
  <si>
    <t>Rozpočet:</t>
  </si>
  <si>
    <t>23MM000</t>
  </si>
  <si>
    <t>Správa nemovitostí městské části Brno-střed - opravy a údržba bytů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</si>
  <si>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</si>
  <si>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</si>
  <si>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</si>
  <si>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</si>
  <si>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</si>
  <si>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</si>
  <si>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</si>
  <si>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</si>
  <si>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</si>
  <si>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#POPS</t>
  </si>
  <si>
    <t>Popis stavby: 23MM000 -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</si>
  <si>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</si>
  <si>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</si>
  <si>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</si>
  <si>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</si>
  <si>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</si>
  <si>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</si>
  <si>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</si>
  <si>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</si>
  <si>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</si>
  <si>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</si>
  <si>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</si>
  <si>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</si>
  <si>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</si>
  <si>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</si>
  <si>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</si>
  <si>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</si>
  <si>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</si>
  <si>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</si>
  <si>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</si>
  <si>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</si>
  <si>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</si>
  <si>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</si>
  <si>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</si>
  <si>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</si>
  <si>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</si>
  <si>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</si>
  <si>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</si>
  <si>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</si>
  <si>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</si>
  <si>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</si>
  <si>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</si>
  <si>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</si>
  <si>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</si>
  <si>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761</t>
  </si>
  <si>
    <t>Konstrukce sklobetonové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</si>
  <si>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</si>
  <si>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</si>
  <si>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</si>
  <si>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</si>
  <si>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</si>
  <si>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</si>
  <si>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</si>
  <si>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</si>
  <si>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</si>
  <si>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</si>
  <si>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</si>
  <si>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</si>
  <si>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</si>
  <si>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</si>
  <si>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</si>
  <si>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</si>
  <si>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</si>
  <si>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</si>
  <si>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</si>
  <si>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</si>
  <si>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</si>
  <si>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</si>
  <si>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</si>
  <si>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</si>
  <si>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</si>
  <si>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</si>
  <si>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</si>
  <si>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</si>
  <si>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</si>
  <si>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</si>
  <si>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</si>
  <si>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</si>
  <si>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</si>
  <si>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</si>
  <si>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</si>
  <si>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</si>
  <si>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</si>
  <si>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</si>
  <si>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</si>
  <si>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</si>
  <si>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</si>
  <si>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</si>
  <si>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</si>
  <si>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</si>
  <si>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342255024R00</t>
  </si>
  <si>
    <t>Příčky z cihel a tvárnic nepálených příčky z příčkovek pórobetonových tloušťky 100 mm</t>
  </si>
  <si>
    <t>m2</t>
  </si>
  <si>
    <t>RTS 23/ I</t>
  </si>
  <si>
    <t>Práce</t>
  </si>
  <si>
    <t>POL1_</t>
  </si>
  <si>
    <t xml:space="preserve">Solniční 6, byt č. 13  : </t>
  </si>
  <si>
    <t>VV</t>
  </si>
  <si>
    <t xml:space="preserve">zazdění okna : </t>
  </si>
  <si>
    <t xml:space="preserve">5.NP - 5.013.05 - koupelna / 5.013.06 - šatna : </t>
  </si>
  <si>
    <t xml:space="preserve">výška 1,5 m, zbytek sklobetonové tvárnice : </t>
  </si>
  <si>
    <t>0,90*1,50</t>
  </si>
  <si>
    <t>342948112R00</t>
  </si>
  <si>
    <t>Kotvení příček ke konstrukci přistřelenými kotvami</t>
  </si>
  <si>
    <t>m</t>
  </si>
  <si>
    <t>Včetně dodávky kotev i spojovacího materiálu.</t>
  </si>
  <si>
    <t>POP</t>
  </si>
  <si>
    <t>0,9+0,9+2,0+2,0</t>
  </si>
  <si>
    <t>416021123R00</t>
  </si>
  <si>
    <t>Podhledy SDK, kovová.kce CD. 1x deska RBI 12,5 mm</t>
  </si>
  <si>
    <t>s úpravou rohů, koutů a hran konstrukcí, přebroušení a tmelení spár,</t>
  </si>
  <si>
    <t xml:space="preserve">snížení stropu o cca 200 mm : </t>
  </si>
  <si>
    <t>5.NP - 5.013.05 - koupelna : 5,5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</si>
  <si>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</si>
  <si>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</si>
  <si>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</si>
  <si>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</si>
  <si>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 xml:space="preserve">5.NP - 5.013.05 - koupelna : </t>
  </si>
  <si>
    <t>0,90*2,08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</si>
  <si>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</si>
  <si>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</si>
  <si>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</si>
  <si>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</si>
  <si>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5.NP - 5.013.05 - koupelna : 10</t>
  </si>
  <si>
    <t>612421626R00</t>
  </si>
  <si>
    <t>Omítka vnitřní zdiva, MVC, hladká položka obsahuje cementový postřik, jádrovou hladkou omítku</t>
  </si>
  <si>
    <t>5.NP - 5.013.05 - koupelna : (9,55)*2,0</t>
  </si>
  <si>
    <t>- dveře : -1*0,90*2,08</t>
  </si>
  <si>
    <t>- dveře : -1*0,80*2,08</t>
  </si>
  <si>
    <t>612481211RT2</t>
  </si>
  <si>
    <t>Montáž výztužné sítě(perlinky)do stěrky-vnit.stěny včetně výztužné sítě a stěrkového tmelu</t>
  </si>
  <si>
    <t xml:space="preserve">zadzění okna : </t>
  </si>
  <si>
    <t>2*(1,5*2,0)</t>
  </si>
  <si>
    <t>612421637R00</t>
  </si>
  <si>
    <t>Omítka vnitřní zdiva, MVC, štuková</t>
  </si>
  <si>
    <t>2*(0,90*1,50)</t>
  </si>
  <si>
    <t>632411105RT1</t>
  </si>
  <si>
    <t>Samonivelační stěrka, ruč.zpracování tl.5 mm</t>
  </si>
  <si>
    <t xml:space="preserve">Podlaha : 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</si>
  <si>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</si>
  <si>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</si>
  <si>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</si>
  <si>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</si>
  <si>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</si>
  <si>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 např. zásuvky, světla, garnyže, záclony, apod.</t>
  </si>
  <si>
    <t>demontáže : 2</t>
  </si>
  <si>
    <t>montáže : 2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</si>
  <si>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</si>
  <si>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</si>
  <si>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</si>
  <si>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 xml:space="preserve">rekonstrukce : </t>
  </si>
  <si>
    <t>Mezisoučet</t>
  </si>
  <si>
    <t xml:space="preserve">dotčené místnosti : </t>
  </si>
  <si>
    <t>5.NP - 5.013.01 - předsíň : 9,2</t>
  </si>
  <si>
    <t>5.NP - 5.013.06 - šatna : 6,7</t>
  </si>
  <si>
    <t>5.NP - 5.013.07 - kuchyně : 12,7</t>
  </si>
  <si>
    <t>776511810R00</t>
  </si>
  <si>
    <t>Odstranění PVC a koberců lepených bez podložky</t>
  </si>
  <si>
    <t>965081713R00</t>
  </si>
  <si>
    <t>Bourání dlažeb keramických tl.10 mm</t>
  </si>
  <si>
    <t>965048515R00</t>
  </si>
  <si>
    <t>Broušení betonových povrchů do tl. 5 mm</t>
  </si>
  <si>
    <t>978059531R00</t>
  </si>
  <si>
    <t>Odsekání vnitřních obkladů stěn nad 2 m2</t>
  </si>
  <si>
    <t>968061113R00x</t>
  </si>
  <si>
    <t>Vyvěšení okenních křídel, prosklených dveří, včetně příslušenství (dle PD)</t>
  </si>
  <si>
    <t>Vlastní</t>
  </si>
  <si>
    <t>Indiv</t>
  </si>
  <si>
    <t>1 okno, 4 křídla : 4</t>
  </si>
  <si>
    <t>968072245R00x</t>
  </si>
  <si>
    <t>Vybourání rámů oken, prosklených dveří, včetně příslušenství (dle PD)</t>
  </si>
  <si>
    <t>0,9*2,0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</si>
  <si>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</si>
  <si>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</si>
  <si>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</si>
  <si>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</si>
  <si>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</si>
  <si>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</si>
  <si>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</si>
  <si>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>Včetně pomocného lešení o výšce podlahy do 1900 mm a pro zatížení do 1,5 kPa.</t>
  </si>
  <si>
    <t xml:space="preserve">stěny : 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</si>
  <si>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</si>
  <si>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</si>
  <si>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</si>
  <si>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</si>
  <si>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</si>
  <si>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</si>
  <si>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5.NP - 5.013.05 - koupelna : (9,55)</t>
  </si>
  <si>
    <t>711212611R00</t>
  </si>
  <si>
    <t>Těsnicí pás do svislých koutů</t>
  </si>
  <si>
    <t>5.NP - 5.013.05 - koupelna : (4)*2,0</t>
  </si>
  <si>
    <t>998711103R00</t>
  </si>
  <si>
    <t>Přesun hmot pro izolace proti vodě, výšky do 36 m</t>
  </si>
  <si>
    <t>721170000x01</t>
  </si>
  <si>
    <t>Kanalizace - Příprava pro AP včetně armatur s ohledem na stáří objektu a stav stávajících rozvodů</t>
  </si>
  <si>
    <t>soubor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</si>
  <si>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</si>
  <si>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</si>
  <si>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Kanalizace - Úprava a nové rozvody pro nové umístění zařizovacích předmětů s ohledem na stáří objektu a stav stávajících rozvodů</t>
  </si>
  <si>
    <t>722131000x01</t>
  </si>
  <si>
    <t>Vodovod - Příprava pro AP a myčku včetně armatur s ohledem na stáří objektu a stav stávajících rozvodů</t>
  </si>
  <si>
    <t>722131000x02</t>
  </si>
  <si>
    <t>Vodovod - Úprava a nové rozvody pro nové umístění zařizovacích předmětů s ohledem na stáří objektu a stav stávajících rozvodů</t>
  </si>
  <si>
    <t>722131000x03</t>
  </si>
  <si>
    <t>Vodovod -  Přemístění stávajícího vodoměru s bezdrátovým odpočtem pod TUV (v budoucím místě pračky) s ohledem na stáří objektu a stav stávajících rozvodů</t>
  </si>
  <si>
    <t>725210821R00</t>
  </si>
  <si>
    <t>Demontáž umyvadel bez výtokových armatur</t>
  </si>
  <si>
    <t>5.NP - 5.013.05 - koupelna : 1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</si>
  <si>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</si>
  <si>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</si>
  <si>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</si>
  <si>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</si>
  <si>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</si>
  <si>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SPCM</t>
  </si>
  <si>
    <t>Specifikace</t>
  </si>
  <si>
    <t>POL3_</t>
  </si>
  <si>
    <t>725820802R00</t>
  </si>
  <si>
    <t>Demontáž baterie stojánkové do 1otvoru</t>
  </si>
  <si>
    <t>725829301R00</t>
  </si>
  <si>
    <t>Montáž baterie umyv.a dřezové stojánkové</t>
  </si>
  <si>
    <t>55144202R</t>
  </si>
  <si>
    <t>Baterie umyvadlová</t>
  </si>
  <si>
    <t>725220851R00</t>
  </si>
  <si>
    <t>Demontáž van včetně vybourání obezdezdívky</t>
  </si>
  <si>
    <t>725249103R00</t>
  </si>
  <si>
    <t>Montáž sprchových koutů</t>
  </si>
  <si>
    <t>642938000Rx</t>
  </si>
  <si>
    <t>D+M: vanička litá z mazaniny pro vytvoření prostoru pro odpad, včetně bednění, odbednění rýh a prostupů (dle PD)</t>
  </si>
  <si>
    <t>Toto řešení zvoleno na základě zkoseného rohu řešené místnosti. V případě existujícího výrobku možnost nahradit.</t>
  </si>
  <si>
    <t>725229107R00</t>
  </si>
  <si>
    <t>Montáž zástěn oboustranně upevněných</t>
  </si>
  <si>
    <t>55428100.AR</t>
  </si>
  <si>
    <t>Sprchová zástěna čtvrtkruhová 90x90x185 cm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</si>
  <si>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</si>
  <si>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</si>
  <si>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</si>
  <si>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</si>
  <si>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</si>
  <si>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pákové, povrch chrom</t>
  </si>
  <si>
    <t>55145352R</t>
  </si>
  <si>
    <t xml:space="preserve">Set sprchový hadice, růžice, držák </t>
  </si>
  <si>
    <t>998725104R00</t>
  </si>
  <si>
    <t>Přesun hmot pro zařizovací předměty, výšky do 36 m</t>
  </si>
  <si>
    <t>735000x03</t>
  </si>
  <si>
    <t>D+M: topný žebřík dle návrhu dodavatele (dle standardu investora)</t>
  </si>
  <si>
    <t>761122106R00</t>
  </si>
  <si>
    <t>Sklobetonové stěny a příčky tl. do 100 mm do cementové malty tloušťka 80 mm pohledový rozměr 190 x 190 mm, včetně dodávky tvárnice</t>
  </si>
  <si>
    <t>včetně spárování</t>
  </si>
  <si>
    <t xml:space="preserve">0,5 m, zbytek porobetonové tvárnice : </t>
  </si>
  <si>
    <t>0,90*0,50</t>
  </si>
  <si>
    <t>998761104R00</t>
  </si>
  <si>
    <t>Přesun hmot pro sklobeton. konstr., výšky do 36 m</t>
  </si>
  <si>
    <t>766662811R00</t>
  </si>
  <si>
    <t>Demontáž prahů dveří 1křídlových</t>
  </si>
  <si>
    <t>5.NP - 5.013.05 - koupelna : 2</t>
  </si>
  <si>
    <t>766695212R00</t>
  </si>
  <si>
    <t>Montáž prahů dveří jednokřídlových š. do 10 cm</t>
  </si>
  <si>
    <t>61187176R</t>
  </si>
  <si>
    <t>Prah dubový dl. 900 mm, š. 100 mm nutné zaměřit a zapravit dle skutečného rozměru</t>
  </si>
  <si>
    <t>998766104R00</t>
  </si>
  <si>
    <t>Přesun hmot pro truhlářské konstr., výšky do 36 m</t>
  </si>
  <si>
    <t>771101101R00</t>
  </si>
  <si>
    <t>Vysávání podlah prům.vysavačem pro pokládku dlažby</t>
  </si>
  <si>
    <t>771101210R00</t>
  </si>
  <si>
    <t>Penetrace podkladu pod dlažby</t>
  </si>
  <si>
    <t>771575107RZ1</t>
  </si>
  <si>
    <t>Montáž podlah z dlaždic keramických 200 x 200 mm, kladených do flexibilního tmele</t>
  </si>
  <si>
    <t>59764202R</t>
  </si>
  <si>
    <t>Dlažba matná 200x200x9 mm, dle standardu investora</t>
  </si>
  <si>
    <t>Koeficient ztratné: 0,1</t>
  </si>
  <si>
    <t>771578011R00</t>
  </si>
  <si>
    <t>Spára podlaha - stěna, silikonem</t>
  </si>
  <si>
    <t>Včetně dodávky a montáže silikonu.</t>
  </si>
  <si>
    <t>998771104R00</t>
  </si>
  <si>
    <t>Přesun hmot pro podlahy z dlaždic, výšky do 36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</si>
  <si>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</si>
  <si>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</si>
  <si>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</si>
  <si>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</si>
  <si>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</si>
  <si>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</si>
  <si>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 xml:space="preserve">Obkládačka 20x20 cm dle standardu investora </t>
  </si>
  <si>
    <t>Koeficient ztratné 10 %: 0,1</t>
  </si>
  <si>
    <t>781497111R00</t>
  </si>
  <si>
    <t>Lišta hliníková ukončovacích k obkladům včetně dodávky lišty</t>
  </si>
  <si>
    <t>781497121R00</t>
  </si>
  <si>
    <t>Lišta hliníková rohová k obkladům včetně dodávky lišty</t>
  </si>
  <si>
    <t>5.NP - 5.013.05 - koupelna : 2*2,0</t>
  </si>
  <si>
    <t>781000000x01</t>
  </si>
  <si>
    <t>Spára svislé kouty stěna - stěna, silikonem</t>
  </si>
  <si>
    <t>vč. dodávky a montáže silikonu.</t>
  </si>
  <si>
    <t>5.NP - 5.013.05 - koupelna : 4*2,0</t>
  </si>
  <si>
    <t>998781104R00</t>
  </si>
  <si>
    <t>Přesun hmot pro obklady keramické, výšky do 36 m</t>
  </si>
  <si>
    <t>783401812R00</t>
  </si>
  <si>
    <t>Odstranění nátěru z potrubí DN do 100 mm</t>
  </si>
  <si>
    <t>vodorovné : 5*2</t>
  </si>
  <si>
    <t>svislé : 5*3,5</t>
  </si>
  <si>
    <t>783425350R00</t>
  </si>
  <si>
    <t>Nátěr syntet. potrubí do DN 100 mm Z +2x +1x email</t>
  </si>
  <si>
    <t>783601815R00</t>
  </si>
  <si>
    <t>Odstranění nátěrů, truhlářské, oškrábáním</t>
  </si>
  <si>
    <t>dveře : 2*0,90*2,08</t>
  </si>
  <si>
    <t>zárubně : 0,1*(0,9+2,08+2,80)</t>
  </si>
  <si>
    <t>783624920R00</t>
  </si>
  <si>
    <t>Údržba, nátěr synt. truhl.výr. 2x +1x email +1x tm nátěr barvou dle stávajících zárubní</t>
  </si>
  <si>
    <t>přetmelení děr, repase lokálního poškození, nátěr, lak</t>
  </si>
  <si>
    <t>784011222RT2</t>
  </si>
  <si>
    <t>Zakrytí podlah včetně papírové lepenky</t>
  </si>
  <si>
    <t>784011111R00</t>
  </si>
  <si>
    <t>Oprášení/ometení podkladu</t>
  </si>
  <si>
    <t xml:space="preserve">Stropy : </t>
  </si>
  <si>
    <t xml:space="preserve">Stěny : </t>
  </si>
  <si>
    <t xml:space="preserve">od obkladů : </t>
  </si>
  <si>
    <t>5.NP - 5.013.05 - koupelna : (9,55)*(3,15-2,0)</t>
  </si>
  <si>
    <t xml:space="preserve">5.013.06 : </t>
  </si>
  <si>
    <t>zazděný otvor : 3,15*1,86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</si>
  <si>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</si>
  <si>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</si>
  <si>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</si>
  <si>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</si>
  <si>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</si>
  <si>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</si>
  <si>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</si>
  <si>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</si>
  <si>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210810000R01</t>
  </si>
  <si>
    <t>Demontáže svítidel, zásuvek a vypínačů, nové zásuvky, vypínače a 3 svítídla koupelna + WC</t>
  </si>
  <si>
    <t>Kompletní dodávka a montáž včetně uvedení do provozu, prostupů, zaškolení, seřízení, zkoušek dle příslušných ČSN a dalších pomocných prací a zednických přípomocí.</t>
  </si>
  <si>
    <t>Nová svitidla do koupelny, nad umyvadlo a nad sprchový kout -  3 kusy dle standadu investora. 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</si>
  <si>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</si>
  <si>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</si>
  <si>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</si>
  <si>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</si>
  <si>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</si>
  <si>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</si>
  <si>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</si>
  <si>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</si>
  <si>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</si>
  <si>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</si>
  <si>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</si>
  <si>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</si>
  <si>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</si>
  <si>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</si>
  <si>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979094211R00</t>
  </si>
  <si>
    <t>Nakládání nebo překládání vybourané suti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</si>
  <si>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</si>
  <si>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</si>
  <si>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</si>
  <si>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</si>
  <si>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</si>
  <si>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</si>
  <si>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</si>
  <si>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</si>
  <si>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</si>
  <si>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</si>
  <si>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</si>
  <si>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</si>
  <si>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 / TUV.</t>
  </si>
  <si>
    <t>Zkoušky těsnosti nové kanalizace a vodovodu.</t>
  </si>
  <si>
    <t>005241010R</t>
  </si>
  <si>
    <t>Dokumentace skutečného provedení elektroinstalace pro účely výchozí revize</t>
  </si>
  <si>
    <t>Soubor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</si>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</sst>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H17" sqref="H1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43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7931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200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SUMIF(F58:F79,A16,I58:I79)+SUMIF(F58:F79,"PSU",I58:I79)</f>
        <v>0</v>
      </c>
      <c r="J16" s="85"/>
    </row>
    <row r="17" spans="1:10" ht="23.25" customHeight="1" x14ac:dyDescent="0.2">
      <c r="A17" s="200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SUMIF(F58:F79,A17,I58:I79)</f>
        <v>0</v>
      </c>
      <c r="J17" s="85"/>
    </row>
    <row r="18" spans="1:10" ht="23.25" customHeight="1" x14ac:dyDescent="0.2">
      <c r="A18" s="200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SUMIF(F58:F79,A18,I58:I79)</f>
        <v>0</v>
      </c>
      <c r="J18" s="85"/>
    </row>
    <row r="19" spans="1:10" ht="23.25" customHeight="1" x14ac:dyDescent="0.2">
      <c r="A19" s="200" t="s">
        <v>112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SUMIF(F58:F79,A19,I58:I79)</f>
        <v>0</v>
      </c>
      <c r="J19" s="85"/>
    </row>
    <row r="20" spans="1:10" ht="23.25" customHeight="1" x14ac:dyDescent="0.2">
      <c r="A20" s="200" t="s">
        <v>111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SUMIF(F58:F79,A20,I58:I79)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52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52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52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'23.14 23.14 Pol'!AE433</f>
        <v>0</v>
      </c>
      <c r="G39" s="152">
        <f>'23.14 23.14 Pol'!AF433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52" ht="25.5" hidden="1" customHeight="1" x14ac:dyDescent="0.2">
      <c r="A40" s="139">
        <v>2</v>
      </c>
      <c r="B40" s="155" t="s">
        <v>43</v>
      </c>
      <c r="C40" s="156" t="s">
        <v>45</v>
      </c>
      <c r="D40" s="156"/>
      <c r="E40" s="156"/>
      <c r="F40" s="157">
        <f>'23.14 23.14 Pol'!AE433</f>
        <v>0</v>
      </c>
      <c r="G40" s="158">
        <f>'23.14 23.14 Pol'!AF433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52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'23.14 23.14 Pol'!AE433</f>
        <v>0</v>
      </c>
      <c r="G41" s="153">
        <f>'23.14 23.14 Pol'!AF433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52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52" x14ac:dyDescent="0.2">
      <c r="A44" t="s">
        <v>59</v>
      </c>
      <c r="B44" t="s">
        <v>60</v>
      </c>
    </row>
    <row r="45" spans="1:52" ht="51" x14ac:dyDescent="0.2">
      <c r="B45" s="179" t="s">
        <v>61</v>
      </c>
      <c r="C45" s="179"/>
      <c r="D45" s="179"/>
      <c r="E45" s="179"/>
      <c r="F45" s="179"/>
      <c r="G45" s="179"/>
      <c r="H45" s="179"/>
      <c r="I45" s="179"/>
      <c r="J45" s="179"/>
      <c r="AZ45" s="178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9" t="s">
        <v>62</v>
      </c>
      <c r="C46" s="179"/>
      <c r="D46" s="179"/>
      <c r="E46" s="179"/>
      <c r="F46" s="179"/>
      <c r="G46" s="179"/>
      <c r="H46" s="179"/>
      <c r="I46" s="179"/>
      <c r="J46" s="179"/>
      <c r="AZ46" s="178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9" t="s">
        <v>63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9" t="s">
        <v>64</v>
      </c>
      <c r="C50" s="179"/>
      <c r="D50" s="179"/>
      <c r="E50" s="179"/>
      <c r="F50" s="179"/>
      <c r="G50" s="179"/>
      <c r="H50" s="179"/>
      <c r="I50" s="179"/>
      <c r="J50" s="179"/>
      <c r="AZ50" s="178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9" t="s">
        <v>65</v>
      </c>
      <c r="C52" s="179"/>
      <c r="D52" s="179"/>
      <c r="E52" s="179"/>
      <c r="F52" s="179"/>
      <c r="G52" s="179"/>
      <c r="H52" s="179"/>
      <c r="I52" s="179"/>
      <c r="J52" s="179"/>
      <c r="AZ52" s="178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80" t="s">
        <v>66</v>
      </c>
    </row>
    <row r="57" spans="1:52" ht="25.5" customHeight="1" x14ac:dyDescent="0.2">
      <c r="A57" s="182"/>
      <c r="B57" s="185" t="s">
        <v>18</v>
      </c>
      <c r="C57" s="185" t="s">
        <v>6</v>
      </c>
      <c r="D57" s="186"/>
      <c r="E57" s="186"/>
      <c r="F57" s="187" t="s">
        <v>67</v>
      </c>
      <c r="G57" s="187"/>
      <c r="H57" s="187"/>
      <c r="I57" s="187" t="s">
        <v>31</v>
      </c>
      <c r="J57" s="187" t="s">
        <v>0</v>
      </c>
    </row>
    <row r="58" spans="1:52" ht="36.75" customHeight="1" x14ac:dyDescent="0.2">
      <c r="A58" s="183"/>
      <c r="B58" s="188" t="s">
        <v>68</v>
      </c>
      <c r="C58" s="189" t="s">
        <v>69</v>
      </c>
      <c r="D58" s="190"/>
      <c r="E58" s="190"/>
      <c r="F58" s="196" t="s">
        <v>26</v>
      </c>
      <c r="G58" s="197"/>
      <c r="H58" s="197"/>
      <c r="I58" s="197">
        <f>'23.14 23.14 Pol'!G8</f>
        <v>0</v>
      </c>
      <c r="J58" s="194" t="str">
        <f>IF(I80=0,"",I58/I80*100)</f>
        <v/>
      </c>
    </row>
    <row r="59" spans="1:52" ht="36.75" customHeight="1" x14ac:dyDescent="0.2">
      <c r="A59" s="183"/>
      <c r="B59" s="188" t="s">
        <v>70</v>
      </c>
      <c r="C59" s="189" t="s">
        <v>71</v>
      </c>
      <c r="D59" s="190"/>
      <c r="E59" s="190"/>
      <c r="F59" s="196" t="s">
        <v>26</v>
      </c>
      <c r="G59" s="197"/>
      <c r="H59" s="197"/>
      <c r="I59" s="197">
        <f>'23.14 23.14 Pol'!G21</f>
        <v>0</v>
      </c>
      <c r="J59" s="194" t="str">
        <f>IF(I80=0,"",I59/I80*100)</f>
        <v/>
      </c>
    </row>
    <row r="60" spans="1:52" ht="36.75" customHeight="1" x14ac:dyDescent="0.2">
      <c r="A60" s="183"/>
      <c r="B60" s="188" t="s">
        <v>72</v>
      </c>
      <c r="C60" s="189" t="s">
        <v>73</v>
      </c>
      <c r="D60" s="190"/>
      <c r="E60" s="190"/>
      <c r="F60" s="196" t="s">
        <v>26</v>
      </c>
      <c r="G60" s="197"/>
      <c r="H60" s="197"/>
      <c r="I60" s="197">
        <f>'23.14 23.14 Pol'!G27</f>
        <v>0</v>
      </c>
      <c r="J60" s="194" t="str">
        <f>IF(I80=0,"",I60/I80*100)</f>
        <v/>
      </c>
    </row>
    <row r="61" spans="1:52" ht="36.75" customHeight="1" x14ac:dyDescent="0.2">
      <c r="A61" s="183"/>
      <c r="B61" s="188" t="s">
        <v>74</v>
      </c>
      <c r="C61" s="189" t="s">
        <v>75</v>
      </c>
      <c r="D61" s="190"/>
      <c r="E61" s="190"/>
      <c r="F61" s="196" t="s">
        <v>26</v>
      </c>
      <c r="G61" s="197"/>
      <c r="H61" s="197"/>
      <c r="I61" s="197">
        <f>'23.14 23.14 Pol'!G54</f>
        <v>0</v>
      </c>
      <c r="J61" s="194" t="str">
        <f>IF(I80=0,"",I61/I80*100)</f>
        <v/>
      </c>
    </row>
    <row r="62" spans="1:52" ht="36.75" customHeight="1" x14ac:dyDescent="0.2">
      <c r="A62" s="183"/>
      <c r="B62" s="188" t="s">
        <v>76</v>
      </c>
      <c r="C62" s="189" t="s">
        <v>77</v>
      </c>
      <c r="D62" s="190"/>
      <c r="E62" s="190"/>
      <c r="F62" s="196" t="s">
        <v>26</v>
      </c>
      <c r="G62" s="197"/>
      <c r="H62" s="197"/>
      <c r="I62" s="197">
        <f>'23.14 23.14 Pol'!G63</f>
        <v>0</v>
      </c>
      <c r="J62" s="194" t="str">
        <f>IF(I80=0,"",I62/I80*100)</f>
        <v/>
      </c>
    </row>
    <row r="63" spans="1:52" ht="36.75" customHeight="1" x14ac:dyDescent="0.2">
      <c r="A63" s="183"/>
      <c r="B63" s="188" t="s">
        <v>78</v>
      </c>
      <c r="C63" s="189" t="s">
        <v>79</v>
      </c>
      <c r="D63" s="190"/>
      <c r="E63" s="190"/>
      <c r="F63" s="196" t="s">
        <v>26</v>
      </c>
      <c r="G63" s="197"/>
      <c r="H63" s="197"/>
      <c r="I63" s="197">
        <f>'23.14 23.14 Pol'!G69</f>
        <v>0</v>
      </c>
      <c r="J63" s="194" t="str">
        <f>IF(I80=0,"",I63/I80*100)</f>
        <v/>
      </c>
    </row>
    <row r="64" spans="1:52" ht="36.75" customHeight="1" x14ac:dyDescent="0.2">
      <c r="A64" s="183"/>
      <c r="B64" s="188" t="s">
        <v>80</v>
      </c>
      <c r="C64" s="189" t="s">
        <v>81</v>
      </c>
      <c r="D64" s="190"/>
      <c r="E64" s="190"/>
      <c r="F64" s="196" t="s">
        <v>26</v>
      </c>
      <c r="G64" s="197"/>
      <c r="H64" s="197"/>
      <c r="I64" s="197">
        <f>'23.14 23.14 Pol'!G81</f>
        <v>0</v>
      </c>
      <c r="J64" s="194" t="str">
        <f>IF(I80=0,"",I64/I80*100)</f>
        <v/>
      </c>
    </row>
    <row r="65" spans="1:10" ht="36.75" customHeight="1" x14ac:dyDescent="0.2">
      <c r="A65" s="183"/>
      <c r="B65" s="188" t="s">
        <v>82</v>
      </c>
      <c r="C65" s="189" t="s">
        <v>83</v>
      </c>
      <c r="D65" s="190"/>
      <c r="E65" s="190"/>
      <c r="F65" s="196" t="s">
        <v>26</v>
      </c>
      <c r="G65" s="197"/>
      <c r="H65" s="197"/>
      <c r="I65" s="197">
        <f>'23.14 23.14 Pol'!G107</f>
        <v>0</v>
      </c>
      <c r="J65" s="194" t="str">
        <f>IF(I80=0,"",I65/I80*100)</f>
        <v/>
      </c>
    </row>
    <row r="66" spans="1:10" ht="36.75" customHeight="1" x14ac:dyDescent="0.2">
      <c r="A66" s="183"/>
      <c r="B66" s="188" t="s">
        <v>84</v>
      </c>
      <c r="C66" s="189" t="s">
        <v>85</v>
      </c>
      <c r="D66" s="190"/>
      <c r="E66" s="190"/>
      <c r="F66" s="196" t="s">
        <v>27</v>
      </c>
      <c r="G66" s="197"/>
      <c r="H66" s="197"/>
      <c r="I66" s="197">
        <f>'23.14 23.14 Pol'!G109</f>
        <v>0</v>
      </c>
      <c r="J66" s="194" t="str">
        <f>IF(I80=0,"",I66/I80*100)</f>
        <v/>
      </c>
    </row>
    <row r="67" spans="1:10" ht="36.75" customHeight="1" x14ac:dyDescent="0.2">
      <c r="A67" s="183"/>
      <c r="B67" s="188" t="s">
        <v>86</v>
      </c>
      <c r="C67" s="189" t="s">
        <v>87</v>
      </c>
      <c r="D67" s="190"/>
      <c r="E67" s="190"/>
      <c r="F67" s="196" t="s">
        <v>27</v>
      </c>
      <c r="G67" s="197"/>
      <c r="H67" s="197"/>
      <c r="I67" s="197">
        <f>'23.14 23.14 Pol'!G143</f>
        <v>0</v>
      </c>
      <c r="J67" s="194" t="str">
        <f>IF(I80=0,"",I67/I80*100)</f>
        <v/>
      </c>
    </row>
    <row r="68" spans="1:10" ht="36.75" customHeight="1" x14ac:dyDescent="0.2">
      <c r="A68" s="183"/>
      <c r="B68" s="188" t="s">
        <v>88</v>
      </c>
      <c r="C68" s="189" t="s">
        <v>89</v>
      </c>
      <c r="D68" s="190"/>
      <c r="E68" s="190"/>
      <c r="F68" s="196" t="s">
        <v>27</v>
      </c>
      <c r="G68" s="197"/>
      <c r="H68" s="197"/>
      <c r="I68" s="197">
        <f>'23.14 23.14 Pol'!G148</f>
        <v>0</v>
      </c>
      <c r="J68" s="194" t="str">
        <f>IF(I80=0,"",I68/I80*100)</f>
        <v/>
      </c>
    </row>
    <row r="69" spans="1:10" ht="36.75" customHeight="1" x14ac:dyDescent="0.2">
      <c r="A69" s="183"/>
      <c r="B69" s="188" t="s">
        <v>90</v>
      </c>
      <c r="C69" s="189" t="s">
        <v>91</v>
      </c>
      <c r="D69" s="190"/>
      <c r="E69" s="190"/>
      <c r="F69" s="196" t="s">
        <v>27</v>
      </c>
      <c r="G69" s="197"/>
      <c r="H69" s="197"/>
      <c r="I69" s="197">
        <f>'23.14 23.14 Pol'!G155</f>
        <v>0</v>
      </c>
      <c r="J69" s="194" t="str">
        <f>IF(I80=0,"",I69/I80*100)</f>
        <v/>
      </c>
    </row>
    <row r="70" spans="1:10" ht="36.75" customHeight="1" x14ac:dyDescent="0.2">
      <c r="A70" s="183"/>
      <c r="B70" s="188" t="s">
        <v>92</v>
      </c>
      <c r="C70" s="189" t="s">
        <v>93</v>
      </c>
      <c r="D70" s="190"/>
      <c r="E70" s="190"/>
      <c r="F70" s="196" t="s">
        <v>27</v>
      </c>
      <c r="G70" s="197"/>
      <c r="H70" s="197"/>
      <c r="I70" s="197">
        <f>'23.14 23.14 Pol'!G204</f>
        <v>0</v>
      </c>
      <c r="J70" s="194" t="str">
        <f>IF(I80=0,"",I70/I80*100)</f>
        <v/>
      </c>
    </row>
    <row r="71" spans="1:10" ht="36.75" customHeight="1" x14ac:dyDescent="0.2">
      <c r="A71" s="183"/>
      <c r="B71" s="188" t="s">
        <v>94</v>
      </c>
      <c r="C71" s="189" t="s">
        <v>95</v>
      </c>
      <c r="D71" s="190"/>
      <c r="E71" s="190"/>
      <c r="F71" s="196" t="s">
        <v>27</v>
      </c>
      <c r="G71" s="197"/>
      <c r="H71" s="197"/>
      <c r="I71" s="197">
        <f>'23.14 23.14 Pol'!G209</f>
        <v>0</v>
      </c>
      <c r="J71" s="194" t="str">
        <f>IF(I80=0,"",I71/I80*100)</f>
        <v/>
      </c>
    </row>
    <row r="72" spans="1:10" ht="36.75" customHeight="1" x14ac:dyDescent="0.2">
      <c r="A72" s="183"/>
      <c r="B72" s="188" t="s">
        <v>96</v>
      </c>
      <c r="C72" s="189" t="s">
        <v>97</v>
      </c>
      <c r="D72" s="190"/>
      <c r="E72" s="190"/>
      <c r="F72" s="196" t="s">
        <v>27</v>
      </c>
      <c r="G72" s="197"/>
      <c r="H72" s="197"/>
      <c r="I72" s="197">
        <f>'23.14 23.14 Pol'!G217</f>
        <v>0</v>
      </c>
      <c r="J72" s="194" t="str">
        <f>IF(I80=0,"",I72/I80*100)</f>
        <v/>
      </c>
    </row>
    <row r="73" spans="1:10" ht="36.75" customHeight="1" x14ac:dyDescent="0.2">
      <c r="A73" s="183"/>
      <c r="B73" s="188" t="s">
        <v>98</v>
      </c>
      <c r="C73" s="189" t="s">
        <v>99</v>
      </c>
      <c r="D73" s="190"/>
      <c r="E73" s="190"/>
      <c r="F73" s="196" t="s">
        <v>27</v>
      </c>
      <c r="G73" s="197"/>
      <c r="H73" s="197"/>
      <c r="I73" s="197">
        <f>'23.14 23.14 Pol'!G228</f>
        <v>0</v>
      </c>
      <c r="J73" s="194" t="str">
        <f>IF(I80=0,"",I73/I80*100)</f>
        <v/>
      </c>
    </row>
    <row r="74" spans="1:10" ht="36.75" customHeight="1" x14ac:dyDescent="0.2">
      <c r="A74" s="183"/>
      <c r="B74" s="188" t="s">
        <v>100</v>
      </c>
      <c r="C74" s="189" t="s">
        <v>101</v>
      </c>
      <c r="D74" s="190"/>
      <c r="E74" s="190"/>
      <c r="F74" s="196" t="s">
        <v>27</v>
      </c>
      <c r="G74" s="197"/>
      <c r="H74" s="197"/>
      <c r="I74" s="197">
        <f>'23.14 23.14 Pol'!G252</f>
        <v>0</v>
      </c>
      <c r="J74" s="194" t="str">
        <f>IF(I80=0,"",I74/I80*100)</f>
        <v/>
      </c>
    </row>
    <row r="75" spans="1:10" ht="36.75" customHeight="1" x14ac:dyDescent="0.2">
      <c r="A75" s="183"/>
      <c r="B75" s="188" t="s">
        <v>102</v>
      </c>
      <c r="C75" s="189" t="s">
        <v>103</v>
      </c>
      <c r="D75" s="190"/>
      <c r="E75" s="190"/>
      <c r="F75" s="196" t="s">
        <v>27</v>
      </c>
      <c r="G75" s="197"/>
      <c r="H75" s="197"/>
      <c r="I75" s="197">
        <f>'23.14 23.14 Pol'!G284</f>
        <v>0</v>
      </c>
      <c r="J75" s="194" t="str">
        <f>IF(I80=0,"",I75/I80*100)</f>
        <v/>
      </c>
    </row>
    <row r="76" spans="1:10" ht="36.75" customHeight="1" x14ac:dyDescent="0.2">
      <c r="A76" s="183"/>
      <c r="B76" s="188" t="s">
        <v>104</v>
      </c>
      <c r="C76" s="189" t="s">
        <v>105</v>
      </c>
      <c r="D76" s="190"/>
      <c r="E76" s="190"/>
      <c r="F76" s="196" t="s">
        <v>27</v>
      </c>
      <c r="G76" s="197"/>
      <c r="H76" s="197"/>
      <c r="I76" s="197">
        <f>'23.14 23.14 Pol'!G312</f>
        <v>0</v>
      </c>
      <c r="J76" s="194" t="str">
        <f>IF(I80=0,"",I76/I80*100)</f>
        <v/>
      </c>
    </row>
    <row r="77" spans="1:10" ht="36.75" customHeight="1" x14ac:dyDescent="0.2">
      <c r="A77" s="183"/>
      <c r="B77" s="188" t="s">
        <v>106</v>
      </c>
      <c r="C77" s="189" t="s">
        <v>107</v>
      </c>
      <c r="D77" s="190"/>
      <c r="E77" s="190"/>
      <c r="F77" s="196" t="s">
        <v>28</v>
      </c>
      <c r="G77" s="197"/>
      <c r="H77" s="197"/>
      <c r="I77" s="197">
        <f>'23.14 23.14 Pol'!G370</f>
        <v>0</v>
      </c>
      <c r="J77" s="194" t="str">
        <f>IF(I80=0,"",I77/I80*100)</f>
        <v/>
      </c>
    </row>
    <row r="78" spans="1:10" ht="36.75" customHeight="1" x14ac:dyDescent="0.2">
      <c r="A78" s="183"/>
      <c r="B78" s="188" t="s">
        <v>108</v>
      </c>
      <c r="C78" s="189" t="s">
        <v>109</v>
      </c>
      <c r="D78" s="190"/>
      <c r="E78" s="190"/>
      <c r="F78" s="196" t="s">
        <v>110</v>
      </c>
      <c r="G78" s="197"/>
      <c r="H78" s="197"/>
      <c r="I78" s="197">
        <f>'23.14 23.14 Pol'!G413</f>
        <v>0</v>
      </c>
      <c r="J78" s="194" t="str">
        <f>IF(I80=0,"",I78/I80*100)</f>
        <v/>
      </c>
    </row>
    <row r="79" spans="1:10" ht="36.75" customHeight="1" x14ac:dyDescent="0.2">
      <c r="A79" s="183"/>
      <c r="B79" s="188" t="s">
        <v>111</v>
      </c>
      <c r="C79" s="189" t="s">
        <v>30</v>
      </c>
      <c r="D79" s="190"/>
      <c r="E79" s="190"/>
      <c r="F79" s="196" t="s">
        <v>111</v>
      </c>
      <c r="G79" s="197"/>
      <c r="H79" s="197"/>
      <c r="I79" s="197">
        <f>'23.14 23.14 Pol'!G424</f>
        <v>0</v>
      </c>
      <c r="J79" s="194" t="str">
        <f>IF(I80=0,"",I79/I80*100)</f>
        <v/>
      </c>
    </row>
    <row r="80" spans="1:10" ht="25.5" customHeight="1" x14ac:dyDescent="0.2">
      <c r="A80" s="184"/>
      <c r="B80" s="191" t="s">
        <v>1</v>
      </c>
      <c r="C80" s="192"/>
      <c r="D80" s="193"/>
      <c r="E80" s="193"/>
      <c r="F80" s="198"/>
      <c r="G80" s="199"/>
      <c r="H80" s="199"/>
      <c r="I80" s="199">
        <f>SUM(I58:I79)</f>
        <v>0</v>
      </c>
      <c r="J80" s="195">
        <f>SUM(J58:J79)</f>
        <v>0</v>
      </c>
    </row>
    <row r="81" spans="6:10" x14ac:dyDescent="0.2">
      <c r="F81" s="137"/>
      <c r="G81" s="137"/>
      <c r="H81" s="137"/>
      <c r="I81" s="137"/>
      <c r="J81" s="138"/>
    </row>
    <row r="82" spans="6:10" x14ac:dyDescent="0.2">
      <c r="F82" s="137"/>
      <c r="G82" s="137"/>
      <c r="H82" s="137"/>
      <c r="I82" s="137"/>
      <c r="J82" s="138"/>
    </row>
    <row r="83" spans="6:10" x14ac:dyDescent="0.2">
      <c r="F83" s="137"/>
      <c r="G83" s="137"/>
      <c r="H83" s="137"/>
      <c r="I83" s="137"/>
      <c r="J83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9:E79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F2F8-FB12-48BA-BDC5-3D63257CE1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1" customWidth="1"/>
    <col min="3" max="3" width="38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1" t="s">
        <v>7</v>
      </c>
      <c r="B1" s="201"/>
      <c r="C1" s="201"/>
      <c r="D1" s="201"/>
      <c r="E1" s="201"/>
      <c r="F1" s="201"/>
      <c r="G1" s="201"/>
      <c r="AG1" t="s">
        <v>113</v>
      </c>
    </row>
    <row r="2" spans="1:60" ht="24.95" customHeight="1" x14ac:dyDescent="0.2">
      <c r="A2" s="202" t="s">
        <v>8</v>
      </c>
      <c r="B2" s="49" t="s">
        <v>48</v>
      </c>
      <c r="C2" s="205" t="s">
        <v>49</v>
      </c>
      <c r="D2" s="203"/>
      <c r="E2" s="203"/>
      <c r="F2" s="203"/>
      <c r="G2" s="204"/>
      <c r="AG2" t="s">
        <v>114</v>
      </c>
    </row>
    <row r="3" spans="1:60" ht="24.95" customHeight="1" x14ac:dyDescent="0.2">
      <c r="A3" s="202" t="s">
        <v>9</v>
      </c>
      <c r="B3" s="49" t="s">
        <v>43</v>
      </c>
      <c r="C3" s="205" t="s">
        <v>45</v>
      </c>
      <c r="D3" s="203"/>
      <c r="E3" s="203"/>
      <c r="F3" s="203"/>
      <c r="G3" s="204"/>
      <c r="AC3" s="181" t="s">
        <v>114</v>
      </c>
      <c r="AG3" t="s">
        <v>115</v>
      </c>
    </row>
    <row r="4" spans="1:60" ht="24.95" customHeight="1" x14ac:dyDescent="0.2">
      <c r="A4" s="206" t="s">
        <v>10</v>
      </c>
      <c r="B4" s="207" t="s">
        <v>43</v>
      </c>
      <c r="C4" s="208" t="s">
        <v>44</v>
      </c>
      <c r="D4" s="209"/>
      <c r="E4" s="209"/>
      <c r="F4" s="209"/>
      <c r="G4" s="210"/>
      <c r="AG4" t="s">
        <v>116</v>
      </c>
    </row>
    <row r="5" spans="1:60" x14ac:dyDescent="0.2">
      <c r="D5" s="10"/>
    </row>
    <row r="6" spans="1:60" ht="38.25" x14ac:dyDescent="0.2">
      <c r="A6" s="212" t="s">
        <v>117</v>
      </c>
      <c r="B6" s="214" t="s">
        <v>118</v>
      </c>
      <c r="C6" s="214" t="s">
        <v>119</v>
      </c>
      <c r="D6" s="213" t="s">
        <v>120</v>
      </c>
      <c r="E6" s="212" t="s">
        <v>121</v>
      </c>
      <c r="F6" s="211" t="s">
        <v>122</v>
      </c>
      <c r="G6" s="212" t="s">
        <v>31</v>
      </c>
      <c r="H6" s="215" t="s">
        <v>32</v>
      </c>
      <c r="I6" s="215" t="s">
        <v>123</v>
      </c>
      <c r="J6" s="215" t="s">
        <v>33</v>
      </c>
      <c r="K6" s="215" t="s">
        <v>124</v>
      </c>
      <c r="L6" s="215" t="s">
        <v>125</v>
      </c>
      <c r="M6" s="215" t="s">
        <v>126</v>
      </c>
      <c r="N6" s="215" t="s">
        <v>127</v>
      </c>
      <c r="O6" s="215" t="s">
        <v>128</v>
      </c>
      <c r="P6" s="215" t="s">
        <v>129</v>
      </c>
      <c r="Q6" s="215" t="s">
        <v>130</v>
      </c>
      <c r="R6" s="215" t="s">
        <v>131</v>
      </c>
      <c r="S6" s="215" t="s">
        <v>132</v>
      </c>
      <c r="T6" s="215" t="s">
        <v>133</v>
      </c>
      <c r="U6" s="215" t="s">
        <v>134</v>
      </c>
      <c r="V6" s="215" t="s">
        <v>135</v>
      </c>
      <c r="W6" s="215" t="s">
        <v>136</v>
      </c>
      <c r="X6" s="215" t="s">
        <v>137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60" x14ac:dyDescent="0.2">
      <c r="A8" s="246" t="s">
        <v>138</v>
      </c>
      <c r="B8" s="247" t="s">
        <v>68</v>
      </c>
      <c r="C8" s="270" t="s">
        <v>69</v>
      </c>
      <c r="D8" s="248"/>
      <c r="E8" s="249"/>
      <c r="F8" s="250"/>
      <c r="G8" s="250">
        <f>SUMIF(AG9:AG20,"&lt;&gt;NOR",G9:G20)</f>
        <v>0</v>
      </c>
      <c r="H8" s="250"/>
      <c r="I8" s="250">
        <f>SUM(I9:I20)</f>
        <v>0</v>
      </c>
      <c r="J8" s="250"/>
      <c r="K8" s="250">
        <f>SUM(K9:K20)</f>
        <v>0</v>
      </c>
      <c r="L8" s="250"/>
      <c r="M8" s="250">
        <f>SUM(M9:M20)</f>
        <v>0</v>
      </c>
      <c r="N8" s="250"/>
      <c r="O8" s="250">
        <f>SUM(O9:O20)</f>
        <v>0.11</v>
      </c>
      <c r="P8" s="250"/>
      <c r="Q8" s="250">
        <f>SUM(Q9:Q20)</f>
        <v>0</v>
      </c>
      <c r="R8" s="250"/>
      <c r="S8" s="250"/>
      <c r="T8" s="251"/>
      <c r="U8" s="245"/>
      <c r="V8" s="245">
        <f>SUM(V9:V20)</f>
        <v>1.41</v>
      </c>
      <c r="W8" s="245"/>
      <c r="X8" s="245"/>
      <c r="AG8" t="s">
        <v>139</v>
      </c>
    </row>
    <row r="9" spans="1:60" ht="22.5" outlineLevel="1" x14ac:dyDescent="0.2">
      <c r="A9" s="252">
        <v>1</v>
      </c>
      <c r="B9" s="253" t="s">
        <v>140</v>
      </c>
      <c r="C9" s="271" t="s">
        <v>141</v>
      </c>
      <c r="D9" s="254" t="s">
        <v>142</v>
      </c>
      <c r="E9" s="255">
        <v>1.35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7">
        <v>7.4709999999999999E-2</v>
      </c>
      <c r="O9" s="257">
        <f>ROUND(E9*N9,2)</f>
        <v>0.1</v>
      </c>
      <c r="P9" s="257">
        <v>0</v>
      </c>
      <c r="Q9" s="257">
        <f>ROUND(E9*P9,2)</f>
        <v>0</v>
      </c>
      <c r="R9" s="257"/>
      <c r="S9" s="257" t="s">
        <v>143</v>
      </c>
      <c r="T9" s="258" t="s">
        <v>143</v>
      </c>
      <c r="U9" s="235">
        <v>0.52915000000000001</v>
      </c>
      <c r="V9" s="235">
        <f>ROUND(E9*U9,2)</f>
        <v>0.71</v>
      </c>
      <c r="W9" s="235"/>
      <c r="X9" s="235" t="s">
        <v>144</v>
      </c>
      <c r="Y9" s="216"/>
      <c r="Z9" s="216"/>
      <c r="AA9" s="216"/>
      <c r="AB9" s="216"/>
      <c r="AC9" s="216"/>
      <c r="AD9" s="216"/>
      <c r="AE9" s="216"/>
      <c r="AF9" s="216"/>
      <c r="AG9" s="216" t="s">
        <v>145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1" x14ac:dyDescent="0.2">
      <c r="A10" s="233"/>
      <c r="B10" s="234"/>
      <c r="C10" s="272" t="s">
        <v>146</v>
      </c>
      <c r="D10" s="236"/>
      <c r="E10" s="237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16"/>
      <c r="Z10" s="216"/>
      <c r="AA10" s="216"/>
      <c r="AB10" s="216"/>
      <c r="AC10" s="216"/>
      <c r="AD10" s="216"/>
      <c r="AE10" s="216"/>
      <c r="AF10" s="216"/>
      <c r="AG10" s="216" t="s">
        <v>147</v>
      </c>
      <c r="AH10" s="216">
        <v>0</v>
      </c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outlineLevel="1" x14ac:dyDescent="0.2">
      <c r="A11" s="233"/>
      <c r="B11" s="234"/>
      <c r="C11" s="272" t="s">
        <v>148</v>
      </c>
      <c r="D11" s="236"/>
      <c r="E11" s="237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16"/>
      <c r="Z11" s="216"/>
      <c r="AA11" s="216"/>
      <c r="AB11" s="216"/>
      <c r="AC11" s="216"/>
      <c r="AD11" s="216"/>
      <c r="AE11" s="216"/>
      <c r="AF11" s="216"/>
      <c r="AG11" s="216" t="s">
        <v>147</v>
      </c>
      <c r="AH11" s="216">
        <v>0</v>
      </c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33"/>
      <c r="B12" s="234"/>
      <c r="C12" s="272" t="s">
        <v>149</v>
      </c>
      <c r="D12" s="236"/>
      <c r="E12" s="237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16"/>
      <c r="Z12" s="216"/>
      <c r="AA12" s="216"/>
      <c r="AB12" s="216"/>
      <c r="AC12" s="216"/>
      <c r="AD12" s="216"/>
      <c r="AE12" s="216"/>
      <c r="AF12" s="216"/>
      <c r="AG12" s="216" t="s">
        <v>147</v>
      </c>
      <c r="AH12" s="216">
        <v>0</v>
      </c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33"/>
      <c r="B13" s="234"/>
      <c r="C13" s="272" t="s">
        <v>150</v>
      </c>
      <c r="D13" s="236"/>
      <c r="E13" s="237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16"/>
      <c r="Z13" s="216"/>
      <c r="AA13" s="216"/>
      <c r="AB13" s="216"/>
      <c r="AC13" s="216"/>
      <c r="AD13" s="216"/>
      <c r="AE13" s="216"/>
      <c r="AF13" s="216"/>
      <c r="AG13" s="216" t="s">
        <v>147</v>
      </c>
      <c r="AH13" s="216">
        <v>0</v>
      </c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33"/>
      <c r="B14" s="234"/>
      <c r="C14" s="272" t="s">
        <v>151</v>
      </c>
      <c r="D14" s="236"/>
      <c r="E14" s="237">
        <v>1.35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16"/>
      <c r="Z14" s="216"/>
      <c r="AA14" s="216"/>
      <c r="AB14" s="216"/>
      <c r="AC14" s="216"/>
      <c r="AD14" s="216"/>
      <c r="AE14" s="216"/>
      <c r="AF14" s="216"/>
      <c r="AG14" s="216" t="s">
        <v>147</v>
      </c>
      <c r="AH14" s="216">
        <v>0</v>
      </c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52">
        <v>2</v>
      </c>
      <c r="B15" s="253" t="s">
        <v>152</v>
      </c>
      <c r="C15" s="271" t="s">
        <v>153</v>
      </c>
      <c r="D15" s="254" t="s">
        <v>154</v>
      </c>
      <c r="E15" s="255">
        <v>5.8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15</v>
      </c>
      <c r="M15" s="257">
        <f>G15*(1+L15/100)</f>
        <v>0</v>
      </c>
      <c r="N15" s="257">
        <v>1.0200000000000001E-3</v>
      </c>
      <c r="O15" s="257">
        <f>ROUND(E15*N15,2)</f>
        <v>0.01</v>
      </c>
      <c r="P15" s="257">
        <v>0</v>
      </c>
      <c r="Q15" s="257">
        <f>ROUND(E15*P15,2)</f>
        <v>0</v>
      </c>
      <c r="R15" s="257"/>
      <c r="S15" s="257" t="s">
        <v>143</v>
      </c>
      <c r="T15" s="258" t="s">
        <v>143</v>
      </c>
      <c r="U15" s="235">
        <v>0.12</v>
      </c>
      <c r="V15" s="235">
        <f>ROUND(E15*U15,2)</f>
        <v>0.7</v>
      </c>
      <c r="W15" s="235"/>
      <c r="X15" s="235" t="s">
        <v>144</v>
      </c>
      <c r="Y15" s="216"/>
      <c r="Z15" s="216"/>
      <c r="AA15" s="216"/>
      <c r="AB15" s="216"/>
      <c r="AC15" s="216"/>
      <c r="AD15" s="216"/>
      <c r="AE15" s="216"/>
      <c r="AF15" s="216"/>
      <c r="AG15" s="216" t="s">
        <v>145</v>
      </c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1" x14ac:dyDescent="0.2">
      <c r="A16" s="233"/>
      <c r="B16" s="234"/>
      <c r="C16" s="273" t="s">
        <v>155</v>
      </c>
      <c r="D16" s="259"/>
      <c r="E16" s="259"/>
      <c r="F16" s="259"/>
      <c r="G16" s="259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16"/>
      <c r="Z16" s="216"/>
      <c r="AA16" s="216"/>
      <c r="AB16" s="216"/>
      <c r="AC16" s="216"/>
      <c r="AD16" s="216"/>
      <c r="AE16" s="216"/>
      <c r="AF16" s="216"/>
      <c r="AG16" s="216" t="s">
        <v>156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1" x14ac:dyDescent="0.2">
      <c r="A17" s="233"/>
      <c r="B17" s="234"/>
      <c r="C17" s="272" t="s">
        <v>146</v>
      </c>
      <c r="D17" s="236"/>
      <c r="E17" s="237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16"/>
      <c r="Z17" s="216"/>
      <c r="AA17" s="216"/>
      <c r="AB17" s="216"/>
      <c r="AC17" s="216"/>
      <c r="AD17" s="216"/>
      <c r="AE17" s="216"/>
      <c r="AF17" s="216"/>
      <c r="AG17" s="216" t="s">
        <v>147</v>
      </c>
      <c r="AH17" s="216">
        <v>0</v>
      </c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1" x14ac:dyDescent="0.2">
      <c r="A18" s="233"/>
      <c r="B18" s="234"/>
      <c r="C18" s="272" t="s">
        <v>148</v>
      </c>
      <c r="D18" s="236"/>
      <c r="E18" s="237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16"/>
      <c r="Z18" s="216"/>
      <c r="AA18" s="216"/>
      <c r="AB18" s="216"/>
      <c r="AC18" s="216"/>
      <c r="AD18" s="216"/>
      <c r="AE18" s="216"/>
      <c r="AF18" s="216"/>
      <c r="AG18" s="216" t="s">
        <v>147</v>
      </c>
      <c r="AH18" s="216">
        <v>0</v>
      </c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33"/>
      <c r="B19" s="234"/>
      <c r="C19" s="272" t="s">
        <v>149</v>
      </c>
      <c r="D19" s="236"/>
      <c r="E19" s="237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16"/>
      <c r="Z19" s="216"/>
      <c r="AA19" s="216"/>
      <c r="AB19" s="216"/>
      <c r="AC19" s="216"/>
      <c r="AD19" s="216"/>
      <c r="AE19" s="216"/>
      <c r="AF19" s="216"/>
      <c r="AG19" s="216" t="s">
        <v>147</v>
      </c>
      <c r="AH19" s="216">
        <v>0</v>
      </c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33"/>
      <c r="B20" s="234"/>
      <c r="C20" s="272" t="s">
        <v>157</v>
      </c>
      <c r="D20" s="236"/>
      <c r="E20" s="237">
        <v>5.8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16"/>
      <c r="Z20" s="216"/>
      <c r="AA20" s="216"/>
      <c r="AB20" s="216"/>
      <c r="AC20" s="216"/>
      <c r="AD20" s="216"/>
      <c r="AE20" s="216"/>
      <c r="AF20" s="216"/>
      <c r="AG20" s="216" t="s">
        <v>147</v>
      </c>
      <c r="AH20" s="216">
        <v>0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ht="25.5" x14ac:dyDescent="0.2">
      <c r="A21" s="246" t="s">
        <v>138</v>
      </c>
      <c r="B21" s="247" t="s">
        <v>70</v>
      </c>
      <c r="C21" s="270" t="s">
        <v>71</v>
      </c>
      <c r="D21" s="248"/>
      <c r="E21" s="249"/>
      <c r="F21" s="250"/>
      <c r="G21" s="250">
        <f>SUMIF(AG22:AG26,"&lt;&gt;NOR",G22:G26)</f>
        <v>0</v>
      </c>
      <c r="H21" s="250"/>
      <c r="I21" s="250">
        <f>SUM(I22:I26)</f>
        <v>0</v>
      </c>
      <c r="J21" s="250"/>
      <c r="K21" s="250">
        <f>SUM(K22:K26)</f>
        <v>0</v>
      </c>
      <c r="L21" s="250"/>
      <c r="M21" s="250">
        <f>SUM(M22:M26)</f>
        <v>0</v>
      </c>
      <c r="N21" s="250"/>
      <c r="O21" s="250">
        <f>SUM(O22:O26)</f>
        <v>7.0000000000000007E-2</v>
      </c>
      <c r="P21" s="250"/>
      <c r="Q21" s="250">
        <f>SUM(Q22:Q26)</f>
        <v>0</v>
      </c>
      <c r="R21" s="250"/>
      <c r="S21" s="250"/>
      <c r="T21" s="251"/>
      <c r="U21" s="245"/>
      <c r="V21" s="245">
        <f>SUM(V22:V26)</f>
        <v>5.23</v>
      </c>
      <c r="W21" s="245"/>
      <c r="X21" s="245"/>
      <c r="AG21" t="s">
        <v>139</v>
      </c>
    </row>
    <row r="22" spans="1:60" ht="22.5" outlineLevel="1" x14ac:dyDescent="0.2">
      <c r="A22" s="252">
        <v>3</v>
      </c>
      <c r="B22" s="253" t="s">
        <v>158</v>
      </c>
      <c r="C22" s="271" t="s">
        <v>159</v>
      </c>
      <c r="D22" s="254" t="s">
        <v>142</v>
      </c>
      <c r="E22" s="255">
        <v>5.5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15</v>
      </c>
      <c r="M22" s="257">
        <f>G22*(1+L22/100)</f>
        <v>0</v>
      </c>
      <c r="N22" s="257">
        <v>1.201E-2</v>
      </c>
      <c r="O22" s="257">
        <f>ROUND(E22*N22,2)</f>
        <v>7.0000000000000007E-2</v>
      </c>
      <c r="P22" s="257">
        <v>0</v>
      </c>
      <c r="Q22" s="257">
        <f>ROUND(E22*P22,2)</f>
        <v>0</v>
      </c>
      <c r="R22" s="257"/>
      <c r="S22" s="257" t="s">
        <v>143</v>
      </c>
      <c r="T22" s="258" t="s">
        <v>143</v>
      </c>
      <c r="U22" s="235">
        <v>0.95</v>
      </c>
      <c r="V22" s="235">
        <f>ROUND(E22*U22,2)</f>
        <v>5.23</v>
      </c>
      <c r="W22" s="235"/>
      <c r="X22" s="235" t="s">
        <v>144</v>
      </c>
      <c r="Y22" s="216"/>
      <c r="Z22" s="216"/>
      <c r="AA22" s="216"/>
      <c r="AB22" s="216"/>
      <c r="AC22" s="216"/>
      <c r="AD22" s="216"/>
      <c r="AE22" s="216"/>
      <c r="AF22" s="216"/>
      <c r="AG22" s="216" t="s">
        <v>145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 x14ac:dyDescent="0.2">
      <c r="A23" s="233"/>
      <c r="B23" s="234"/>
      <c r="C23" s="273" t="s">
        <v>160</v>
      </c>
      <c r="D23" s="259"/>
      <c r="E23" s="259"/>
      <c r="F23" s="259"/>
      <c r="G23" s="259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16"/>
      <c r="Z23" s="216"/>
      <c r="AA23" s="216"/>
      <c r="AB23" s="216"/>
      <c r="AC23" s="216"/>
      <c r="AD23" s="216"/>
      <c r="AE23" s="216"/>
      <c r="AF23" s="216"/>
      <c r="AG23" s="216" t="s">
        <v>156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 x14ac:dyDescent="0.2">
      <c r="A24" s="233"/>
      <c r="B24" s="234"/>
      <c r="C24" s="272" t="s">
        <v>146</v>
      </c>
      <c r="D24" s="236"/>
      <c r="E24" s="237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16"/>
      <c r="Z24" s="216"/>
      <c r="AA24" s="216"/>
      <c r="AB24" s="216"/>
      <c r="AC24" s="216"/>
      <c r="AD24" s="216"/>
      <c r="AE24" s="216"/>
      <c r="AF24" s="216"/>
      <c r="AG24" s="216" t="s">
        <v>147</v>
      </c>
      <c r="AH24" s="216">
        <v>0</v>
      </c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33"/>
      <c r="B25" s="234"/>
      <c r="C25" s="272" t="s">
        <v>161</v>
      </c>
      <c r="D25" s="236"/>
      <c r="E25" s="237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16"/>
      <c r="Z25" s="216"/>
      <c r="AA25" s="216"/>
      <c r="AB25" s="216"/>
      <c r="AC25" s="216"/>
      <c r="AD25" s="216"/>
      <c r="AE25" s="216"/>
      <c r="AF25" s="216"/>
      <c r="AG25" s="216" t="s">
        <v>147</v>
      </c>
      <c r="AH25" s="216">
        <v>0</v>
      </c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1" x14ac:dyDescent="0.2">
      <c r="A26" s="233"/>
      <c r="B26" s="234"/>
      <c r="C26" s="272" t="s">
        <v>162</v>
      </c>
      <c r="D26" s="236"/>
      <c r="E26" s="237">
        <v>5.5</v>
      </c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16"/>
      <c r="Z26" s="216"/>
      <c r="AA26" s="216"/>
      <c r="AB26" s="216"/>
      <c r="AC26" s="216"/>
      <c r="AD26" s="216"/>
      <c r="AE26" s="216"/>
      <c r="AF26" s="216"/>
      <c r="AG26" s="216" t="s">
        <v>147</v>
      </c>
      <c r="AH26" s="216">
        <v>0</v>
      </c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x14ac:dyDescent="0.2">
      <c r="A27" s="246" t="s">
        <v>138</v>
      </c>
      <c r="B27" s="247" t="s">
        <v>72</v>
      </c>
      <c r="C27" s="270" t="s">
        <v>73</v>
      </c>
      <c r="D27" s="248"/>
      <c r="E27" s="249"/>
      <c r="F27" s="250"/>
      <c r="G27" s="250">
        <f>SUMIF(AG28:AG53,"&lt;&gt;NOR",G28:G53)</f>
        <v>0</v>
      </c>
      <c r="H27" s="250"/>
      <c r="I27" s="250">
        <f>SUM(I28:I53)</f>
        <v>0</v>
      </c>
      <c r="J27" s="250"/>
      <c r="K27" s="250">
        <f>SUM(K28:K53)</f>
        <v>0</v>
      </c>
      <c r="L27" s="250"/>
      <c r="M27" s="250">
        <f>SUM(M28:M53)</f>
        <v>0</v>
      </c>
      <c r="N27" s="250"/>
      <c r="O27" s="250">
        <f>SUM(O28:O53)</f>
        <v>0.86</v>
      </c>
      <c r="P27" s="250"/>
      <c r="Q27" s="250">
        <f>SUM(Q28:Q53)</f>
        <v>0</v>
      </c>
      <c r="R27" s="250"/>
      <c r="S27" s="250"/>
      <c r="T27" s="251"/>
      <c r="U27" s="245"/>
      <c r="V27" s="245">
        <f>SUM(V28:V53)</f>
        <v>15.52</v>
      </c>
      <c r="W27" s="245"/>
      <c r="X27" s="245"/>
      <c r="AG27" t="s">
        <v>139</v>
      </c>
    </row>
    <row r="28" spans="1:60" outlineLevel="1" x14ac:dyDescent="0.2">
      <c r="A28" s="252">
        <v>4</v>
      </c>
      <c r="B28" s="253" t="s">
        <v>163</v>
      </c>
      <c r="C28" s="271" t="s">
        <v>164</v>
      </c>
      <c r="D28" s="254" t="s">
        <v>142</v>
      </c>
      <c r="E28" s="255">
        <v>3.7440000000000002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15</v>
      </c>
      <c r="M28" s="257">
        <f>G28*(1+L28/100)</f>
        <v>0</v>
      </c>
      <c r="N28" s="257">
        <v>4.0000000000000003E-5</v>
      </c>
      <c r="O28" s="257">
        <f>ROUND(E28*N28,2)</f>
        <v>0</v>
      </c>
      <c r="P28" s="257">
        <v>0</v>
      </c>
      <c r="Q28" s="257">
        <f>ROUND(E28*P28,2)</f>
        <v>0</v>
      </c>
      <c r="R28" s="257"/>
      <c r="S28" s="257" t="s">
        <v>143</v>
      </c>
      <c r="T28" s="258" t="s">
        <v>143</v>
      </c>
      <c r="U28" s="235">
        <v>7.8E-2</v>
      </c>
      <c r="V28" s="235">
        <f>ROUND(E28*U28,2)</f>
        <v>0.28999999999999998</v>
      </c>
      <c r="W28" s="235"/>
      <c r="X28" s="235" t="s">
        <v>144</v>
      </c>
      <c r="Y28" s="216"/>
      <c r="Z28" s="216"/>
      <c r="AA28" s="216"/>
      <c r="AB28" s="216"/>
      <c r="AC28" s="216"/>
      <c r="AD28" s="216"/>
      <c r="AE28" s="216"/>
      <c r="AF28" s="216"/>
      <c r="AG28" s="216" t="s">
        <v>165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ht="22.5" outlineLevel="1" x14ac:dyDescent="0.2">
      <c r="A29" s="233"/>
      <c r="B29" s="234"/>
      <c r="C29" s="273" t="s">
        <v>166</v>
      </c>
      <c r="D29" s="259"/>
      <c r="E29" s="259"/>
      <c r="F29" s="259"/>
      <c r="G29" s="259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16"/>
      <c r="Z29" s="216"/>
      <c r="AA29" s="216"/>
      <c r="AB29" s="216"/>
      <c r="AC29" s="216"/>
      <c r="AD29" s="216"/>
      <c r="AE29" s="216"/>
      <c r="AF29" s="216"/>
      <c r="AG29" s="216" t="s">
        <v>156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60" t="str">
        <f>C29</f>
        <v>fólií Pe 0,05-0,2 mm, které se zřizují před úpravami povrchu, a obalení osazených dveřních zárubní před znečištěním při úpravách povrchu nástřikem plastických maltovin včetně pozdějšího odkrytí</v>
      </c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33"/>
      <c r="B30" s="234"/>
      <c r="C30" s="272" t="s">
        <v>146</v>
      </c>
      <c r="D30" s="236"/>
      <c r="E30" s="237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16"/>
      <c r="Z30" s="216"/>
      <c r="AA30" s="216"/>
      <c r="AB30" s="216"/>
      <c r="AC30" s="216"/>
      <c r="AD30" s="216"/>
      <c r="AE30" s="216"/>
      <c r="AF30" s="216"/>
      <c r="AG30" s="216" t="s">
        <v>147</v>
      </c>
      <c r="AH30" s="216">
        <v>0</v>
      </c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33"/>
      <c r="B31" s="234"/>
      <c r="C31" s="272" t="s">
        <v>167</v>
      </c>
      <c r="D31" s="236"/>
      <c r="E31" s="237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16"/>
      <c r="Z31" s="216"/>
      <c r="AA31" s="216"/>
      <c r="AB31" s="216"/>
      <c r="AC31" s="216"/>
      <c r="AD31" s="216"/>
      <c r="AE31" s="216"/>
      <c r="AF31" s="216"/>
      <c r="AG31" s="216" t="s">
        <v>147</v>
      </c>
      <c r="AH31" s="216">
        <v>0</v>
      </c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1" x14ac:dyDescent="0.2">
      <c r="A32" s="233"/>
      <c r="B32" s="234"/>
      <c r="C32" s="272" t="s">
        <v>168</v>
      </c>
      <c r="D32" s="236"/>
      <c r="E32" s="237">
        <v>1.8720000000000001</v>
      </c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16"/>
      <c r="Z32" s="216"/>
      <c r="AA32" s="216"/>
      <c r="AB32" s="216"/>
      <c r="AC32" s="216"/>
      <c r="AD32" s="216"/>
      <c r="AE32" s="216"/>
      <c r="AF32" s="216"/>
      <c r="AG32" s="216" t="s">
        <v>147</v>
      </c>
      <c r="AH32" s="216">
        <v>0</v>
      </c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outlineLevel="1" x14ac:dyDescent="0.2">
      <c r="A33" s="233"/>
      <c r="B33" s="234"/>
      <c r="C33" s="272" t="s">
        <v>168</v>
      </c>
      <c r="D33" s="236"/>
      <c r="E33" s="237">
        <v>1.8720000000000001</v>
      </c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16"/>
      <c r="Z33" s="216"/>
      <c r="AA33" s="216"/>
      <c r="AB33" s="216"/>
      <c r="AC33" s="216"/>
      <c r="AD33" s="216"/>
      <c r="AE33" s="216"/>
      <c r="AF33" s="216"/>
      <c r="AG33" s="216" t="s">
        <v>147</v>
      </c>
      <c r="AH33" s="216">
        <v>0</v>
      </c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ht="22.5" outlineLevel="1" x14ac:dyDescent="0.2">
      <c r="A34" s="252">
        <v>5</v>
      </c>
      <c r="B34" s="253" t="s">
        <v>169</v>
      </c>
      <c r="C34" s="271" t="s">
        <v>170</v>
      </c>
      <c r="D34" s="254" t="s">
        <v>171</v>
      </c>
      <c r="E34" s="255">
        <v>10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15</v>
      </c>
      <c r="M34" s="257">
        <f>G34*(1+L34/100)</f>
        <v>0</v>
      </c>
      <c r="N34" s="257">
        <v>2.49E-3</v>
      </c>
      <c r="O34" s="257">
        <f>ROUND(E34*N34,2)</f>
        <v>0.02</v>
      </c>
      <c r="P34" s="257">
        <v>0</v>
      </c>
      <c r="Q34" s="257">
        <f>ROUND(E34*P34,2)</f>
        <v>0</v>
      </c>
      <c r="R34" s="257"/>
      <c r="S34" s="257" t="s">
        <v>143</v>
      </c>
      <c r="T34" s="258" t="s">
        <v>143</v>
      </c>
      <c r="U34" s="235">
        <v>0.14499999999999999</v>
      </c>
      <c r="V34" s="235">
        <f>ROUND(E34*U34,2)</f>
        <v>1.45</v>
      </c>
      <c r="W34" s="235"/>
      <c r="X34" s="235" t="s">
        <v>144</v>
      </c>
      <c r="Y34" s="216"/>
      <c r="Z34" s="216"/>
      <c r="AA34" s="216"/>
      <c r="AB34" s="216"/>
      <c r="AC34" s="216"/>
      <c r="AD34" s="216"/>
      <c r="AE34" s="216"/>
      <c r="AF34" s="216"/>
      <c r="AG34" s="216" t="s">
        <v>145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ht="22.5" outlineLevel="1" x14ac:dyDescent="0.2">
      <c r="A35" s="233"/>
      <c r="B35" s="234"/>
      <c r="C35" s="273" t="s">
        <v>172</v>
      </c>
      <c r="D35" s="259"/>
      <c r="E35" s="259"/>
      <c r="F35" s="259"/>
      <c r="G35" s="259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16"/>
      <c r="Z35" s="216"/>
      <c r="AA35" s="216"/>
      <c r="AB35" s="216"/>
      <c r="AC35" s="216"/>
      <c r="AD35" s="216"/>
      <c r="AE35" s="216"/>
      <c r="AF35" s="216"/>
      <c r="AG35" s="216" t="s">
        <v>156</v>
      </c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60" t="str">
        <f>C35</f>
        <v>V položce jsou zakalkulovány náklady na pomocné pracovní lešení o výšce podlahy do 1900 mm a pro zatížení do 1,5 kPa. Položka obsahuje penetraci podkladu a sádrovou omítku tl. 15 mm.</v>
      </c>
      <c r="BB35" s="216"/>
      <c r="BC35" s="216"/>
      <c r="BD35" s="216"/>
      <c r="BE35" s="216"/>
      <c r="BF35" s="216"/>
      <c r="BG35" s="216"/>
      <c r="BH35" s="216"/>
    </row>
    <row r="36" spans="1:60" outlineLevel="1" x14ac:dyDescent="0.2">
      <c r="A36" s="233"/>
      <c r="B36" s="234"/>
      <c r="C36" s="272" t="s">
        <v>146</v>
      </c>
      <c r="D36" s="236"/>
      <c r="E36" s="237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16"/>
      <c r="Z36" s="216"/>
      <c r="AA36" s="216"/>
      <c r="AB36" s="216"/>
      <c r="AC36" s="216"/>
      <c r="AD36" s="216"/>
      <c r="AE36" s="216"/>
      <c r="AF36" s="216"/>
      <c r="AG36" s="216" t="s">
        <v>147</v>
      </c>
      <c r="AH36" s="216">
        <v>0</v>
      </c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33"/>
      <c r="B37" s="234"/>
      <c r="C37" s="272" t="s">
        <v>173</v>
      </c>
      <c r="D37" s="236"/>
      <c r="E37" s="237">
        <v>10</v>
      </c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16"/>
      <c r="Z37" s="216"/>
      <c r="AA37" s="216"/>
      <c r="AB37" s="216"/>
      <c r="AC37" s="216"/>
      <c r="AD37" s="216"/>
      <c r="AE37" s="216"/>
      <c r="AF37" s="216"/>
      <c r="AG37" s="216" t="s">
        <v>147</v>
      </c>
      <c r="AH37" s="216">
        <v>0</v>
      </c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ht="22.5" outlineLevel="1" x14ac:dyDescent="0.2">
      <c r="A38" s="252">
        <v>6</v>
      </c>
      <c r="B38" s="253" t="s">
        <v>174</v>
      </c>
      <c r="C38" s="271" t="s">
        <v>175</v>
      </c>
      <c r="D38" s="254" t="s">
        <v>142</v>
      </c>
      <c r="E38" s="255">
        <v>15.564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15</v>
      </c>
      <c r="M38" s="257">
        <f>G38*(1+L38/100)</f>
        <v>0</v>
      </c>
      <c r="N38" s="257">
        <v>4.4139999999999999E-2</v>
      </c>
      <c r="O38" s="257">
        <f>ROUND(E38*N38,2)</f>
        <v>0.69</v>
      </c>
      <c r="P38" s="257">
        <v>0</v>
      </c>
      <c r="Q38" s="257">
        <f>ROUND(E38*P38,2)</f>
        <v>0</v>
      </c>
      <c r="R38" s="257"/>
      <c r="S38" s="257" t="s">
        <v>143</v>
      </c>
      <c r="T38" s="258" t="s">
        <v>143</v>
      </c>
      <c r="U38" s="235">
        <v>0.6</v>
      </c>
      <c r="V38" s="235">
        <f>ROUND(E38*U38,2)</f>
        <v>9.34</v>
      </c>
      <c r="W38" s="235"/>
      <c r="X38" s="235" t="s">
        <v>144</v>
      </c>
      <c r="Y38" s="216"/>
      <c r="Z38" s="216"/>
      <c r="AA38" s="216"/>
      <c r="AB38" s="216"/>
      <c r="AC38" s="216"/>
      <c r="AD38" s="216"/>
      <c r="AE38" s="216"/>
      <c r="AF38" s="216"/>
      <c r="AG38" s="216" t="s">
        <v>145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1" x14ac:dyDescent="0.2">
      <c r="A39" s="233"/>
      <c r="B39" s="234"/>
      <c r="C39" s="272" t="s">
        <v>146</v>
      </c>
      <c r="D39" s="236"/>
      <c r="E39" s="237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16"/>
      <c r="Z39" s="216"/>
      <c r="AA39" s="216"/>
      <c r="AB39" s="216"/>
      <c r="AC39" s="216"/>
      <c r="AD39" s="216"/>
      <c r="AE39" s="216"/>
      <c r="AF39" s="216"/>
      <c r="AG39" s="216" t="s">
        <v>147</v>
      </c>
      <c r="AH39" s="216">
        <v>0</v>
      </c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1" x14ac:dyDescent="0.2">
      <c r="A40" s="233"/>
      <c r="B40" s="234"/>
      <c r="C40" s="272" t="s">
        <v>176</v>
      </c>
      <c r="D40" s="236"/>
      <c r="E40" s="237">
        <v>19.100000000000001</v>
      </c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16"/>
      <c r="Z40" s="216"/>
      <c r="AA40" s="216"/>
      <c r="AB40" s="216"/>
      <c r="AC40" s="216"/>
      <c r="AD40" s="216"/>
      <c r="AE40" s="216"/>
      <c r="AF40" s="216"/>
      <c r="AG40" s="216" t="s">
        <v>147</v>
      </c>
      <c r="AH40" s="216">
        <v>0</v>
      </c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33"/>
      <c r="B41" s="234"/>
      <c r="C41" s="272" t="s">
        <v>177</v>
      </c>
      <c r="D41" s="236"/>
      <c r="E41" s="237">
        <v>-1.8720000000000001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16"/>
      <c r="Z41" s="216"/>
      <c r="AA41" s="216"/>
      <c r="AB41" s="216"/>
      <c r="AC41" s="216"/>
      <c r="AD41" s="216"/>
      <c r="AE41" s="216"/>
      <c r="AF41" s="216"/>
      <c r="AG41" s="216" t="s">
        <v>147</v>
      </c>
      <c r="AH41" s="216">
        <v>0</v>
      </c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 x14ac:dyDescent="0.2">
      <c r="A42" s="233"/>
      <c r="B42" s="234"/>
      <c r="C42" s="272" t="s">
        <v>178</v>
      </c>
      <c r="D42" s="236"/>
      <c r="E42" s="237">
        <v>-1.6639999999999999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16"/>
      <c r="Z42" s="216"/>
      <c r="AA42" s="216"/>
      <c r="AB42" s="216"/>
      <c r="AC42" s="216"/>
      <c r="AD42" s="216"/>
      <c r="AE42" s="216"/>
      <c r="AF42" s="216"/>
      <c r="AG42" s="216" t="s">
        <v>147</v>
      </c>
      <c r="AH42" s="216">
        <v>0</v>
      </c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ht="22.5" outlineLevel="1" x14ac:dyDescent="0.2">
      <c r="A43" s="252">
        <v>7</v>
      </c>
      <c r="B43" s="253" t="s">
        <v>179</v>
      </c>
      <c r="C43" s="271" t="s">
        <v>180</v>
      </c>
      <c r="D43" s="254" t="s">
        <v>142</v>
      </c>
      <c r="E43" s="255">
        <v>6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15</v>
      </c>
      <c r="M43" s="257">
        <f>G43*(1+L43/100)</f>
        <v>0</v>
      </c>
      <c r="N43" s="257">
        <v>3.6700000000000001E-3</v>
      </c>
      <c r="O43" s="257">
        <f>ROUND(E43*N43,2)</f>
        <v>0.02</v>
      </c>
      <c r="P43" s="257">
        <v>0</v>
      </c>
      <c r="Q43" s="257">
        <f>ROUND(E43*P43,2)</f>
        <v>0</v>
      </c>
      <c r="R43" s="257"/>
      <c r="S43" s="257" t="s">
        <v>143</v>
      </c>
      <c r="T43" s="258" t="s">
        <v>143</v>
      </c>
      <c r="U43" s="235">
        <v>0.36199999999999999</v>
      </c>
      <c r="V43" s="235">
        <f>ROUND(E43*U43,2)</f>
        <v>2.17</v>
      </c>
      <c r="W43" s="235"/>
      <c r="X43" s="235" t="s">
        <v>144</v>
      </c>
      <c r="Y43" s="216"/>
      <c r="Z43" s="216"/>
      <c r="AA43" s="216"/>
      <c r="AB43" s="216"/>
      <c r="AC43" s="216"/>
      <c r="AD43" s="216"/>
      <c r="AE43" s="216"/>
      <c r="AF43" s="216"/>
      <c r="AG43" s="216" t="s">
        <v>145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outlineLevel="1" x14ac:dyDescent="0.2">
      <c r="A44" s="233"/>
      <c r="B44" s="234"/>
      <c r="C44" s="272" t="s">
        <v>146</v>
      </c>
      <c r="D44" s="236"/>
      <c r="E44" s="237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16"/>
      <c r="Z44" s="216"/>
      <c r="AA44" s="216"/>
      <c r="AB44" s="216"/>
      <c r="AC44" s="216"/>
      <c r="AD44" s="216"/>
      <c r="AE44" s="216"/>
      <c r="AF44" s="216"/>
      <c r="AG44" s="216" t="s">
        <v>147</v>
      </c>
      <c r="AH44" s="216">
        <v>0</v>
      </c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outlineLevel="1" x14ac:dyDescent="0.2">
      <c r="A45" s="233"/>
      <c r="B45" s="234"/>
      <c r="C45" s="272" t="s">
        <v>181</v>
      </c>
      <c r="D45" s="236"/>
      <c r="E45" s="237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16"/>
      <c r="Z45" s="216"/>
      <c r="AA45" s="216"/>
      <c r="AB45" s="216"/>
      <c r="AC45" s="216"/>
      <c r="AD45" s="216"/>
      <c r="AE45" s="216"/>
      <c r="AF45" s="216"/>
      <c r="AG45" s="216" t="s">
        <v>147</v>
      </c>
      <c r="AH45" s="216">
        <v>0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outlineLevel="1" x14ac:dyDescent="0.2">
      <c r="A46" s="233"/>
      <c r="B46" s="234"/>
      <c r="C46" s="272" t="s">
        <v>149</v>
      </c>
      <c r="D46" s="236"/>
      <c r="E46" s="237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16"/>
      <c r="Z46" s="216"/>
      <c r="AA46" s="216"/>
      <c r="AB46" s="216"/>
      <c r="AC46" s="216"/>
      <c r="AD46" s="216"/>
      <c r="AE46" s="216"/>
      <c r="AF46" s="216"/>
      <c r="AG46" s="216" t="s">
        <v>147</v>
      </c>
      <c r="AH46" s="216">
        <v>0</v>
      </c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</row>
    <row r="47" spans="1:60" outlineLevel="1" x14ac:dyDescent="0.2">
      <c r="A47" s="233"/>
      <c r="B47" s="234"/>
      <c r="C47" s="272" t="s">
        <v>182</v>
      </c>
      <c r="D47" s="236"/>
      <c r="E47" s="237">
        <v>6</v>
      </c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16"/>
      <c r="Z47" s="216"/>
      <c r="AA47" s="216"/>
      <c r="AB47" s="216"/>
      <c r="AC47" s="216"/>
      <c r="AD47" s="216"/>
      <c r="AE47" s="216"/>
      <c r="AF47" s="216"/>
      <c r="AG47" s="216" t="s">
        <v>147</v>
      </c>
      <c r="AH47" s="216">
        <v>0</v>
      </c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outlineLevel="1" x14ac:dyDescent="0.2">
      <c r="A48" s="252">
        <v>8</v>
      </c>
      <c r="B48" s="253" t="s">
        <v>183</v>
      </c>
      <c r="C48" s="271" t="s">
        <v>184</v>
      </c>
      <c r="D48" s="254" t="s">
        <v>142</v>
      </c>
      <c r="E48" s="255">
        <v>2.7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15</v>
      </c>
      <c r="M48" s="257">
        <f>G48*(1+L48/100)</f>
        <v>0</v>
      </c>
      <c r="N48" s="257">
        <v>4.7660000000000001E-2</v>
      </c>
      <c r="O48" s="257">
        <f>ROUND(E48*N48,2)</f>
        <v>0.13</v>
      </c>
      <c r="P48" s="257">
        <v>0</v>
      </c>
      <c r="Q48" s="257">
        <f>ROUND(E48*P48,2)</f>
        <v>0</v>
      </c>
      <c r="R48" s="257"/>
      <c r="S48" s="257" t="s">
        <v>143</v>
      </c>
      <c r="T48" s="258" t="s">
        <v>143</v>
      </c>
      <c r="U48" s="235">
        <v>0.84</v>
      </c>
      <c r="V48" s="235">
        <f>ROUND(E48*U48,2)</f>
        <v>2.27</v>
      </c>
      <c r="W48" s="235"/>
      <c r="X48" s="235" t="s">
        <v>144</v>
      </c>
      <c r="Y48" s="216"/>
      <c r="Z48" s="216"/>
      <c r="AA48" s="216"/>
      <c r="AB48" s="216"/>
      <c r="AC48" s="216"/>
      <c r="AD48" s="216"/>
      <c r="AE48" s="216"/>
      <c r="AF48" s="216"/>
      <c r="AG48" s="216" t="s">
        <v>145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1" x14ac:dyDescent="0.2">
      <c r="A49" s="233"/>
      <c r="B49" s="234"/>
      <c r="C49" s="272" t="s">
        <v>146</v>
      </c>
      <c r="D49" s="236"/>
      <c r="E49" s="237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16"/>
      <c r="Z49" s="216"/>
      <c r="AA49" s="216"/>
      <c r="AB49" s="216"/>
      <c r="AC49" s="216"/>
      <c r="AD49" s="216"/>
      <c r="AE49" s="216"/>
      <c r="AF49" s="216"/>
      <c r="AG49" s="216" t="s">
        <v>147</v>
      </c>
      <c r="AH49" s="216">
        <v>0</v>
      </c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1" x14ac:dyDescent="0.2">
      <c r="A50" s="233"/>
      <c r="B50" s="234"/>
      <c r="C50" s="272" t="s">
        <v>181</v>
      </c>
      <c r="D50" s="236"/>
      <c r="E50" s="237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16"/>
      <c r="Z50" s="216"/>
      <c r="AA50" s="216"/>
      <c r="AB50" s="216"/>
      <c r="AC50" s="216"/>
      <c r="AD50" s="216"/>
      <c r="AE50" s="216"/>
      <c r="AF50" s="216"/>
      <c r="AG50" s="216" t="s">
        <v>147</v>
      </c>
      <c r="AH50" s="216">
        <v>0</v>
      </c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outlineLevel="1" x14ac:dyDescent="0.2">
      <c r="A51" s="233"/>
      <c r="B51" s="234"/>
      <c r="C51" s="272" t="s">
        <v>149</v>
      </c>
      <c r="D51" s="236"/>
      <c r="E51" s="237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16"/>
      <c r="Z51" s="216"/>
      <c r="AA51" s="216"/>
      <c r="AB51" s="216"/>
      <c r="AC51" s="216"/>
      <c r="AD51" s="216"/>
      <c r="AE51" s="216"/>
      <c r="AF51" s="216"/>
      <c r="AG51" s="216" t="s">
        <v>147</v>
      </c>
      <c r="AH51" s="216">
        <v>0</v>
      </c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33"/>
      <c r="B52" s="234"/>
      <c r="C52" s="272" t="s">
        <v>150</v>
      </c>
      <c r="D52" s="236"/>
      <c r="E52" s="237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16"/>
      <c r="Z52" s="216"/>
      <c r="AA52" s="216"/>
      <c r="AB52" s="216"/>
      <c r="AC52" s="216"/>
      <c r="AD52" s="216"/>
      <c r="AE52" s="216"/>
      <c r="AF52" s="216"/>
      <c r="AG52" s="216" t="s">
        <v>147</v>
      </c>
      <c r="AH52" s="216">
        <v>0</v>
      </c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1" x14ac:dyDescent="0.2">
      <c r="A53" s="233"/>
      <c r="B53" s="234"/>
      <c r="C53" s="272" t="s">
        <v>185</v>
      </c>
      <c r="D53" s="236"/>
      <c r="E53" s="237">
        <v>2.7</v>
      </c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16"/>
      <c r="Z53" s="216"/>
      <c r="AA53" s="216"/>
      <c r="AB53" s="216"/>
      <c r="AC53" s="216"/>
      <c r="AD53" s="216"/>
      <c r="AE53" s="216"/>
      <c r="AF53" s="216"/>
      <c r="AG53" s="216" t="s">
        <v>147</v>
      </c>
      <c r="AH53" s="216">
        <v>0</v>
      </c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x14ac:dyDescent="0.2">
      <c r="A54" s="246" t="s">
        <v>138</v>
      </c>
      <c r="B54" s="247" t="s">
        <v>74</v>
      </c>
      <c r="C54" s="270" t="s">
        <v>75</v>
      </c>
      <c r="D54" s="248"/>
      <c r="E54" s="249"/>
      <c r="F54" s="250"/>
      <c r="G54" s="250">
        <f>SUMIF(AG55:AG62,"&lt;&gt;NOR",G55:G62)</f>
        <v>0</v>
      </c>
      <c r="H54" s="250"/>
      <c r="I54" s="250">
        <f>SUM(I55:I62)</f>
        <v>0</v>
      </c>
      <c r="J54" s="250"/>
      <c r="K54" s="250">
        <f>SUM(K55:K62)</f>
        <v>0</v>
      </c>
      <c r="L54" s="250"/>
      <c r="M54" s="250">
        <f>SUM(M55:M62)</f>
        <v>0</v>
      </c>
      <c r="N54" s="250"/>
      <c r="O54" s="250">
        <f>SUM(O55:O62)</f>
        <v>0.05</v>
      </c>
      <c r="P54" s="250"/>
      <c r="Q54" s="250">
        <f>SUM(Q55:Q62)</f>
        <v>0</v>
      </c>
      <c r="R54" s="250"/>
      <c r="S54" s="250"/>
      <c r="T54" s="251"/>
      <c r="U54" s="245"/>
      <c r="V54" s="245">
        <f>SUM(V55:V62)</f>
        <v>1.7</v>
      </c>
      <c r="W54" s="245"/>
      <c r="X54" s="245"/>
      <c r="AG54" t="s">
        <v>139</v>
      </c>
    </row>
    <row r="55" spans="1:60" outlineLevel="1" x14ac:dyDescent="0.2">
      <c r="A55" s="252">
        <v>9</v>
      </c>
      <c r="B55" s="253" t="s">
        <v>186</v>
      </c>
      <c r="C55" s="271" t="s">
        <v>187</v>
      </c>
      <c r="D55" s="254" t="s">
        <v>142</v>
      </c>
      <c r="E55" s="255">
        <v>5.5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15</v>
      </c>
      <c r="M55" s="257">
        <f>G55*(1+L55/100)</f>
        <v>0</v>
      </c>
      <c r="N55" s="257">
        <v>8.9200000000000008E-3</v>
      </c>
      <c r="O55" s="257">
        <f>ROUND(E55*N55,2)</f>
        <v>0.05</v>
      </c>
      <c r="P55" s="257">
        <v>0</v>
      </c>
      <c r="Q55" s="257">
        <f>ROUND(E55*P55,2)</f>
        <v>0</v>
      </c>
      <c r="R55" s="257"/>
      <c r="S55" s="257" t="s">
        <v>143</v>
      </c>
      <c r="T55" s="258" t="s">
        <v>143</v>
      </c>
      <c r="U55" s="235">
        <v>0.25800000000000001</v>
      </c>
      <c r="V55" s="235">
        <f>ROUND(E55*U55,2)</f>
        <v>1.42</v>
      </c>
      <c r="W55" s="235"/>
      <c r="X55" s="235" t="s">
        <v>144</v>
      </c>
      <c r="Y55" s="216"/>
      <c r="Z55" s="216"/>
      <c r="AA55" s="216"/>
      <c r="AB55" s="216"/>
      <c r="AC55" s="216"/>
      <c r="AD55" s="216"/>
      <c r="AE55" s="216"/>
      <c r="AF55" s="216"/>
      <c r="AG55" s="216" t="s">
        <v>145</v>
      </c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 x14ac:dyDescent="0.2">
      <c r="A56" s="233"/>
      <c r="B56" s="234"/>
      <c r="C56" s="272" t="s">
        <v>146</v>
      </c>
      <c r="D56" s="236"/>
      <c r="E56" s="237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16"/>
      <c r="Z56" s="216"/>
      <c r="AA56" s="216"/>
      <c r="AB56" s="216"/>
      <c r="AC56" s="216"/>
      <c r="AD56" s="216"/>
      <c r="AE56" s="216"/>
      <c r="AF56" s="216"/>
      <c r="AG56" s="216" t="s">
        <v>147</v>
      </c>
      <c r="AH56" s="216">
        <v>0</v>
      </c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 x14ac:dyDescent="0.2">
      <c r="A57" s="233"/>
      <c r="B57" s="234"/>
      <c r="C57" s="272" t="s">
        <v>188</v>
      </c>
      <c r="D57" s="236"/>
      <c r="E57" s="237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16"/>
      <c r="Z57" s="216"/>
      <c r="AA57" s="216"/>
      <c r="AB57" s="216"/>
      <c r="AC57" s="216"/>
      <c r="AD57" s="216"/>
      <c r="AE57" s="216"/>
      <c r="AF57" s="216"/>
      <c r="AG57" s="216" t="s">
        <v>147</v>
      </c>
      <c r="AH57" s="216">
        <v>0</v>
      </c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outlineLevel="1" x14ac:dyDescent="0.2">
      <c r="A58" s="233"/>
      <c r="B58" s="234"/>
      <c r="C58" s="272" t="s">
        <v>162</v>
      </c>
      <c r="D58" s="236"/>
      <c r="E58" s="237">
        <v>5.5</v>
      </c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16"/>
      <c r="Z58" s="216"/>
      <c r="AA58" s="216"/>
      <c r="AB58" s="216"/>
      <c r="AC58" s="216"/>
      <c r="AD58" s="216"/>
      <c r="AE58" s="216"/>
      <c r="AF58" s="216"/>
      <c r="AG58" s="216" t="s">
        <v>147</v>
      </c>
      <c r="AH58" s="216">
        <v>0</v>
      </c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1" x14ac:dyDescent="0.2">
      <c r="A59" s="252">
        <v>10</v>
      </c>
      <c r="B59" s="253" t="s">
        <v>189</v>
      </c>
      <c r="C59" s="271" t="s">
        <v>190</v>
      </c>
      <c r="D59" s="254" t="s">
        <v>142</v>
      </c>
      <c r="E59" s="255">
        <v>5.5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15</v>
      </c>
      <c r="M59" s="257">
        <f>G59*(1+L59/100)</f>
        <v>0</v>
      </c>
      <c r="N59" s="257">
        <v>2.5000000000000001E-4</v>
      </c>
      <c r="O59" s="257">
        <f>ROUND(E59*N59,2)</f>
        <v>0</v>
      </c>
      <c r="P59" s="257">
        <v>0</v>
      </c>
      <c r="Q59" s="257">
        <f>ROUND(E59*P59,2)</f>
        <v>0</v>
      </c>
      <c r="R59" s="257"/>
      <c r="S59" s="257" t="s">
        <v>143</v>
      </c>
      <c r="T59" s="258" t="s">
        <v>143</v>
      </c>
      <c r="U59" s="235">
        <v>0.05</v>
      </c>
      <c r="V59" s="235">
        <f>ROUND(E59*U59,2)</f>
        <v>0.28000000000000003</v>
      </c>
      <c r="W59" s="235"/>
      <c r="X59" s="235" t="s">
        <v>144</v>
      </c>
      <c r="Y59" s="216"/>
      <c r="Z59" s="216"/>
      <c r="AA59" s="216"/>
      <c r="AB59" s="216"/>
      <c r="AC59" s="216"/>
      <c r="AD59" s="216"/>
      <c r="AE59" s="216"/>
      <c r="AF59" s="216"/>
      <c r="AG59" s="216" t="s">
        <v>145</v>
      </c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 x14ac:dyDescent="0.2">
      <c r="A60" s="233"/>
      <c r="B60" s="234"/>
      <c r="C60" s="272" t="s">
        <v>146</v>
      </c>
      <c r="D60" s="236"/>
      <c r="E60" s="237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16"/>
      <c r="Z60" s="216"/>
      <c r="AA60" s="216"/>
      <c r="AB60" s="216"/>
      <c r="AC60" s="216"/>
      <c r="AD60" s="216"/>
      <c r="AE60" s="216"/>
      <c r="AF60" s="216"/>
      <c r="AG60" s="216" t="s">
        <v>147</v>
      </c>
      <c r="AH60" s="216">
        <v>0</v>
      </c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outlineLevel="1" x14ac:dyDescent="0.2">
      <c r="A61" s="233"/>
      <c r="B61" s="234"/>
      <c r="C61" s="272" t="s">
        <v>188</v>
      </c>
      <c r="D61" s="236"/>
      <c r="E61" s="237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16"/>
      <c r="Z61" s="216"/>
      <c r="AA61" s="216"/>
      <c r="AB61" s="216"/>
      <c r="AC61" s="216"/>
      <c r="AD61" s="216"/>
      <c r="AE61" s="216"/>
      <c r="AF61" s="216"/>
      <c r="AG61" s="216" t="s">
        <v>147</v>
      </c>
      <c r="AH61" s="216">
        <v>0</v>
      </c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outlineLevel="1" x14ac:dyDescent="0.2">
      <c r="A62" s="233"/>
      <c r="B62" s="234"/>
      <c r="C62" s="272" t="s">
        <v>162</v>
      </c>
      <c r="D62" s="236"/>
      <c r="E62" s="237">
        <v>5.5</v>
      </c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16"/>
      <c r="Z62" s="216"/>
      <c r="AA62" s="216"/>
      <c r="AB62" s="216"/>
      <c r="AC62" s="216"/>
      <c r="AD62" s="216"/>
      <c r="AE62" s="216"/>
      <c r="AF62" s="216"/>
      <c r="AG62" s="216" t="s">
        <v>147</v>
      </c>
      <c r="AH62" s="216">
        <v>0</v>
      </c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x14ac:dyDescent="0.2">
      <c r="A63" s="246" t="s">
        <v>138</v>
      </c>
      <c r="B63" s="247" t="s">
        <v>76</v>
      </c>
      <c r="C63" s="270" t="s">
        <v>77</v>
      </c>
      <c r="D63" s="248"/>
      <c r="E63" s="249"/>
      <c r="F63" s="250"/>
      <c r="G63" s="250">
        <f>SUMIF(AG64:AG68,"&lt;&gt;NOR",G64:G68)</f>
        <v>0</v>
      </c>
      <c r="H63" s="250"/>
      <c r="I63" s="250">
        <f>SUM(I64:I68)</f>
        <v>0</v>
      </c>
      <c r="J63" s="250"/>
      <c r="K63" s="250">
        <f>SUM(K64:K68)</f>
        <v>0</v>
      </c>
      <c r="L63" s="250"/>
      <c r="M63" s="250">
        <f>SUM(M64:M68)</f>
        <v>0</v>
      </c>
      <c r="N63" s="250"/>
      <c r="O63" s="250">
        <f>SUM(O64:O68)</f>
        <v>0</v>
      </c>
      <c r="P63" s="250"/>
      <c r="Q63" s="250">
        <f>SUM(Q64:Q68)</f>
        <v>0</v>
      </c>
      <c r="R63" s="250"/>
      <c r="S63" s="250"/>
      <c r="T63" s="251"/>
      <c r="U63" s="245"/>
      <c r="V63" s="245">
        <f>SUM(V64:V68)</f>
        <v>4</v>
      </c>
      <c r="W63" s="245"/>
      <c r="X63" s="245"/>
      <c r="AG63" t="s">
        <v>139</v>
      </c>
    </row>
    <row r="64" spans="1:60" outlineLevel="1" x14ac:dyDescent="0.2">
      <c r="A64" s="252">
        <v>11</v>
      </c>
      <c r="B64" s="253" t="s">
        <v>191</v>
      </c>
      <c r="C64" s="271" t="s">
        <v>192</v>
      </c>
      <c r="D64" s="254" t="s">
        <v>193</v>
      </c>
      <c r="E64" s="255">
        <v>4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15</v>
      </c>
      <c r="M64" s="257">
        <f>G64*(1+L64/100)</f>
        <v>0</v>
      </c>
      <c r="N64" s="257">
        <v>0</v>
      </c>
      <c r="O64" s="257">
        <f>ROUND(E64*N64,2)</f>
        <v>0</v>
      </c>
      <c r="P64" s="257">
        <v>0</v>
      </c>
      <c r="Q64" s="257">
        <f>ROUND(E64*P64,2)</f>
        <v>0</v>
      </c>
      <c r="R64" s="257"/>
      <c r="S64" s="257" t="s">
        <v>143</v>
      </c>
      <c r="T64" s="258" t="s">
        <v>143</v>
      </c>
      <c r="U64" s="235">
        <v>1</v>
      </c>
      <c r="V64" s="235">
        <f>ROUND(E64*U64,2)</f>
        <v>4</v>
      </c>
      <c r="W64" s="235"/>
      <c r="X64" s="235" t="s">
        <v>144</v>
      </c>
      <c r="Y64" s="216"/>
      <c r="Z64" s="216"/>
      <c r="AA64" s="216"/>
      <c r="AB64" s="216"/>
      <c r="AC64" s="216"/>
      <c r="AD64" s="216"/>
      <c r="AE64" s="216"/>
      <c r="AF64" s="216"/>
      <c r="AG64" s="216" t="s">
        <v>145</v>
      </c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ht="22.5" outlineLevel="1" x14ac:dyDescent="0.2">
      <c r="A65" s="233"/>
      <c r="B65" s="234"/>
      <c r="C65" s="273" t="s">
        <v>194</v>
      </c>
      <c r="D65" s="259"/>
      <c r="E65" s="259"/>
      <c r="F65" s="259"/>
      <c r="G65" s="259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16"/>
      <c r="Z65" s="216"/>
      <c r="AA65" s="216"/>
      <c r="AB65" s="216"/>
      <c r="AC65" s="216"/>
      <c r="AD65" s="216"/>
      <c r="AE65" s="216"/>
      <c r="AF65" s="216"/>
      <c r="AG65" s="216" t="s">
        <v>156</v>
      </c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60" t="str">
        <f>C65</f>
        <v>Drobné montáže v rámci bytu a ostatní práce, které nezahrnuty v soupisu např. zásuvky, světla, garnyže, záclony, apod.</v>
      </c>
      <c r="BB65" s="216"/>
      <c r="BC65" s="216"/>
      <c r="BD65" s="216"/>
      <c r="BE65" s="216"/>
      <c r="BF65" s="216"/>
      <c r="BG65" s="216"/>
      <c r="BH65" s="216"/>
    </row>
    <row r="66" spans="1:60" outlineLevel="1" x14ac:dyDescent="0.2">
      <c r="A66" s="233"/>
      <c r="B66" s="234"/>
      <c r="C66" s="272" t="s">
        <v>146</v>
      </c>
      <c r="D66" s="236"/>
      <c r="E66" s="237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16"/>
      <c r="Z66" s="216"/>
      <c r="AA66" s="216"/>
      <c r="AB66" s="216"/>
      <c r="AC66" s="216"/>
      <c r="AD66" s="216"/>
      <c r="AE66" s="216"/>
      <c r="AF66" s="216"/>
      <c r="AG66" s="216" t="s">
        <v>147</v>
      </c>
      <c r="AH66" s="216">
        <v>0</v>
      </c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outlineLevel="1" x14ac:dyDescent="0.2">
      <c r="A67" s="233"/>
      <c r="B67" s="234"/>
      <c r="C67" s="272" t="s">
        <v>195</v>
      </c>
      <c r="D67" s="236"/>
      <c r="E67" s="237">
        <v>2</v>
      </c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16"/>
      <c r="Z67" s="216"/>
      <c r="AA67" s="216"/>
      <c r="AB67" s="216"/>
      <c r="AC67" s="216"/>
      <c r="AD67" s="216"/>
      <c r="AE67" s="216"/>
      <c r="AF67" s="216"/>
      <c r="AG67" s="216" t="s">
        <v>147</v>
      </c>
      <c r="AH67" s="216">
        <v>0</v>
      </c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1" x14ac:dyDescent="0.2">
      <c r="A68" s="233"/>
      <c r="B68" s="234"/>
      <c r="C68" s="272" t="s">
        <v>196</v>
      </c>
      <c r="D68" s="236"/>
      <c r="E68" s="237">
        <v>2</v>
      </c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16"/>
      <c r="Z68" s="216"/>
      <c r="AA68" s="216"/>
      <c r="AB68" s="216"/>
      <c r="AC68" s="216"/>
      <c r="AD68" s="216"/>
      <c r="AE68" s="216"/>
      <c r="AF68" s="216"/>
      <c r="AG68" s="216" t="s">
        <v>147</v>
      </c>
      <c r="AH68" s="216">
        <v>0</v>
      </c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ht="25.5" x14ac:dyDescent="0.2">
      <c r="A69" s="246" t="s">
        <v>138</v>
      </c>
      <c r="B69" s="247" t="s">
        <v>78</v>
      </c>
      <c r="C69" s="270" t="s">
        <v>79</v>
      </c>
      <c r="D69" s="248"/>
      <c r="E69" s="249"/>
      <c r="F69" s="250"/>
      <c r="G69" s="250">
        <f>SUMIF(AG70:AG80,"&lt;&gt;NOR",G70:G80)</f>
        <v>0</v>
      </c>
      <c r="H69" s="250"/>
      <c r="I69" s="250">
        <f>SUM(I70:I80)</f>
        <v>0</v>
      </c>
      <c r="J69" s="250"/>
      <c r="K69" s="250">
        <f>SUM(K70:K80)</f>
        <v>0</v>
      </c>
      <c r="L69" s="250"/>
      <c r="M69" s="250">
        <f>SUM(M70:M80)</f>
        <v>0</v>
      </c>
      <c r="N69" s="250"/>
      <c r="O69" s="250">
        <f>SUM(O70:O80)</f>
        <v>0</v>
      </c>
      <c r="P69" s="250"/>
      <c r="Q69" s="250">
        <f>SUM(Q70:Q80)</f>
        <v>0</v>
      </c>
      <c r="R69" s="250"/>
      <c r="S69" s="250"/>
      <c r="T69" s="251"/>
      <c r="U69" s="245"/>
      <c r="V69" s="245">
        <f>SUM(V70:V80)</f>
        <v>10.5</v>
      </c>
      <c r="W69" s="245"/>
      <c r="X69" s="245"/>
      <c r="AG69" t="s">
        <v>139</v>
      </c>
    </row>
    <row r="70" spans="1:60" outlineLevel="1" x14ac:dyDescent="0.2">
      <c r="A70" s="252">
        <v>12</v>
      </c>
      <c r="B70" s="253" t="s">
        <v>197</v>
      </c>
      <c r="C70" s="271" t="s">
        <v>198</v>
      </c>
      <c r="D70" s="254" t="s">
        <v>142</v>
      </c>
      <c r="E70" s="255">
        <v>34.1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15</v>
      </c>
      <c r="M70" s="257">
        <f>G70*(1+L70/100)</f>
        <v>0</v>
      </c>
      <c r="N70" s="257">
        <v>4.0000000000000003E-5</v>
      </c>
      <c r="O70" s="257">
        <f>ROUND(E70*N70,2)</f>
        <v>0</v>
      </c>
      <c r="P70" s="257">
        <v>0</v>
      </c>
      <c r="Q70" s="257">
        <f>ROUND(E70*P70,2)</f>
        <v>0</v>
      </c>
      <c r="R70" s="257"/>
      <c r="S70" s="257" t="s">
        <v>143</v>
      </c>
      <c r="T70" s="258" t="s">
        <v>143</v>
      </c>
      <c r="U70" s="235">
        <v>0.308</v>
      </c>
      <c r="V70" s="235">
        <f>ROUND(E70*U70,2)</f>
        <v>10.5</v>
      </c>
      <c r="W70" s="235"/>
      <c r="X70" s="235" t="s">
        <v>144</v>
      </c>
      <c r="Y70" s="216"/>
      <c r="Z70" s="216"/>
      <c r="AA70" s="216"/>
      <c r="AB70" s="216"/>
      <c r="AC70" s="216"/>
      <c r="AD70" s="216"/>
      <c r="AE70" s="216"/>
      <c r="AF70" s="216"/>
      <c r="AG70" s="216" t="s">
        <v>165</v>
      </c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ht="33.75" outlineLevel="1" x14ac:dyDescent="0.2">
      <c r="A71" s="233"/>
      <c r="B71" s="234"/>
      <c r="C71" s="273" t="s">
        <v>199</v>
      </c>
      <c r="D71" s="259"/>
      <c r="E71" s="259"/>
      <c r="F71" s="259"/>
      <c r="G71" s="259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16"/>
      <c r="Z71" s="216"/>
      <c r="AA71" s="216"/>
      <c r="AB71" s="216"/>
      <c r="AC71" s="216"/>
      <c r="AD71" s="216"/>
      <c r="AE71" s="216"/>
      <c r="AF71" s="216"/>
      <c r="AG71" s="216" t="s">
        <v>156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60" t="str">
        <f>C71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71" s="216"/>
      <c r="BC71" s="216"/>
      <c r="BD71" s="216"/>
      <c r="BE71" s="216"/>
      <c r="BF71" s="216"/>
      <c r="BG71" s="216"/>
      <c r="BH71" s="216"/>
    </row>
    <row r="72" spans="1:60" outlineLevel="1" x14ac:dyDescent="0.2">
      <c r="A72" s="233"/>
      <c r="B72" s="234"/>
      <c r="C72" s="272" t="s">
        <v>146</v>
      </c>
      <c r="D72" s="236"/>
      <c r="E72" s="237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16"/>
      <c r="Z72" s="216"/>
      <c r="AA72" s="216"/>
      <c r="AB72" s="216"/>
      <c r="AC72" s="216"/>
      <c r="AD72" s="216"/>
      <c r="AE72" s="216"/>
      <c r="AF72" s="216"/>
      <c r="AG72" s="216" t="s">
        <v>147</v>
      </c>
      <c r="AH72" s="216">
        <v>0</v>
      </c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1" x14ac:dyDescent="0.2">
      <c r="A73" s="233"/>
      <c r="B73" s="234"/>
      <c r="C73" s="272" t="s">
        <v>200</v>
      </c>
      <c r="D73" s="236"/>
      <c r="E73" s="237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16"/>
      <c r="Z73" s="216"/>
      <c r="AA73" s="216"/>
      <c r="AB73" s="216"/>
      <c r="AC73" s="216"/>
      <c r="AD73" s="216"/>
      <c r="AE73" s="216"/>
      <c r="AF73" s="216"/>
      <c r="AG73" s="216" t="s">
        <v>147</v>
      </c>
      <c r="AH73" s="216">
        <v>0</v>
      </c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outlineLevel="1" x14ac:dyDescent="0.2">
      <c r="A74" s="233"/>
      <c r="B74" s="234"/>
      <c r="C74" s="272" t="s">
        <v>162</v>
      </c>
      <c r="D74" s="236"/>
      <c r="E74" s="237">
        <v>5.5</v>
      </c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16"/>
      <c r="Z74" s="216"/>
      <c r="AA74" s="216"/>
      <c r="AB74" s="216"/>
      <c r="AC74" s="216"/>
      <c r="AD74" s="216"/>
      <c r="AE74" s="216"/>
      <c r="AF74" s="216"/>
      <c r="AG74" s="216" t="s">
        <v>147</v>
      </c>
      <c r="AH74" s="216">
        <v>0</v>
      </c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outlineLevel="1" x14ac:dyDescent="0.2">
      <c r="A75" s="233"/>
      <c r="B75" s="234"/>
      <c r="C75" s="274" t="s">
        <v>201</v>
      </c>
      <c r="D75" s="241"/>
      <c r="E75" s="242">
        <v>5.5</v>
      </c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16"/>
      <c r="Z75" s="216"/>
      <c r="AA75" s="216"/>
      <c r="AB75" s="216"/>
      <c r="AC75" s="216"/>
      <c r="AD75" s="216"/>
      <c r="AE75" s="216"/>
      <c r="AF75" s="216"/>
      <c r="AG75" s="216" t="s">
        <v>147</v>
      </c>
      <c r="AH75" s="216">
        <v>1</v>
      </c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1" x14ac:dyDescent="0.2">
      <c r="A76" s="233"/>
      <c r="B76" s="234"/>
      <c r="C76" s="272" t="s">
        <v>202</v>
      </c>
      <c r="D76" s="236"/>
      <c r="E76" s="237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16"/>
      <c r="Z76" s="216"/>
      <c r="AA76" s="216"/>
      <c r="AB76" s="216"/>
      <c r="AC76" s="216"/>
      <c r="AD76" s="216"/>
      <c r="AE76" s="216"/>
      <c r="AF76" s="216"/>
      <c r="AG76" s="216" t="s">
        <v>147</v>
      </c>
      <c r="AH76" s="216">
        <v>0</v>
      </c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1" x14ac:dyDescent="0.2">
      <c r="A77" s="233"/>
      <c r="B77" s="234"/>
      <c r="C77" s="272" t="s">
        <v>203</v>
      </c>
      <c r="D77" s="236"/>
      <c r="E77" s="237">
        <v>9.1999999999999993</v>
      </c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16"/>
      <c r="Z77" s="216"/>
      <c r="AA77" s="216"/>
      <c r="AB77" s="216"/>
      <c r="AC77" s="216"/>
      <c r="AD77" s="216"/>
      <c r="AE77" s="216"/>
      <c r="AF77" s="216"/>
      <c r="AG77" s="216" t="s">
        <v>147</v>
      </c>
      <c r="AH77" s="216">
        <v>0</v>
      </c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outlineLevel="1" x14ac:dyDescent="0.2">
      <c r="A78" s="233"/>
      <c r="B78" s="234"/>
      <c r="C78" s="272" t="s">
        <v>204</v>
      </c>
      <c r="D78" s="236"/>
      <c r="E78" s="237">
        <v>6.7</v>
      </c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16"/>
      <c r="Z78" s="216"/>
      <c r="AA78" s="216"/>
      <c r="AB78" s="216"/>
      <c r="AC78" s="216"/>
      <c r="AD78" s="216"/>
      <c r="AE78" s="216"/>
      <c r="AF78" s="216"/>
      <c r="AG78" s="216" t="s">
        <v>147</v>
      </c>
      <c r="AH78" s="216">
        <v>0</v>
      </c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outlineLevel="1" x14ac:dyDescent="0.2">
      <c r="A79" s="233"/>
      <c r="B79" s="234"/>
      <c r="C79" s="272" t="s">
        <v>205</v>
      </c>
      <c r="D79" s="236"/>
      <c r="E79" s="237">
        <v>12.7</v>
      </c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16"/>
      <c r="Z79" s="216"/>
      <c r="AA79" s="216"/>
      <c r="AB79" s="216"/>
      <c r="AC79" s="216"/>
      <c r="AD79" s="216"/>
      <c r="AE79" s="216"/>
      <c r="AF79" s="216"/>
      <c r="AG79" s="216" t="s">
        <v>147</v>
      </c>
      <c r="AH79" s="216">
        <v>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outlineLevel="1" x14ac:dyDescent="0.2">
      <c r="A80" s="233"/>
      <c r="B80" s="234"/>
      <c r="C80" s="274" t="s">
        <v>201</v>
      </c>
      <c r="D80" s="241"/>
      <c r="E80" s="242">
        <v>28.6</v>
      </c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16"/>
      <c r="Z80" s="216"/>
      <c r="AA80" s="216"/>
      <c r="AB80" s="216"/>
      <c r="AC80" s="216"/>
      <c r="AD80" s="216"/>
      <c r="AE80" s="216"/>
      <c r="AF80" s="216"/>
      <c r="AG80" s="216" t="s">
        <v>147</v>
      </c>
      <c r="AH80" s="216">
        <v>1</v>
      </c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x14ac:dyDescent="0.2">
      <c r="A81" s="246" t="s">
        <v>138</v>
      </c>
      <c r="B81" s="247" t="s">
        <v>80</v>
      </c>
      <c r="C81" s="270" t="s">
        <v>81</v>
      </c>
      <c r="D81" s="248"/>
      <c r="E81" s="249"/>
      <c r="F81" s="250"/>
      <c r="G81" s="250">
        <f>SUMIF(AG82:AG106,"&lt;&gt;NOR",G82:G106)</f>
        <v>0</v>
      </c>
      <c r="H81" s="250"/>
      <c r="I81" s="250">
        <f>SUM(I82:I106)</f>
        <v>0</v>
      </c>
      <c r="J81" s="250"/>
      <c r="K81" s="250">
        <f>SUM(K82:K106)</f>
        <v>0</v>
      </c>
      <c r="L81" s="250"/>
      <c r="M81" s="250">
        <f>SUM(M82:M106)</f>
        <v>0</v>
      </c>
      <c r="N81" s="250"/>
      <c r="O81" s="250">
        <f>SUM(O82:O106)</f>
        <v>0</v>
      </c>
      <c r="P81" s="250"/>
      <c r="Q81" s="250">
        <f>SUM(Q82:Q106)</f>
        <v>1.29</v>
      </c>
      <c r="R81" s="250"/>
      <c r="S81" s="250"/>
      <c r="T81" s="251"/>
      <c r="U81" s="245"/>
      <c r="V81" s="245">
        <f>SUM(V82:V106)</f>
        <v>9.0499999999999989</v>
      </c>
      <c r="W81" s="245"/>
      <c r="X81" s="245"/>
      <c r="AG81" t="s">
        <v>139</v>
      </c>
    </row>
    <row r="82" spans="1:60" outlineLevel="1" x14ac:dyDescent="0.2">
      <c r="A82" s="252">
        <v>13</v>
      </c>
      <c r="B82" s="253" t="s">
        <v>206</v>
      </c>
      <c r="C82" s="271" t="s">
        <v>207</v>
      </c>
      <c r="D82" s="254" t="s">
        <v>142</v>
      </c>
      <c r="E82" s="255">
        <v>5.5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15</v>
      </c>
      <c r="M82" s="257">
        <f>G82*(1+L82/100)</f>
        <v>0</v>
      </c>
      <c r="N82" s="257">
        <v>0</v>
      </c>
      <c r="O82" s="257">
        <f>ROUND(E82*N82,2)</f>
        <v>0</v>
      </c>
      <c r="P82" s="257">
        <v>1E-3</v>
      </c>
      <c r="Q82" s="257">
        <f>ROUND(E82*P82,2)</f>
        <v>0.01</v>
      </c>
      <c r="R82" s="257"/>
      <c r="S82" s="257" t="s">
        <v>143</v>
      </c>
      <c r="T82" s="258" t="s">
        <v>143</v>
      </c>
      <c r="U82" s="235">
        <v>0.105</v>
      </c>
      <c r="V82" s="235">
        <f>ROUND(E82*U82,2)</f>
        <v>0.57999999999999996</v>
      </c>
      <c r="W82" s="235"/>
      <c r="X82" s="235" t="s">
        <v>144</v>
      </c>
      <c r="Y82" s="216"/>
      <c r="Z82" s="216"/>
      <c r="AA82" s="216"/>
      <c r="AB82" s="216"/>
      <c r="AC82" s="216"/>
      <c r="AD82" s="216"/>
      <c r="AE82" s="216"/>
      <c r="AF82" s="216"/>
      <c r="AG82" s="216" t="s">
        <v>145</v>
      </c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outlineLevel="1" x14ac:dyDescent="0.2">
      <c r="A83" s="233"/>
      <c r="B83" s="234"/>
      <c r="C83" s="272" t="s">
        <v>146</v>
      </c>
      <c r="D83" s="236"/>
      <c r="E83" s="237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16"/>
      <c r="Z83" s="216"/>
      <c r="AA83" s="216"/>
      <c r="AB83" s="216"/>
      <c r="AC83" s="216"/>
      <c r="AD83" s="216"/>
      <c r="AE83" s="216"/>
      <c r="AF83" s="216"/>
      <c r="AG83" s="216" t="s">
        <v>147</v>
      </c>
      <c r="AH83" s="216">
        <v>0</v>
      </c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outlineLevel="1" x14ac:dyDescent="0.2">
      <c r="A84" s="233"/>
      <c r="B84" s="234"/>
      <c r="C84" s="272" t="s">
        <v>188</v>
      </c>
      <c r="D84" s="236"/>
      <c r="E84" s="237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16"/>
      <c r="Z84" s="216"/>
      <c r="AA84" s="216"/>
      <c r="AB84" s="216"/>
      <c r="AC84" s="216"/>
      <c r="AD84" s="216"/>
      <c r="AE84" s="216"/>
      <c r="AF84" s="216"/>
      <c r="AG84" s="216" t="s">
        <v>147</v>
      </c>
      <c r="AH84" s="216">
        <v>0</v>
      </c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outlineLevel="1" x14ac:dyDescent="0.2">
      <c r="A85" s="233"/>
      <c r="B85" s="234"/>
      <c r="C85" s="272" t="s">
        <v>162</v>
      </c>
      <c r="D85" s="236"/>
      <c r="E85" s="237">
        <v>5.5</v>
      </c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16"/>
      <c r="Z85" s="216"/>
      <c r="AA85" s="216"/>
      <c r="AB85" s="216"/>
      <c r="AC85" s="216"/>
      <c r="AD85" s="216"/>
      <c r="AE85" s="216"/>
      <c r="AF85" s="216"/>
      <c r="AG85" s="216" t="s">
        <v>147</v>
      </c>
      <c r="AH85" s="216">
        <v>0</v>
      </c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outlineLevel="1" x14ac:dyDescent="0.2">
      <c r="A86" s="252">
        <v>14</v>
      </c>
      <c r="B86" s="253" t="s">
        <v>208</v>
      </c>
      <c r="C86" s="271" t="s">
        <v>209</v>
      </c>
      <c r="D86" s="254" t="s">
        <v>142</v>
      </c>
      <c r="E86" s="255">
        <v>5.5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15</v>
      </c>
      <c r="M86" s="257">
        <f>G86*(1+L86/100)</f>
        <v>0</v>
      </c>
      <c r="N86" s="257">
        <v>0</v>
      </c>
      <c r="O86" s="257">
        <f>ROUND(E86*N86,2)</f>
        <v>0</v>
      </c>
      <c r="P86" s="257">
        <v>0.02</v>
      </c>
      <c r="Q86" s="257">
        <f>ROUND(E86*P86,2)</f>
        <v>0.11</v>
      </c>
      <c r="R86" s="257"/>
      <c r="S86" s="257" t="s">
        <v>143</v>
      </c>
      <c r="T86" s="258" t="s">
        <v>143</v>
      </c>
      <c r="U86" s="235">
        <v>0.14699999999999999</v>
      </c>
      <c r="V86" s="235">
        <f>ROUND(E86*U86,2)</f>
        <v>0.81</v>
      </c>
      <c r="W86" s="235"/>
      <c r="X86" s="235" t="s">
        <v>144</v>
      </c>
      <c r="Y86" s="216"/>
      <c r="Z86" s="216"/>
      <c r="AA86" s="216"/>
      <c r="AB86" s="216"/>
      <c r="AC86" s="216"/>
      <c r="AD86" s="216"/>
      <c r="AE86" s="216"/>
      <c r="AF86" s="216"/>
      <c r="AG86" s="216" t="s">
        <v>145</v>
      </c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1" x14ac:dyDescent="0.2">
      <c r="A87" s="233"/>
      <c r="B87" s="234"/>
      <c r="C87" s="272" t="s">
        <v>146</v>
      </c>
      <c r="D87" s="236"/>
      <c r="E87" s="237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16"/>
      <c r="Z87" s="216"/>
      <c r="AA87" s="216"/>
      <c r="AB87" s="216"/>
      <c r="AC87" s="216"/>
      <c r="AD87" s="216"/>
      <c r="AE87" s="216"/>
      <c r="AF87" s="216"/>
      <c r="AG87" s="216" t="s">
        <v>147</v>
      </c>
      <c r="AH87" s="216">
        <v>0</v>
      </c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outlineLevel="1" x14ac:dyDescent="0.2">
      <c r="A88" s="233"/>
      <c r="B88" s="234"/>
      <c r="C88" s="272" t="s">
        <v>188</v>
      </c>
      <c r="D88" s="236"/>
      <c r="E88" s="237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16"/>
      <c r="Z88" s="216"/>
      <c r="AA88" s="216"/>
      <c r="AB88" s="216"/>
      <c r="AC88" s="216"/>
      <c r="AD88" s="216"/>
      <c r="AE88" s="216"/>
      <c r="AF88" s="216"/>
      <c r="AG88" s="216" t="s">
        <v>147</v>
      </c>
      <c r="AH88" s="216">
        <v>0</v>
      </c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1" x14ac:dyDescent="0.2">
      <c r="A89" s="233"/>
      <c r="B89" s="234"/>
      <c r="C89" s="272" t="s">
        <v>162</v>
      </c>
      <c r="D89" s="236"/>
      <c r="E89" s="237">
        <v>5.5</v>
      </c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16"/>
      <c r="Z89" s="216"/>
      <c r="AA89" s="216"/>
      <c r="AB89" s="216"/>
      <c r="AC89" s="216"/>
      <c r="AD89" s="216"/>
      <c r="AE89" s="216"/>
      <c r="AF89" s="216"/>
      <c r="AG89" s="216" t="s">
        <v>147</v>
      </c>
      <c r="AH89" s="216">
        <v>0</v>
      </c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 x14ac:dyDescent="0.2">
      <c r="A90" s="252">
        <v>15</v>
      </c>
      <c r="B90" s="253" t="s">
        <v>210</v>
      </c>
      <c r="C90" s="271" t="s">
        <v>211</v>
      </c>
      <c r="D90" s="254" t="s">
        <v>142</v>
      </c>
      <c r="E90" s="255">
        <v>5.5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15</v>
      </c>
      <c r="M90" s="257">
        <f>G90*(1+L90/100)</f>
        <v>0</v>
      </c>
      <c r="N90" s="257">
        <v>0</v>
      </c>
      <c r="O90" s="257">
        <f>ROUND(E90*N90,2)</f>
        <v>0</v>
      </c>
      <c r="P90" s="257">
        <v>1.26E-2</v>
      </c>
      <c r="Q90" s="257">
        <f>ROUND(E90*P90,2)</f>
        <v>7.0000000000000007E-2</v>
      </c>
      <c r="R90" s="257"/>
      <c r="S90" s="257" t="s">
        <v>143</v>
      </c>
      <c r="T90" s="258" t="s">
        <v>143</v>
      </c>
      <c r="U90" s="235">
        <v>0.33</v>
      </c>
      <c r="V90" s="235">
        <f>ROUND(E90*U90,2)</f>
        <v>1.82</v>
      </c>
      <c r="W90" s="235"/>
      <c r="X90" s="235" t="s">
        <v>144</v>
      </c>
      <c r="Y90" s="216"/>
      <c r="Z90" s="216"/>
      <c r="AA90" s="216"/>
      <c r="AB90" s="216"/>
      <c r="AC90" s="216"/>
      <c r="AD90" s="216"/>
      <c r="AE90" s="216"/>
      <c r="AF90" s="216"/>
      <c r="AG90" s="216" t="s">
        <v>145</v>
      </c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1" x14ac:dyDescent="0.2">
      <c r="A91" s="233"/>
      <c r="B91" s="234"/>
      <c r="C91" s="272" t="s">
        <v>146</v>
      </c>
      <c r="D91" s="236"/>
      <c r="E91" s="237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16"/>
      <c r="Z91" s="216"/>
      <c r="AA91" s="216"/>
      <c r="AB91" s="216"/>
      <c r="AC91" s="216"/>
      <c r="AD91" s="216"/>
      <c r="AE91" s="216"/>
      <c r="AF91" s="216"/>
      <c r="AG91" s="216" t="s">
        <v>147</v>
      </c>
      <c r="AH91" s="216">
        <v>0</v>
      </c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outlineLevel="1" x14ac:dyDescent="0.2">
      <c r="A92" s="233"/>
      <c r="B92" s="234"/>
      <c r="C92" s="272" t="s">
        <v>188</v>
      </c>
      <c r="D92" s="236"/>
      <c r="E92" s="237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16"/>
      <c r="Z92" s="216"/>
      <c r="AA92" s="216"/>
      <c r="AB92" s="216"/>
      <c r="AC92" s="216"/>
      <c r="AD92" s="216"/>
      <c r="AE92" s="216"/>
      <c r="AF92" s="216"/>
      <c r="AG92" s="216" t="s">
        <v>147</v>
      </c>
      <c r="AH92" s="216">
        <v>0</v>
      </c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outlineLevel="1" x14ac:dyDescent="0.2">
      <c r="A93" s="233"/>
      <c r="B93" s="234"/>
      <c r="C93" s="272" t="s">
        <v>162</v>
      </c>
      <c r="D93" s="236"/>
      <c r="E93" s="237">
        <v>5.5</v>
      </c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16"/>
      <c r="Z93" s="216"/>
      <c r="AA93" s="216"/>
      <c r="AB93" s="216"/>
      <c r="AC93" s="216"/>
      <c r="AD93" s="216"/>
      <c r="AE93" s="216"/>
      <c r="AF93" s="216"/>
      <c r="AG93" s="216" t="s">
        <v>147</v>
      </c>
      <c r="AH93" s="216">
        <v>0</v>
      </c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1" x14ac:dyDescent="0.2">
      <c r="A94" s="252">
        <v>16</v>
      </c>
      <c r="B94" s="253" t="s">
        <v>212</v>
      </c>
      <c r="C94" s="271" t="s">
        <v>213</v>
      </c>
      <c r="D94" s="254" t="s">
        <v>142</v>
      </c>
      <c r="E94" s="255">
        <v>15.564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15</v>
      </c>
      <c r="M94" s="257">
        <f>G94*(1+L94/100)</f>
        <v>0</v>
      </c>
      <c r="N94" s="257">
        <v>0</v>
      </c>
      <c r="O94" s="257">
        <f>ROUND(E94*N94,2)</f>
        <v>0</v>
      </c>
      <c r="P94" s="257">
        <v>6.8000000000000005E-2</v>
      </c>
      <c r="Q94" s="257">
        <f>ROUND(E94*P94,2)</f>
        <v>1.06</v>
      </c>
      <c r="R94" s="257"/>
      <c r="S94" s="257" t="s">
        <v>143</v>
      </c>
      <c r="T94" s="258" t="s">
        <v>143</v>
      </c>
      <c r="U94" s="235">
        <v>0.3</v>
      </c>
      <c r="V94" s="235">
        <f>ROUND(E94*U94,2)</f>
        <v>4.67</v>
      </c>
      <c r="W94" s="235"/>
      <c r="X94" s="235" t="s">
        <v>144</v>
      </c>
      <c r="Y94" s="216"/>
      <c r="Z94" s="216"/>
      <c r="AA94" s="216"/>
      <c r="AB94" s="216"/>
      <c r="AC94" s="216"/>
      <c r="AD94" s="216"/>
      <c r="AE94" s="216"/>
      <c r="AF94" s="216"/>
      <c r="AG94" s="216" t="s">
        <v>145</v>
      </c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outlineLevel="1" x14ac:dyDescent="0.2">
      <c r="A95" s="233"/>
      <c r="B95" s="234"/>
      <c r="C95" s="272" t="s">
        <v>146</v>
      </c>
      <c r="D95" s="236"/>
      <c r="E95" s="237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16"/>
      <c r="Z95" s="216"/>
      <c r="AA95" s="216"/>
      <c r="AB95" s="216"/>
      <c r="AC95" s="216"/>
      <c r="AD95" s="216"/>
      <c r="AE95" s="216"/>
      <c r="AF95" s="216"/>
      <c r="AG95" s="216" t="s">
        <v>147</v>
      </c>
      <c r="AH95" s="216">
        <v>0</v>
      </c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outlineLevel="1" x14ac:dyDescent="0.2">
      <c r="A96" s="233"/>
      <c r="B96" s="234"/>
      <c r="C96" s="272" t="s">
        <v>176</v>
      </c>
      <c r="D96" s="236"/>
      <c r="E96" s="237">
        <v>19.100000000000001</v>
      </c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16"/>
      <c r="Z96" s="216"/>
      <c r="AA96" s="216"/>
      <c r="AB96" s="216"/>
      <c r="AC96" s="216"/>
      <c r="AD96" s="216"/>
      <c r="AE96" s="216"/>
      <c r="AF96" s="216"/>
      <c r="AG96" s="216" t="s">
        <v>147</v>
      </c>
      <c r="AH96" s="216">
        <v>0</v>
      </c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outlineLevel="1" x14ac:dyDescent="0.2">
      <c r="A97" s="233"/>
      <c r="B97" s="234"/>
      <c r="C97" s="272" t="s">
        <v>177</v>
      </c>
      <c r="D97" s="236"/>
      <c r="E97" s="237">
        <v>-1.8720000000000001</v>
      </c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16"/>
      <c r="Z97" s="216"/>
      <c r="AA97" s="216"/>
      <c r="AB97" s="216"/>
      <c r="AC97" s="216"/>
      <c r="AD97" s="216"/>
      <c r="AE97" s="216"/>
      <c r="AF97" s="216"/>
      <c r="AG97" s="216" t="s">
        <v>147</v>
      </c>
      <c r="AH97" s="216">
        <v>0</v>
      </c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outlineLevel="1" x14ac:dyDescent="0.2">
      <c r="A98" s="233"/>
      <c r="B98" s="234"/>
      <c r="C98" s="272" t="s">
        <v>178</v>
      </c>
      <c r="D98" s="236"/>
      <c r="E98" s="237">
        <v>-1.6639999999999999</v>
      </c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16"/>
      <c r="Z98" s="216"/>
      <c r="AA98" s="216"/>
      <c r="AB98" s="216"/>
      <c r="AC98" s="216"/>
      <c r="AD98" s="216"/>
      <c r="AE98" s="216"/>
      <c r="AF98" s="216"/>
      <c r="AG98" s="216" t="s">
        <v>147</v>
      </c>
      <c r="AH98" s="216">
        <v>0</v>
      </c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ht="22.5" outlineLevel="1" x14ac:dyDescent="0.2">
      <c r="A99" s="252">
        <v>17</v>
      </c>
      <c r="B99" s="253" t="s">
        <v>214</v>
      </c>
      <c r="C99" s="271" t="s">
        <v>215</v>
      </c>
      <c r="D99" s="254" t="s">
        <v>171</v>
      </c>
      <c r="E99" s="255">
        <v>4</v>
      </c>
      <c r="F99" s="256"/>
      <c r="G99" s="257">
        <f>ROUND(E99*F99,2)</f>
        <v>0</v>
      </c>
      <c r="H99" s="256"/>
      <c r="I99" s="257">
        <f>ROUND(E99*H99,2)</f>
        <v>0</v>
      </c>
      <c r="J99" s="256"/>
      <c r="K99" s="257">
        <f>ROUND(E99*J99,2)</f>
        <v>0</v>
      </c>
      <c r="L99" s="257">
        <v>15</v>
      </c>
      <c r="M99" s="257">
        <f>G99*(1+L99/100)</f>
        <v>0</v>
      </c>
      <c r="N99" s="257">
        <v>0</v>
      </c>
      <c r="O99" s="257">
        <f>ROUND(E99*N99,2)</f>
        <v>0</v>
      </c>
      <c r="P99" s="257">
        <v>0</v>
      </c>
      <c r="Q99" s="257">
        <f>ROUND(E99*P99,2)</f>
        <v>0</v>
      </c>
      <c r="R99" s="257"/>
      <c r="S99" s="257" t="s">
        <v>216</v>
      </c>
      <c r="T99" s="258" t="s">
        <v>217</v>
      </c>
      <c r="U99" s="235">
        <v>0.06</v>
      </c>
      <c r="V99" s="235">
        <f>ROUND(E99*U99,2)</f>
        <v>0.24</v>
      </c>
      <c r="W99" s="235"/>
      <c r="X99" s="235" t="s">
        <v>144</v>
      </c>
      <c r="Y99" s="216"/>
      <c r="Z99" s="216"/>
      <c r="AA99" s="216"/>
      <c r="AB99" s="216"/>
      <c r="AC99" s="216"/>
      <c r="AD99" s="216"/>
      <c r="AE99" s="216"/>
      <c r="AF99" s="216"/>
      <c r="AG99" s="216" t="s">
        <v>145</v>
      </c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1" x14ac:dyDescent="0.2">
      <c r="A100" s="233"/>
      <c r="B100" s="234"/>
      <c r="C100" s="272" t="s">
        <v>146</v>
      </c>
      <c r="D100" s="236"/>
      <c r="E100" s="237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16"/>
      <c r="Z100" s="216"/>
      <c r="AA100" s="216"/>
      <c r="AB100" s="216"/>
      <c r="AC100" s="216"/>
      <c r="AD100" s="216"/>
      <c r="AE100" s="216"/>
      <c r="AF100" s="216"/>
      <c r="AG100" s="216" t="s">
        <v>147</v>
      </c>
      <c r="AH100" s="216">
        <v>0</v>
      </c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outlineLevel="1" x14ac:dyDescent="0.2">
      <c r="A101" s="233"/>
      <c r="B101" s="234"/>
      <c r="C101" s="272" t="s">
        <v>167</v>
      </c>
      <c r="D101" s="236"/>
      <c r="E101" s="237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16"/>
      <c r="Z101" s="216"/>
      <c r="AA101" s="216"/>
      <c r="AB101" s="216"/>
      <c r="AC101" s="216"/>
      <c r="AD101" s="216"/>
      <c r="AE101" s="216"/>
      <c r="AF101" s="216"/>
      <c r="AG101" s="216" t="s">
        <v>147</v>
      </c>
      <c r="AH101" s="216">
        <v>0</v>
      </c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1" x14ac:dyDescent="0.2">
      <c r="A102" s="233"/>
      <c r="B102" s="234"/>
      <c r="C102" s="272" t="s">
        <v>218</v>
      </c>
      <c r="D102" s="236"/>
      <c r="E102" s="237">
        <v>4</v>
      </c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16"/>
      <c r="Z102" s="216"/>
      <c r="AA102" s="216"/>
      <c r="AB102" s="216"/>
      <c r="AC102" s="216"/>
      <c r="AD102" s="216"/>
      <c r="AE102" s="216"/>
      <c r="AF102" s="216"/>
      <c r="AG102" s="216" t="s">
        <v>147</v>
      </c>
      <c r="AH102" s="216">
        <v>0</v>
      </c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ht="22.5" outlineLevel="1" x14ac:dyDescent="0.2">
      <c r="A103" s="252">
        <v>18</v>
      </c>
      <c r="B103" s="253" t="s">
        <v>219</v>
      </c>
      <c r="C103" s="271" t="s">
        <v>220</v>
      </c>
      <c r="D103" s="254" t="s">
        <v>142</v>
      </c>
      <c r="E103" s="255">
        <v>1.8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15</v>
      </c>
      <c r="M103" s="257">
        <f>G103*(1+L103/100)</f>
        <v>0</v>
      </c>
      <c r="N103" s="257">
        <v>1.3699999999999999E-3</v>
      </c>
      <c r="O103" s="257">
        <f>ROUND(E103*N103,2)</f>
        <v>0</v>
      </c>
      <c r="P103" s="257">
        <v>0.02</v>
      </c>
      <c r="Q103" s="257">
        <f>ROUND(E103*P103,2)</f>
        <v>0.04</v>
      </c>
      <c r="R103" s="257"/>
      <c r="S103" s="257" t="s">
        <v>216</v>
      </c>
      <c r="T103" s="258" t="s">
        <v>217</v>
      </c>
      <c r="U103" s="235">
        <v>0.51600000000000001</v>
      </c>
      <c r="V103" s="235">
        <f>ROUND(E103*U103,2)</f>
        <v>0.93</v>
      </c>
      <c r="W103" s="235"/>
      <c r="X103" s="235" t="s">
        <v>144</v>
      </c>
      <c r="Y103" s="216"/>
      <c r="Z103" s="216"/>
      <c r="AA103" s="216"/>
      <c r="AB103" s="216"/>
      <c r="AC103" s="216"/>
      <c r="AD103" s="216"/>
      <c r="AE103" s="216"/>
      <c r="AF103" s="216"/>
      <c r="AG103" s="216" t="s">
        <v>145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1" x14ac:dyDescent="0.2">
      <c r="A104" s="233"/>
      <c r="B104" s="234"/>
      <c r="C104" s="272" t="s">
        <v>146</v>
      </c>
      <c r="D104" s="236"/>
      <c r="E104" s="237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16"/>
      <c r="Z104" s="216"/>
      <c r="AA104" s="216"/>
      <c r="AB104" s="216"/>
      <c r="AC104" s="216"/>
      <c r="AD104" s="216"/>
      <c r="AE104" s="216"/>
      <c r="AF104" s="216"/>
      <c r="AG104" s="216" t="s">
        <v>147</v>
      </c>
      <c r="AH104" s="216">
        <v>0</v>
      </c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outlineLevel="1" x14ac:dyDescent="0.2">
      <c r="A105" s="233"/>
      <c r="B105" s="234"/>
      <c r="C105" s="272" t="s">
        <v>167</v>
      </c>
      <c r="D105" s="236"/>
      <c r="E105" s="237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16"/>
      <c r="Z105" s="216"/>
      <c r="AA105" s="216"/>
      <c r="AB105" s="216"/>
      <c r="AC105" s="216"/>
      <c r="AD105" s="216"/>
      <c r="AE105" s="216"/>
      <c r="AF105" s="216"/>
      <c r="AG105" s="216" t="s">
        <v>147</v>
      </c>
      <c r="AH105" s="216">
        <v>0</v>
      </c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1" x14ac:dyDescent="0.2">
      <c r="A106" s="233"/>
      <c r="B106" s="234"/>
      <c r="C106" s="272" t="s">
        <v>221</v>
      </c>
      <c r="D106" s="236"/>
      <c r="E106" s="237">
        <v>1.8</v>
      </c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16"/>
      <c r="Z106" s="216"/>
      <c r="AA106" s="216"/>
      <c r="AB106" s="216"/>
      <c r="AC106" s="216"/>
      <c r="AD106" s="216"/>
      <c r="AE106" s="216"/>
      <c r="AF106" s="216"/>
      <c r="AG106" s="216" t="s">
        <v>147</v>
      </c>
      <c r="AH106" s="216">
        <v>0</v>
      </c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x14ac:dyDescent="0.2">
      <c r="A107" s="246" t="s">
        <v>138</v>
      </c>
      <c r="B107" s="247" t="s">
        <v>82</v>
      </c>
      <c r="C107" s="270" t="s">
        <v>83</v>
      </c>
      <c r="D107" s="248"/>
      <c r="E107" s="249"/>
      <c r="F107" s="250"/>
      <c r="G107" s="250">
        <f>SUMIF(AG108:AG108,"&lt;&gt;NOR",G108:G108)</f>
        <v>0</v>
      </c>
      <c r="H107" s="250"/>
      <c r="I107" s="250">
        <f>SUM(I108:I108)</f>
        <v>0</v>
      </c>
      <c r="J107" s="250"/>
      <c r="K107" s="250">
        <f>SUM(K108:K108)</f>
        <v>0</v>
      </c>
      <c r="L107" s="250"/>
      <c r="M107" s="250">
        <f>SUM(M108:M108)</f>
        <v>0</v>
      </c>
      <c r="N107" s="250"/>
      <c r="O107" s="250">
        <f>SUM(O108:O108)</f>
        <v>0</v>
      </c>
      <c r="P107" s="250"/>
      <c r="Q107" s="250">
        <f>SUM(Q108:Q108)</f>
        <v>0</v>
      </c>
      <c r="R107" s="250"/>
      <c r="S107" s="250"/>
      <c r="T107" s="251"/>
      <c r="U107" s="245"/>
      <c r="V107" s="245">
        <f>SUM(V108:V108)</f>
        <v>5.99</v>
      </c>
      <c r="W107" s="245"/>
      <c r="X107" s="245"/>
      <c r="AG107" t="s">
        <v>139</v>
      </c>
    </row>
    <row r="108" spans="1:60" ht="22.5" outlineLevel="1" x14ac:dyDescent="0.2">
      <c r="A108" s="261">
        <v>19</v>
      </c>
      <c r="B108" s="262" t="s">
        <v>222</v>
      </c>
      <c r="C108" s="275" t="s">
        <v>223</v>
      </c>
      <c r="D108" s="263" t="s">
        <v>224</v>
      </c>
      <c r="E108" s="264">
        <v>1.0898399999999999</v>
      </c>
      <c r="F108" s="265"/>
      <c r="G108" s="266">
        <f>ROUND(E108*F108,2)</f>
        <v>0</v>
      </c>
      <c r="H108" s="265"/>
      <c r="I108" s="266">
        <f>ROUND(E108*H108,2)</f>
        <v>0</v>
      </c>
      <c r="J108" s="265"/>
      <c r="K108" s="266">
        <f>ROUND(E108*J108,2)</f>
        <v>0</v>
      </c>
      <c r="L108" s="266">
        <v>15</v>
      </c>
      <c r="M108" s="266">
        <f>G108*(1+L108/100)</f>
        <v>0</v>
      </c>
      <c r="N108" s="266">
        <v>0</v>
      </c>
      <c r="O108" s="266">
        <f>ROUND(E108*N108,2)</f>
        <v>0</v>
      </c>
      <c r="P108" s="266">
        <v>0</v>
      </c>
      <c r="Q108" s="266">
        <f>ROUND(E108*P108,2)</f>
        <v>0</v>
      </c>
      <c r="R108" s="266"/>
      <c r="S108" s="266" t="s">
        <v>143</v>
      </c>
      <c r="T108" s="267" t="s">
        <v>143</v>
      </c>
      <c r="U108" s="235">
        <v>5.5</v>
      </c>
      <c r="V108" s="235">
        <f>ROUND(E108*U108,2)</f>
        <v>5.99</v>
      </c>
      <c r="W108" s="235"/>
      <c r="X108" s="235" t="s">
        <v>225</v>
      </c>
      <c r="Y108" s="216"/>
      <c r="Z108" s="216"/>
      <c r="AA108" s="216"/>
      <c r="AB108" s="216"/>
      <c r="AC108" s="216"/>
      <c r="AD108" s="216"/>
      <c r="AE108" s="216"/>
      <c r="AF108" s="216"/>
      <c r="AG108" s="216" t="s">
        <v>226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x14ac:dyDescent="0.2">
      <c r="A109" s="246" t="s">
        <v>138</v>
      </c>
      <c r="B109" s="247" t="s">
        <v>84</v>
      </c>
      <c r="C109" s="270" t="s">
        <v>85</v>
      </c>
      <c r="D109" s="248"/>
      <c r="E109" s="249"/>
      <c r="F109" s="250"/>
      <c r="G109" s="250">
        <f>SUMIF(AG110:AG142,"&lt;&gt;NOR",G110:G142)</f>
        <v>0</v>
      </c>
      <c r="H109" s="250"/>
      <c r="I109" s="250">
        <f>SUM(I110:I142)</f>
        <v>0</v>
      </c>
      <c r="J109" s="250"/>
      <c r="K109" s="250">
        <f>SUM(K110:K142)</f>
        <v>0</v>
      </c>
      <c r="L109" s="250"/>
      <c r="M109" s="250">
        <f>SUM(M110:M142)</f>
        <v>0</v>
      </c>
      <c r="N109" s="250"/>
      <c r="O109" s="250">
        <f>SUM(O110:O142)</f>
        <v>0.03</v>
      </c>
      <c r="P109" s="250"/>
      <c r="Q109" s="250">
        <f>SUM(Q110:Q142)</f>
        <v>0.04</v>
      </c>
      <c r="R109" s="250"/>
      <c r="S109" s="250"/>
      <c r="T109" s="251"/>
      <c r="U109" s="245"/>
      <c r="V109" s="245">
        <f>SUM(V110:V142)</f>
        <v>21.21</v>
      </c>
      <c r="W109" s="245"/>
      <c r="X109" s="245"/>
      <c r="AG109" t="s">
        <v>139</v>
      </c>
    </row>
    <row r="110" spans="1:60" outlineLevel="1" x14ac:dyDescent="0.2">
      <c r="A110" s="252">
        <v>20</v>
      </c>
      <c r="B110" s="253" t="s">
        <v>227</v>
      </c>
      <c r="C110" s="271" t="s">
        <v>228</v>
      </c>
      <c r="D110" s="254" t="s">
        <v>142</v>
      </c>
      <c r="E110" s="255">
        <v>21.064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15</v>
      </c>
      <c r="M110" s="257">
        <f>G110*(1+L110/100)</f>
        <v>0</v>
      </c>
      <c r="N110" s="257">
        <v>1.2E-4</v>
      </c>
      <c r="O110" s="257">
        <f>ROUND(E110*N110,2)</f>
        <v>0</v>
      </c>
      <c r="P110" s="257">
        <v>2E-3</v>
      </c>
      <c r="Q110" s="257">
        <f>ROUND(E110*P110,2)</f>
        <v>0.04</v>
      </c>
      <c r="R110" s="257"/>
      <c r="S110" s="257" t="s">
        <v>143</v>
      </c>
      <c r="T110" s="258" t="s">
        <v>143</v>
      </c>
      <c r="U110" s="235">
        <v>0.56599999999999995</v>
      </c>
      <c r="V110" s="235">
        <f>ROUND(E110*U110,2)</f>
        <v>11.92</v>
      </c>
      <c r="W110" s="235"/>
      <c r="X110" s="235" t="s">
        <v>144</v>
      </c>
      <c r="Y110" s="216"/>
      <c r="Z110" s="216"/>
      <c r="AA110" s="216"/>
      <c r="AB110" s="216"/>
      <c r="AC110" s="216"/>
      <c r="AD110" s="216"/>
      <c r="AE110" s="216"/>
      <c r="AF110" s="216"/>
      <c r="AG110" s="216" t="s">
        <v>145</v>
      </c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outlineLevel="1" x14ac:dyDescent="0.2">
      <c r="A111" s="233"/>
      <c r="B111" s="234"/>
      <c r="C111" s="273" t="s">
        <v>229</v>
      </c>
      <c r="D111" s="259"/>
      <c r="E111" s="259"/>
      <c r="F111" s="259"/>
      <c r="G111" s="259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16"/>
      <c r="Z111" s="216"/>
      <c r="AA111" s="216"/>
      <c r="AB111" s="216"/>
      <c r="AC111" s="216"/>
      <c r="AD111" s="216"/>
      <c r="AE111" s="216"/>
      <c r="AF111" s="216"/>
      <c r="AG111" s="216" t="s">
        <v>156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outlineLevel="1" x14ac:dyDescent="0.2">
      <c r="A112" s="233"/>
      <c r="B112" s="234"/>
      <c r="C112" s="272" t="s">
        <v>146</v>
      </c>
      <c r="D112" s="236"/>
      <c r="E112" s="237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16"/>
      <c r="Z112" s="216"/>
      <c r="AA112" s="216"/>
      <c r="AB112" s="216"/>
      <c r="AC112" s="216"/>
      <c r="AD112" s="216"/>
      <c r="AE112" s="216"/>
      <c r="AF112" s="216"/>
      <c r="AG112" s="216" t="s">
        <v>147</v>
      </c>
      <c r="AH112" s="216">
        <v>0</v>
      </c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outlineLevel="1" x14ac:dyDescent="0.2">
      <c r="A113" s="233"/>
      <c r="B113" s="234"/>
      <c r="C113" s="272" t="s">
        <v>188</v>
      </c>
      <c r="D113" s="236"/>
      <c r="E113" s="237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16"/>
      <c r="Z113" s="216"/>
      <c r="AA113" s="216"/>
      <c r="AB113" s="216"/>
      <c r="AC113" s="216"/>
      <c r="AD113" s="216"/>
      <c r="AE113" s="216"/>
      <c r="AF113" s="216"/>
      <c r="AG113" s="216" t="s">
        <v>147</v>
      </c>
      <c r="AH113" s="216">
        <v>0</v>
      </c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outlineLevel="1" x14ac:dyDescent="0.2">
      <c r="A114" s="233"/>
      <c r="B114" s="234"/>
      <c r="C114" s="272" t="s">
        <v>162</v>
      </c>
      <c r="D114" s="236"/>
      <c r="E114" s="237">
        <v>5.5</v>
      </c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16"/>
      <c r="Z114" s="216"/>
      <c r="AA114" s="216"/>
      <c r="AB114" s="216"/>
      <c r="AC114" s="216"/>
      <c r="AD114" s="216"/>
      <c r="AE114" s="216"/>
      <c r="AF114" s="216"/>
      <c r="AG114" s="216" t="s">
        <v>147</v>
      </c>
      <c r="AH114" s="216">
        <v>0</v>
      </c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outlineLevel="1" x14ac:dyDescent="0.2">
      <c r="A115" s="233"/>
      <c r="B115" s="234"/>
      <c r="C115" s="272" t="s">
        <v>230</v>
      </c>
      <c r="D115" s="236"/>
      <c r="E115" s="237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16"/>
      <c r="Z115" s="216"/>
      <c r="AA115" s="216"/>
      <c r="AB115" s="216"/>
      <c r="AC115" s="216"/>
      <c r="AD115" s="216"/>
      <c r="AE115" s="216"/>
      <c r="AF115" s="216"/>
      <c r="AG115" s="216" t="s">
        <v>147</v>
      </c>
      <c r="AH115" s="216">
        <v>0</v>
      </c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outlineLevel="1" x14ac:dyDescent="0.2">
      <c r="A116" s="233"/>
      <c r="B116" s="234"/>
      <c r="C116" s="272" t="s">
        <v>176</v>
      </c>
      <c r="D116" s="236"/>
      <c r="E116" s="237">
        <v>19.100000000000001</v>
      </c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16"/>
      <c r="Z116" s="216"/>
      <c r="AA116" s="216"/>
      <c r="AB116" s="216"/>
      <c r="AC116" s="216"/>
      <c r="AD116" s="216"/>
      <c r="AE116" s="216"/>
      <c r="AF116" s="216"/>
      <c r="AG116" s="216" t="s">
        <v>147</v>
      </c>
      <c r="AH116" s="216">
        <v>0</v>
      </c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1" x14ac:dyDescent="0.2">
      <c r="A117" s="233"/>
      <c r="B117" s="234"/>
      <c r="C117" s="272" t="s">
        <v>177</v>
      </c>
      <c r="D117" s="236"/>
      <c r="E117" s="237">
        <v>-1.8720000000000001</v>
      </c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16"/>
      <c r="Z117" s="216"/>
      <c r="AA117" s="216"/>
      <c r="AB117" s="216"/>
      <c r="AC117" s="216"/>
      <c r="AD117" s="216"/>
      <c r="AE117" s="216"/>
      <c r="AF117" s="216"/>
      <c r="AG117" s="216" t="s">
        <v>147</v>
      </c>
      <c r="AH117" s="216">
        <v>0</v>
      </c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1" x14ac:dyDescent="0.2">
      <c r="A118" s="233"/>
      <c r="B118" s="234"/>
      <c r="C118" s="272" t="s">
        <v>178</v>
      </c>
      <c r="D118" s="236"/>
      <c r="E118" s="237">
        <v>-1.6639999999999999</v>
      </c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16"/>
      <c r="Z118" s="216"/>
      <c r="AA118" s="216"/>
      <c r="AB118" s="216"/>
      <c r="AC118" s="216"/>
      <c r="AD118" s="216"/>
      <c r="AE118" s="216"/>
      <c r="AF118" s="216"/>
      <c r="AG118" s="216" t="s">
        <v>147</v>
      </c>
      <c r="AH118" s="216">
        <v>0</v>
      </c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1" x14ac:dyDescent="0.2">
      <c r="A119" s="252">
        <v>21</v>
      </c>
      <c r="B119" s="253" t="s">
        <v>231</v>
      </c>
      <c r="C119" s="271" t="s">
        <v>232</v>
      </c>
      <c r="D119" s="254" t="s">
        <v>142</v>
      </c>
      <c r="E119" s="255">
        <v>21.064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15</v>
      </c>
      <c r="M119" s="257">
        <f>G119*(1+L119/100)</f>
        <v>0</v>
      </c>
      <c r="N119" s="257">
        <v>2.1000000000000001E-4</v>
      </c>
      <c r="O119" s="257">
        <f>ROUND(E119*N119,2)</f>
        <v>0</v>
      </c>
      <c r="P119" s="257">
        <v>0</v>
      </c>
      <c r="Q119" s="257">
        <f>ROUND(E119*P119,2)</f>
        <v>0</v>
      </c>
      <c r="R119" s="257"/>
      <c r="S119" s="257" t="s">
        <v>143</v>
      </c>
      <c r="T119" s="258" t="s">
        <v>143</v>
      </c>
      <c r="U119" s="235">
        <v>9.5000000000000001E-2</v>
      </c>
      <c r="V119" s="235">
        <f>ROUND(E119*U119,2)</f>
        <v>2</v>
      </c>
      <c r="W119" s="235"/>
      <c r="X119" s="235" t="s">
        <v>144</v>
      </c>
      <c r="Y119" s="216"/>
      <c r="Z119" s="216"/>
      <c r="AA119" s="216"/>
      <c r="AB119" s="216"/>
      <c r="AC119" s="216"/>
      <c r="AD119" s="216"/>
      <c r="AE119" s="216"/>
      <c r="AF119" s="216"/>
      <c r="AG119" s="216" t="s">
        <v>145</v>
      </c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 x14ac:dyDescent="0.2">
      <c r="A120" s="233"/>
      <c r="B120" s="234"/>
      <c r="C120" s="272" t="s">
        <v>146</v>
      </c>
      <c r="D120" s="236"/>
      <c r="E120" s="237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16"/>
      <c r="Z120" s="216"/>
      <c r="AA120" s="216"/>
      <c r="AB120" s="216"/>
      <c r="AC120" s="216"/>
      <c r="AD120" s="216"/>
      <c r="AE120" s="216"/>
      <c r="AF120" s="216"/>
      <c r="AG120" s="216" t="s">
        <v>147</v>
      </c>
      <c r="AH120" s="216">
        <v>0</v>
      </c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outlineLevel="1" x14ac:dyDescent="0.2">
      <c r="A121" s="233"/>
      <c r="B121" s="234"/>
      <c r="C121" s="272" t="s">
        <v>188</v>
      </c>
      <c r="D121" s="236"/>
      <c r="E121" s="237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16"/>
      <c r="Z121" s="216"/>
      <c r="AA121" s="216"/>
      <c r="AB121" s="216"/>
      <c r="AC121" s="216"/>
      <c r="AD121" s="216"/>
      <c r="AE121" s="216"/>
      <c r="AF121" s="216"/>
      <c r="AG121" s="216" t="s">
        <v>147</v>
      </c>
      <c r="AH121" s="216">
        <v>0</v>
      </c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1" x14ac:dyDescent="0.2">
      <c r="A122" s="233"/>
      <c r="B122" s="234"/>
      <c r="C122" s="272" t="s">
        <v>162</v>
      </c>
      <c r="D122" s="236"/>
      <c r="E122" s="237">
        <v>5.5</v>
      </c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16"/>
      <c r="Z122" s="216"/>
      <c r="AA122" s="216"/>
      <c r="AB122" s="216"/>
      <c r="AC122" s="216"/>
      <c r="AD122" s="216"/>
      <c r="AE122" s="216"/>
      <c r="AF122" s="216"/>
      <c r="AG122" s="216" t="s">
        <v>147</v>
      </c>
      <c r="AH122" s="216">
        <v>0</v>
      </c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1" x14ac:dyDescent="0.2">
      <c r="A123" s="233"/>
      <c r="B123" s="234"/>
      <c r="C123" s="272" t="s">
        <v>230</v>
      </c>
      <c r="D123" s="236"/>
      <c r="E123" s="237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16"/>
      <c r="Z123" s="216"/>
      <c r="AA123" s="216"/>
      <c r="AB123" s="216"/>
      <c r="AC123" s="216"/>
      <c r="AD123" s="216"/>
      <c r="AE123" s="216"/>
      <c r="AF123" s="216"/>
      <c r="AG123" s="216" t="s">
        <v>147</v>
      </c>
      <c r="AH123" s="216">
        <v>0</v>
      </c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outlineLevel="1" x14ac:dyDescent="0.2">
      <c r="A124" s="233"/>
      <c r="B124" s="234"/>
      <c r="C124" s="272" t="s">
        <v>176</v>
      </c>
      <c r="D124" s="236"/>
      <c r="E124" s="237">
        <v>19.100000000000001</v>
      </c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16"/>
      <c r="Z124" s="216"/>
      <c r="AA124" s="216"/>
      <c r="AB124" s="216"/>
      <c r="AC124" s="216"/>
      <c r="AD124" s="216"/>
      <c r="AE124" s="216"/>
      <c r="AF124" s="216"/>
      <c r="AG124" s="216" t="s">
        <v>147</v>
      </c>
      <c r="AH124" s="216">
        <v>0</v>
      </c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 x14ac:dyDescent="0.2">
      <c r="A125" s="233"/>
      <c r="B125" s="234"/>
      <c r="C125" s="272" t="s">
        <v>177</v>
      </c>
      <c r="D125" s="236"/>
      <c r="E125" s="237">
        <v>-1.8720000000000001</v>
      </c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16"/>
      <c r="Z125" s="216"/>
      <c r="AA125" s="216"/>
      <c r="AB125" s="216"/>
      <c r="AC125" s="216"/>
      <c r="AD125" s="216"/>
      <c r="AE125" s="216"/>
      <c r="AF125" s="216"/>
      <c r="AG125" s="216" t="s">
        <v>147</v>
      </c>
      <c r="AH125" s="216">
        <v>0</v>
      </c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outlineLevel="1" x14ac:dyDescent="0.2">
      <c r="A126" s="233"/>
      <c r="B126" s="234"/>
      <c r="C126" s="272" t="s">
        <v>178</v>
      </c>
      <c r="D126" s="236"/>
      <c r="E126" s="237">
        <v>-1.6639999999999999</v>
      </c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16"/>
      <c r="Z126" s="216"/>
      <c r="AA126" s="216"/>
      <c r="AB126" s="216"/>
      <c r="AC126" s="216"/>
      <c r="AD126" s="216"/>
      <c r="AE126" s="216"/>
      <c r="AF126" s="216"/>
      <c r="AG126" s="216" t="s">
        <v>147</v>
      </c>
      <c r="AH126" s="216">
        <v>0</v>
      </c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1" x14ac:dyDescent="0.2">
      <c r="A127" s="252">
        <v>22</v>
      </c>
      <c r="B127" s="253" t="s">
        <v>233</v>
      </c>
      <c r="C127" s="271" t="s">
        <v>234</v>
      </c>
      <c r="D127" s="254" t="s">
        <v>142</v>
      </c>
      <c r="E127" s="255">
        <v>21.064</v>
      </c>
      <c r="F127" s="256"/>
      <c r="G127" s="257">
        <f>ROUND(E127*F127,2)</f>
        <v>0</v>
      </c>
      <c r="H127" s="256"/>
      <c r="I127" s="257">
        <f>ROUND(E127*H127,2)</f>
        <v>0</v>
      </c>
      <c r="J127" s="256"/>
      <c r="K127" s="257">
        <f>ROUND(E127*J127,2)</f>
        <v>0</v>
      </c>
      <c r="L127" s="257">
        <v>15</v>
      </c>
      <c r="M127" s="257">
        <f>G127*(1+L127/100)</f>
        <v>0</v>
      </c>
      <c r="N127" s="257">
        <v>1.2600000000000001E-3</v>
      </c>
      <c r="O127" s="257">
        <f>ROUND(E127*N127,2)</f>
        <v>0.03</v>
      </c>
      <c r="P127" s="257">
        <v>0</v>
      </c>
      <c r="Q127" s="257">
        <f>ROUND(E127*P127,2)</f>
        <v>0</v>
      </c>
      <c r="R127" s="257"/>
      <c r="S127" s="257" t="s">
        <v>143</v>
      </c>
      <c r="T127" s="258" t="s">
        <v>143</v>
      </c>
      <c r="U127" s="235">
        <v>0.24</v>
      </c>
      <c r="V127" s="235">
        <f>ROUND(E127*U127,2)</f>
        <v>5.0599999999999996</v>
      </c>
      <c r="W127" s="235"/>
      <c r="X127" s="235" t="s">
        <v>144</v>
      </c>
      <c r="Y127" s="216"/>
      <c r="Z127" s="216"/>
      <c r="AA127" s="216"/>
      <c r="AB127" s="216"/>
      <c r="AC127" s="216"/>
      <c r="AD127" s="216"/>
      <c r="AE127" s="216"/>
      <c r="AF127" s="216"/>
      <c r="AG127" s="216" t="s">
        <v>145</v>
      </c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outlineLevel="1" x14ac:dyDescent="0.2">
      <c r="A128" s="233"/>
      <c r="B128" s="234"/>
      <c r="C128" s="272" t="s">
        <v>146</v>
      </c>
      <c r="D128" s="236"/>
      <c r="E128" s="237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16"/>
      <c r="Z128" s="216"/>
      <c r="AA128" s="216"/>
      <c r="AB128" s="216"/>
      <c r="AC128" s="216"/>
      <c r="AD128" s="216"/>
      <c r="AE128" s="216"/>
      <c r="AF128" s="216"/>
      <c r="AG128" s="216" t="s">
        <v>147</v>
      </c>
      <c r="AH128" s="216">
        <v>0</v>
      </c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1" x14ac:dyDescent="0.2">
      <c r="A129" s="233"/>
      <c r="B129" s="234"/>
      <c r="C129" s="272" t="s">
        <v>188</v>
      </c>
      <c r="D129" s="236"/>
      <c r="E129" s="237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16"/>
      <c r="Z129" s="216"/>
      <c r="AA129" s="216"/>
      <c r="AB129" s="216"/>
      <c r="AC129" s="216"/>
      <c r="AD129" s="216"/>
      <c r="AE129" s="216"/>
      <c r="AF129" s="216"/>
      <c r="AG129" s="216" t="s">
        <v>147</v>
      </c>
      <c r="AH129" s="216">
        <v>0</v>
      </c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 x14ac:dyDescent="0.2">
      <c r="A130" s="233"/>
      <c r="B130" s="234"/>
      <c r="C130" s="272" t="s">
        <v>162</v>
      </c>
      <c r="D130" s="236"/>
      <c r="E130" s="237">
        <v>5.5</v>
      </c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16"/>
      <c r="Z130" s="216"/>
      <c r="AA130" s="216"/>
      <c r="AB130" s="216"/>
      <c r="AC130" s="216"/>
      <c r="AD130" s="216"/>
      <c r="AE130" s="216"/>
      <c r="AF130" s="216"/>
      <c r="AG130" s="216" t="s">
        <v>147</v>
      </c>
      <c r="AH130" s="216">
        <v>0</v>
      </c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1" x14ac:dyDescent="0.2">
      <c r="A131" s="233"/>
      <c r="B131" s="234"/>
      <c r="C131" s="272" t="s">
        <v>230</v>
      </c>
      <c r="D131" s="236"/>
      <c r="E131" s="237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16"/>
      <c r="Z131" s="216"/>
      <c r="AA131" s="216"/>
      <c r="AB131" s="216"/>
      <c r="AC131" s="216"/>
      <c r="AD131" s="216"/>
      <c r="AE131" s="216"/>
      <c r="AF131" s="216"/>
      <c r="AG131" s="216" t="s">
        <v>147</v>
      </c>
      <c r="AH131" s="216">
        <v>0</v>
      </c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1" x14ac:dyDescent="0.2">
      <c r="A132" s="233"/>
      <c r="B132" s="234"/>
      <c r="C132" s="272" t="s">
        <v>176</v>
      </c>
      <c r="D132" s="236"/>
      <c r="E132" s="237">
        <v>19.100000000000001</v>
      </c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16"/>
      <c r="Z132" s="216"/>
      <c r="AA132" s="216"/>
      <c r="AB132" s="216"/>
      <c r="AC132" s="216"/>
      <c r="AD132" s="216"/>
      <c r="AE132" s="216"/>
      <c r="AF132" s="216"/>
      <c r="AG132" s="216" t="s">
        <v>147</v>
      </c>
      <c r="AH132" s="216">
        <v>0</v>
      </c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 outlineLevel="1" x14ac:dyDescent="0.2">
      <c r="A133" s="233"/>
      <c r="B133" s="234"/>
      <c r="C133" s="272" t="s">
        <v>177</v>
      </c>
      <c r="D133" s="236"/>
      <c r="E133" s="237">
        <v>-1.8720000000000001</v>
      </c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16"/>
      <c r="Z133" s="216"/>
      <c r="AA133" s="216"/>
      <c r="AB133" s="216"/>
      <c r="AC133" s="216"/>
      <c r="AD133" s="216"/>
      <c r="AE133" s="216"/>
      <c r="AF133" s="216"/>
      <c r="AG133" s="216" t="s">
        <v>147</v>
      </c>
      <c r="AH133" s="216">
        <v>0</v>
      </c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</row>
    <row r="134" spans="1:60" outlineLevel="1" x14ac:dyDescent="0.2">
      <c r="A134" s="233"/>
      <c r="B134" s="234"/>
      <c r="C134" s="272" t="s">
        <v>178</v>
      </c>
      <c r="D134" s="236"/>
      <c r="E134" s="237">
        <v>-1.6639999999999999</v>
      </c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16"/>
      <c r="Z134" s="216"/>
      <c r="AA134" s="216"/>
      <c r="AB134" s="216"/>
      <c r="AC134" s="216"/>
      <c r="AD134" s="216"/>
      <c r="AE134" s="216"/>
      <c r="AF134" s="216"/>
      <c r="AG134" s="216" t="s">
        <v>147</v>
      </c>
      <c r="AH134" s="216">
        <v>0</v>
      </c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1" x14ac:dyDescent="0.2">
      <c r="A135" s="252">
        <v>23</v>
      </c>
      <c r="B135" s="253" t="s">
        <v>235</v>
      </c>
      <c r="C135" s="271" t="s">
        <v>236</v>
      </c>
      <c r="D135" s="254" t="s">
        <v>154</v>
      </c>
      <c r="E135" s="255">
        <v>9.5500000000000007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15</v>
      </c>
      <c r="M135" s="257">
        <f>G135*(1+L135/100)</f>
        <v>0</v>
      </c>
      <c r="N135" s="257">
        <v>3.2000000000000003E-4</v>
      </c>
      <c r="O135" s="257">
        <f>ROUND(E135*N135,2)</f>
        <v>0</v>
      </c>
      <c r="P135" s="257">
        <v>0</v>
      </c>
      <c r="Q135" s="257">
        <f>ROUND(E135*P135,2)</f>
        <v>0</v>
      </c>
      <c r="R135" s="257"/>
      <c r="S135" s="257" t="s">
        <v>143</v>
      </c>
      <c r="T135" s="258" t="s">
        <v>143</v>
      </c>
      <c r="U135" s="235">
        <v>0.11</v>
      </c>
      <c r="V135" s="235">
        <f>ROUND(E135*U135,2)</f>
        <v>1.05</v>
      </c>
      <c r="W135" s="235"/>
      <c r="X135" s="235" t="s">
        <v>144</v>
      </c>
      <c r="Y135" s="216"/>
      <c r="Z135" s="216"/>
      <c r="AA135" s="216"/>
      <c r="AB135" s="216"/>
      <c r="AC135" s="216"/>
      <c r="AD135" s="216"/>
      <c r="AE135" s="216"/>
      <c r="AF135" s="216"/>
      <c r="AG135" s="216" t="s">
        <v>145</v>
      </c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1" x14ac:dyDescent="0.2">
      <c r="A136" s="233"/>
      <c r="B136" s="234"/>
      <c r="C136" s="272" t="s">
        <v>146</v>
      </c>
      <c r="D136" s="236"/>
      <c r="E136" s="237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16"/>
      <c r="Z136" s="216"/>
      <c r="AA136" s="216"/>
      <c r="AB136" s="216"/>
      <c r="AC136" s="216"/>
      <c r="AD136" s="216"/>
      <c r="AE136" s="216"/>
      <c r="AF136" s="216"/>
      <c r="AG136" s="216" t="s">
        <v>147</v>
      </c>
      <c r="AH136" s="216">
        <v>0</v>
      </c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 x14ac:dyDescent="0.2">
      <c r="A137" s="233"/>
      <c r="B137" s="234"/>
      <c r="C137" s="272" t="s">
        <v>188</v>
      </c>
      <c r="D137" s="236"/>
      <c r="E137" s="237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16"/>
      <c r="Z137" s="216"/>
      <c r="AA137" s="216"/>
      <c r="AB137" s="216"/>
      <c r="AC137" s="216"/>
      <c r="AD137" s="216"/>
      <c r="AE137" s="216"/>
      <c r="AF137" s="216"/>
      <c r="AG137" s="216" t="s">
        <v>147</v>
      </c>
      <c r="AH137" s="216">
        <v>0</v>
      </c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outlineLevel="1" x14ac:dyDescent="0.2">
      <c r="A138" s="233"/>
      <c r="B138" s="234"/>
      <c r="C138" s="272" t="s">
        <v>237</v>
      </c>
      <c r="D138" s="236"/>
      <c r="E138" s="237">
        <v>9.5500000000000007</v>
      </c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16"/>
      <c r="Z138" s="216"/>
      <c r="AA138" s="216"/>
      <c r="AB138" s="216"/>
      <c r="AC138" s="216"/>
      <c r="AD138" s="216"/>
      <c r="AE138" s="216"/>
      <c r="AF138" s="216"/>
      <c r="AG138" s="216" t="s">
        <v>147</v>
      </c>
      <c r="AH138" s="216">
        <v>0</v>
      </c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1" x14ac:dyDescent="0.2">
      <c r="A139" s="252">
        <v>24</v>
      </c>
      <c r="B139" s="253" t="s">
        <v>238</v>
      </c>
      <c r="C139" s="271" t="s">
        <v>239</v>
      </c>
      <c r="D139" s="254" t="s">
        <v>154</v>
      </c>
      <c r="E139" s="255">
        <v>8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15</v>
      </c>
      <c r="M139" s="257">
        <f>G139*(1+L139/100)</f>
        <v>0</v>
      </c>
      <c r="N139" s="257">
        <v>3.2000000000000003E-4</v>
      </c>
      <c r="O139" s="257">
        <f>ROUND(E139*N139,2)</f>
        <v>0</v>
      </c>
      <c r="P139" s="257">
        <v>0</v>
      </c>
      <c r="Q139" s="257">
        <f>ROUND(E139*P139,2)</f>
        <v>0</v>
      </c>
      <c r="R139" s="257"/>
      <c r="S139" s="257" t="s">
        <v>143</v>
      </c>
      <c r="T139" s="258" t="s">
        <v>143</v>
      </c>
      <c r="U139" s="235">
        <v>0.14000000000000001</v>
      </c>
      <c r="V139" s="235">
        <f>ROUND(E139*U139,2)</f>
        <v>1.1200000000000001</v>
      </c>
      <c r="W139" s="235"/>
      <c r="X139" s="235" t="s">
        <v>144</v>
      </c>
      <c r="Y139" s="216"/>
      <c r="Z139" s="216"/>
      <c r="AA139" s="216"/>
      <c r="AB139" s="216"/>
      <c r="AC139" s="216"/>
      <c r="AD139" s="216"/>
      <c r="AE139" s="216"/>
      <c r="AF139" s="216"/>
      <c r="AG139" s="216" t="s">
        <v>145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1" x14ac:dyDescent="0.2">
      <c r="A140" s="233"/>
      <c r="B140" s="234"/>
      <c r="C140" s="272" t="s">
        <v>146</v>
      </c>
      <c r="D140" s="236"/>
      <c r="E140" s="237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16"/>
      <c r="Z140" s="216"/>
      <c r="AA140" s="216"/>
      <c r="AB140" s="216"/>
      <c r="AC140" s="216"/>
      <c r="AD140" s="216"/>
      <c r="AE140" s="216"/>
      <c r="AF140" s="216"/>
      <c r="AG140" s="216" t="s">
        <v>147</v>
      </c>
      <c r="AH140" s="216">
        <v>0</v>
      </c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1" x14ac:dyDescent="0.2">
      <c r="A141" s="233"/>
      <c r="B141" s="234"/>
      <c r="C141" s="272" t="s">
        <v>240</v>
      </c>
      <c r="D141" s="236"/>
      <c r="E141" s="237">
        <v>8</v>
      </c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16"/>
      <c r="Z141" s="216"/>
      <c r="AA141" s="216"/>
      <c r="AB141" s="216"/>
      <c r="AC141" s="216"/>
      <c r="AD141" s="216"/>
      <c r="AE141" s="216"/>
      <c r="AF141" s="216"/>
      <c r="AG141" s="216" t="s">
        <v>147</v>
      </c>
      <c r="AH141" s="216">
        <v>0</v>
      </c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1" x14ac:dyDescent="0.2">
      <c r="A142" s="261">
        <v>25</v>
      </c>
      <c r="B142" s="262" t="s">
        <v>241</v>
      </c>
      <c r="C142" s="275" t="s">
        <v>242</v>
      </c>
      <c r="D142" s="263" t="s">
        <v>224</v>
      </c>
      <c r="E142" s="264">
        <v>3.9109999999999999E-2</v>
      </c>
      <c r="F142" s="265"/>
      <c r="G142" s="266">
        <f>ROUND(E142*F142,2)</f>
        <v>0</v>
      </c>
      <c r="H142" s="265"/>
      <c r="I142" s="266">
        <f>ROUND(E142*H142,2)</f>
        <v>0</v>
      </c>
      <c r="J142" s="265"/>
      <c r="K142" s="266">
        <f>ROUND(E142*J142,2)</f>
        <v>0</v>
      </c>
      <c r="L142" s="266">
        <v>15</v>
      </c>
      <c r="M142" s="266">
        <f>G142*(1+L142/100)</f>
        <v>0</v>
      </c>
      <c r="N142" s="266">
        <v>0</v>
      </c>
      <c r="O142" s="266">
        <f>ROUND(E142*N142,2)</f>
        <v>0</v>
      </c>
      <c r="P142" s="266">
        <v>0</v>
      </c>
      <c r="Q142" s="266">
        <f>ROUND(E142*P142,2)</f>
        <v>0</v>
      </c>
      <c r="R142" s="266"/>
      <c r="S142" s="266" t="s">
        <v>143</v>
      </c>
      <c r="T142" s="267" t="s">
        <v>143</v>
      </c>
      <c r="U142" s="235">
        <v>1.637</v>
      </c>
      <c r="V142" s="235">
        <f>ROUND(E142*U142,2)</f>
        <v>0.06</v>
      </c>
      <c r="W142" s="235"/>
      <c r="X142" s="235" t="s">
        <v>225</v>
      </c>
      <c r="Y142" s="216"/>
      <c r="Z142" s="216"/>
      <c r="AA142" s="216"/>
      <c r="AB142" s="216"/>
      <c r="AC142" s="216"/>
      <c r="AD142" s="216"/>
      <c r="AE142" s="216"/>
      <c r="AF142" s="216"/>
      <c r="AG142" s="216" t="s">
        <v>226</v>
      </c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x14ac:dyDescent="0.2">
      <c r="A143" s="246" t="s">
        <v>138</v>
      </c>
      <c r="B143" s="247" t="s">
        <v>86</v>
      </c>
      <c r="C143" s="270" t="s">
        <v>87</v>
      </c>
      <c r="D143" s="248"/>
      <c r="E143" s="249"/>
      <c r="F143" s="250"/>
      <c r="G143" s="250">
        <f>SUMIF(AG144:AG147,"&lt;&gt;NOR",G144:G147)</f>
        <v>0</v>
      </c>
      <c r="H143" s="250"/>
      <c r="I143" s="250">
        <f>SUM(I144:I147)</f>
        <v>0</v>
      </c>
      <c r="J143" s="250"/>
      <c r="K143" s="250">
        <f>SUM(K144:K147)</f>
        <v>0</v>
      </c>
      <c r="L143" s="250"/>
      <c r="M143" s="250">
        <f>SUM(M144:M147)</f>
        <v>0</v>
      </c>
      <c r="N143" s="250"/>
      <c r="O143" s="250">
        <f>SUM(O144:O147)</f>
        <v>0.02</v>
      </c>
      <c r="P143" s="250"/>
      <c r="Q143" s="250">
        <f>SUM(Q144:Q147)</f>
        <v>0</v>
      </c>
      <c r="R143" s="250"/>
      <c r="S143" s="250"/>
      <c r="T143" s="251"/>
      <c r="U143" s="245"/>
      <c r="V143" s="245">
        <f>SUM(V144:V147)</f>
        <v>1.42</v>
      </c>
      <c r="W143" s="245"/>
      <c r="X143" s="245"/>
      <c r="AG143" t="s">
        <v>139</v>
      </c>
    </row>
    <row r="144" spans="1:60" ht="22.5" outlineLevel="1" x14ac:dyDescent="0.2">
      <c r="A144" s="252">
        <v>26</v>
      </c>
      <c r="B144" s="253" t="s">
        <v>243</v>
      </c>
      <c r="C144" s="271" t="s">
        <v>244</v>
      </c>
      <c r="D144" s="254" t="s">
        <v>245</v>
      </c>
      <c r="E144" s="255">
        <v>1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15</v>
      </c>
      <c r="M144" s="257">
        <f>G144*(1+L144/100)</f>
        <v>0</v>
      </c>
      <c r="N144" s="257">
        <v>6.7499999999999999E-3</v>
      </c>
      <c r="O144" s="257">
        <f>ROUND(E144*N144,2)</f>
        <v>0.01</v>
      </c>
      <c r="P144" s="257">
        <v>0</v>
      </c>
      <c r="Q144" s="257">
        <f>ROUND(E144*P144,2)</f>
        <v>0</v>
      </c>
      <c r="R144" s="257"/>
      <c r="S144" s="257" t="s">
        <v>216</v>
      </c>
      <c r="T144" s="258" t="s">
        <v>217</v>
      </c>
      <c r="U144" s="235">
        <v>0.70899999999999996</v>
      </c>
      <c r="V144" s="235">
        <f>ROUND(E144*U144,2)</f>
        <v>0.71</v>
      </c>
      <c r="W144" s="235"/>
      <c r="X144" s="235" t="s">
        <v>144</v>
      </c>
      <c r="Y144" s="216"/>
      <c r="Z144" s="216"/>
      <c r="AA144" s="216"/>
      <c r="AB144" s="216"/>
      <c r="AC144" s="216"/>
      <c r="AD144" s="216"/>
      <c r="AE144" s="216"/>
      <c r="AF144" s="216"/>
      <c r="AG144" s="216" t="s">
        <v>145</v>
      </c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ht="22.5" outlineLevel="1" x14ac:dyDescent="0.2">
      <c r="A145" s="233"/>
      <c r="B145" s="234"/>
      <c r="C145" s="273" t="s">
        <v>246</v>
      </c>
      <c r="D145" s="259"/>
      <c r="E145" s="259"/>
      <c r="F145" s="259"/>
      <c r="G145" s="259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16"/>
      <c r="Z145" s="216"/>
      <c r="AA145" s="216"/>
      <c r="AB145" s="216"/>
      <c r="AC145" s="216"/>
      <c r="AD145" s="216"/>
      <c r="AE145" s="216"/>
      <c r="AF145" s="216"/>
      <c r="AG145" s="216" t="s">
        <v>156</v>
      </c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60" t="str">
        <f>C145</f>
        <v>Kompletní dodávka a montáž včetně uvedení do provozu, prostupů, zaškolení, seřízení, zkoušek dle příslušných ČSN a dalších pomocných prací a zednických přípomocí</v>
      </c>
      <c r="BB145" s="216"/>
      <c r="BC145" s="216"/>
      <c r="BD145" s="216"/>
      <c r="BE145" s="216"/>
      <c r="BF145" s="216"/>
      <c r="BG145" s="216"/>
      <c r="BH145" s="216"/>
    </row>
    <row r="146" spans="1:60" ht="33.75" outlineLevel="1" x14ac:dyDescent="0.2">
      <c r="A146" s="252">
        <v>27</v>
      </c>
      <c r="B146" s="253" t="s">
        <v>247</v>
      </c>
      <c r="C146" s="271" t="s">
        <v>248</v>
      </c>
      <c r="D146" s="254" t="s">
        <v>245</v>
      </c>
      <c r="E146" s="255">
        <v>1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15</v>
      </c>
      <c r="M146" s="257">
        <f>G146*(1+L146/100)</f>
        <v>0</v>
      </c>
      <c r="N146" s="257">
        <v>6.7499999999999999E-3</v>
      </c>
      <c r="O146" s="257">
        <f>ROUND(E146*N146,2)</f>
        <v>0.01</v>
      </c>
      <c r="P146" s="257">
        <v>0</v>
      </c>
      <c r="Q146" s="257">
        <f>ROUND(E146*P146,2)</f>
        <v>0</v>
      </c>
      <c r="R146" s="257"/>
      <c r="S146" s="257" t="s">
        <v>216</v>
      </c>
      <c r="T146" s="258" t="s">
        <v>217</v>
      </c>
      <c r="U146" s="235">
        <v>0.70899999999999996</v>
      </c>
      <c r="V146" s="235">
        <f>ROUND(E146*U146,2)</f>
        <v>0.71</v>
      </c>
      <c r="W146" s="235"/>
      <c r="X146" s="235" t="s">
        <v>144</v>
      </c>
      <c r="Y146" s="216"/>
      <c r="Z146" s="216"/>
      <c r="AA146" s="216"/>
      <c r="AB146" s="216"/>
      <c r="AC146" s="216"/>
      <c r="AD146" s="216"/>
      <c r="AE146" s="216"/>
      <c r="AF146" s="216"/>
      <c r="AG146" s="216" t="s">
        <v>145</v>
      </c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</row>
    <row r="147" spans="1:60" ht="22.5" outlineLevel="1" x14ac:dyDescent="0.2">
      <c r="A147" s="233"/>
      <c r="B147" s="234"/>
      <c r="C147" s="273" t="s">
        <v>246</v>
      </c>
      <c r="D147" s="259"/>
      <c r="E147" s="259"/>
      <c r="F147" s="259"/>
      <c r="G147" s="259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16"/>
      <c r="Z147" s="216"/>
      <c r="AA147" s="216"/>
      <c r="AB147" s="216"/>
      <c r="AC147" s="216"/>
      <c r="AD147" s="216"/>
      <c r="AE147" s="216"/>
      <c r="AF147" s="216"/>
      <c r="AG147" s="216" t="s">
        <v>156</v>
      </c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60" t="str">
        <f>C147</f>
        <v>Kompletní dodávka a montáž včetně uvedení do provozu, prostupů, zaškolení, seřízení, zkoušek dle příslušných ČSN a dalších pomocných prací a zednických přípomocí</v>
      </c>
      <c r="BB147" s="216"/>
      <c r="BC147" s="216"/>
      <c r="BD147" s="216"/>
      <c r="BE147" s="216"/>
      <c r="BF147" s="216"/>
      <c r="BG147" s="216"/>
      <c r="BH147" s="216"/>
    </row>
    <row r="148" spans="1:60" x14ac:dyDescent="0.2">
      <c r="A148" s="246" t="s">
        <v>138</v>
      </c>
      <c r="B148" s="247" t="s">
        <v>88</v>
      </c>
      <c r="C148" s="270" t="s">
        <v>89</v>
      </c>
      <c r="D148" s="248"/>
      <c r="E148" s="249"/>
      <c r="F148" s="250"/>
      <c r="G148" s="250">
        <f>SUMIF(AG149:AG154,"&lt;&gt;NOR",G149:G154)</f>
        <v>0</v>
      </c>
      <c r="H148" s="250"/>
      <c r="I148" s="250">
        <f>SUM(I149:I154)</f>
        <v>0</v>
      </c>
      <c r="J148" s="250"/>
      <c r="K148" s="250">
        <f>SUM(K149:K154)</f>
        <v>0</v>
      </c>
      <c r="L148" s="250"/>
      <c r="M148" s="250">
        <f>SUM(M149:M154)</f>
        <v>0</v>
      </c>
      <c r="N148" s="250"/>
      <c r="O148" s="250">
        <f>SUM(O149:O154)</f>
        <v>0</v>
      </c>
      <c r="P148" s="250"/>
      <c r="Q148" s="250">
        <f>SUM(Q149:Q154)</f>
        <v>0</v>
      </c>
      <c r="R148" s="250"/>
      <c r="S148" s="250"/>
      <c r="T148" s="251"/>
      <c r="U148" s="245"/>
      <c r="V148" s="245">
        <f>SUM(V149:V154)</f>
        <v>1.77</v>
      </c>
      <c r="W148" s="245"/>
      <c r="X148" s="245"/>
      <c r="AG148" t="s">
        <v>139</v>
      </c>
    </row>
    <row r="149" spans="1:60" ht="33.75" outlineLevel="1" x14ac:dyDescent="0.2">
      <c r="A149" s="252">
        <v>28</v>
      </c>
      <c r="B149" s="253" t="s">
        <v>249</v>
      </c>
      <c r="C149" s="271" t="s">
        <v>250</v>
      </c>
      <c r="D149" s="254" t="s">
        <v>245</v>
      </c>
      <c r="E149" s="255">
        <v>1</v>
      </c>
      <c r="F149" s="256"/>
      <c r="G149" s="257">
        <f>ROUND(E149*F149,2)</f>
        <v>0</v>
      </c>
      <c r="H149" s="256"/>
      <c r="I149" s="257">
        <f>ROUND(E149*H149,2)</f>
        <v>0</v>
      </c>
      <c r="J149" s="256"/>
      <c r="K149" s="257">
        <f>ROUND(E149*J149,2)</f>
        <v>0</v>
      </c>
      <c r="L149" s="257">
        <v>15</v>
      </c>
      <c r="M149" s="257">
        <f>G149*(1+L149/100)</f>
        <v>0</v>
      </c>
      <c r="N149" s="257">
        <v>8.0000000000000004E-4</v>
      </c>
      <c r="O149" s="257">
        <f>ROUND(E149*N149,2)</f>
        <v>0</v>
      </c>
      <c r="P149" s="257">
        <v>0</v>
      </c>
      <c r="Q149" s="257">
        <f>ROUND(E149*P149,2)</f>
        <v>0</v>
      </c>
      <c r="R149" s="257"/>
      <c r="S149" s="257" t="s">
        <v>216</v>
      </c>
      <c r="T149" s="258" t="s">
        <v>217</v>
      </c>
      <c r="U149" s="235">
        <v>0.59399999999999997</v>
      </c>
      <c r="V149" s="235">
        <f>ROUND(E149*U149,2)</f>
        <v>0.59</v>
      </c>
      <c r="W149" s="235"/>
      <c r="X149" s="235" t="s">
        <v>144</v>
      </c>
      <c r="Y149" s="216"/>
      <c r="Z149" s="216"/>
      <c r="AA149" s="216"/>
      <c r="AB149" s="216"/>
      <c r="AC149" s="216"/>
      <c r="AD149" s="216"/>
      <c r="AE149" s="216"/>
      <c r="AF149" s="216"/>
      <c r="AG149" s="216" t="s">
        <v>145</v>
      </c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ht="22.5" outlineLevel="1" x14ac:dyDescent="0.2">
      <c r="A150" s="233"/>
      <c r="B150" s="234"/>
      <c r="C150" s="273" t="s">
        <v>246</v>
      </c>
      <c r="D150" s="259"/>
      <c r="E150" s="259"/>
      <c r="F150" s="259"/>
      <c r="G150" s="259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16"/>
      <c r="Z150" s="216"/>
      <c r="AA150" s="216"/>
      <c r="AB150" s="216"/>
      <c r="AC150" s="216"/>
      <c r="AD150" s="216"/>
      <c r="AE150" s="216"/>
      <c r="AF150" s="216"/>
      <c r="AG150" s="216" t="s">
        <v>156</v>
      </c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60" t="str">
        <f>C150</f>
        <v>Kompletní dodávka a montáž včetně uvedení do provozu, prostupů, zaškolení, seřízení, zkoušek dle příslušných ČSN a dalších pomocných prací a zednických přípomocí</v>
      </c>
      <c r="BB150" s="216"/>
      <c r="BC150" s="216"/>
      <c r="BD150" s="216"/>
      <c r="BE150" s="216"/>
      <c r="BF150" s="216"/>
      <c r="BG150" s="216"/>
      <c r="BH150" s="216"/>
    </row>
    <row r="151" spans="1:60" ht="33.75" outlineLevel="1" x14ac:dyDescent="0.2">
      <c r="A151" s="252">
        <v>29</v>
      </c>
      <c r="B151" s="253" t="s">
        <v>251</v>
      </c>
      <c r="C151" s="271" t="s">
        <v>252</v>
      </c>
      <c r="D151" s="254" t="s">
        <v>245</v>
      </c>
      <c r="E151" s="255">
        <v>1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15</v>
      </c>
      <c r="M151" s="257">
        <f>G151*(1+L151/100)</f>
        <v>0</v>
      </c>
      <c r="N151" s="257">
        <v>8.0000000000000004E-4</v>
      </c>
      <c r="O151" s="257">
        <f>ROUND(E151*N151,2)</f>
        <v>0</v>
      </c>
      <c r="P151" s="257">
        <v>0</v>
      </c>
      <c r="Q151" s="257">
        <f>ROUND(E151*P151,2)</f>
        <v>0</v>
      </c>
      <c r="R151" s="257"/>
      <c r="S151" s="257" t="s">
        <v>216</v>
      </c>
      <c r="T151" s="258" t="s">
        <v>217</v>
      </c>
      <c r="U151" s="235">
        <v>0.59399999999999997</v>
      </c>
      <c r="V151" s="235">
        <f>ROUND(E151*U151,2)</f>
        <v>0.59</v>
      </c>
      <c r="W151" s="235"/>
      <c r="X151" s="235" t="s">
        <v>144</v>
      </c>
      <c r="Y151" s="216"/>
      <c r="Z151" s="216"/>
      <c r="AA151" s="216"/>
      <c r="AB151" s="216"/>
      <c r="AC151" s="216"/>
      <c r="AD151" s="216"/>
      <c r="AE151" s="216"/>
      <c r="AF151" s="216"/>
      <c r="AG151" s="216" t="s">
        <v>145</v>
      </c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ht="22.5" outlineLevel="1" x14ac:dyDescent="0.2">
      <c r="A152" s="233"/>
      <c r="B152" s="234"/>
      <c r="C152" s="273" t="s">
        <v>246</v>
      </c>
      <c r="D152" s="259"/>
      <c r="E152" s="259"/>
      <c r="F152" s="259"/>
      <c r="G152" s="259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16"/>
      <c r="Z152" s="216"/>
      <c r="AA152" s="216"/>
      <c r="AB152" s="216"/>
      <c r="AC152" s="216"/>
      <c r="AD152" s="216"/>
      <c r="AE152" s="216"/>
      <c r="AF152" s="216"/>
      <c r="AG152" s="216" t="s">
        <v>156</v>
      </c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60" t="str">
        <f>C152</f>
        <v>Kompletní dodávka a montáž včetně uvedení do provozu, prostupů, zaškolení, seřízení, zkoušek dle příslušných ČSN a dalších pomocných prací a zednických přípomocí</v>
      </c>
      <c r="BB152" s="216"/>
      <c r="BC152" s="216"/>
      <c r="BD152" s="216"/>
      <c r="BE152" s="216"/>
      <c r="BF152" s="216"/>
      <c r="BG152" s="216"/>
      <c r="BH152" s="216"/>
    </row>
    <row r="153" spans="1:60" ht="45" outlineLevel="1" x14ac:dyDescent="0.2">
      <c r="A153" s="252">
        <v>30</v>
      </c>
      <c r="B153" s="253" t="s">
        <v>253</v>
      </c>
      <c r="C153" s="271" t="s">
        <v>254</v>
      </c>
      <c r="D153" s="254" t="s">
        <v>245</v>
      </c>
      <c r="E153" s="255">
        <v>1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15</v>
      </c>
      <c r="M153" s="257">
        <f>G153*(1+L153/100)</f>
        <v>0</v>
      </c>
      <c r="N153" s="257">
        <v>8.0000000000000004E-4</v>
      </c>
      <c r="O153" s="257">
        <f>ROUND(E153*N153,2)</f>
        <v>0</v>
      </c>
      <c r="P153" s="257">
        <v>0</v>
      </c>
      <c r="Q153" s="257">
        <f>ROUND(E153*P153,2)</f>
        <v>0</v>
      </c>
      <c r="R153" s="257"/>
      <c r="S153" s="257" t="s">
        <v>216</v>
      </c>
      <c r="T153" s="258" t="s">
        <v>217</v>
      </c>
      <c r="U153" s="235">
        <v>0.59399999999999997</v>
      </c>
      <c r="V153" s="235">
        <f>ROUND(E153*U153,2)</f>
        <v>0.59</v>
      </c>
      <c r="W153" s="235"/>
      <c r="X153" s="235" t="s">
        <v>144</v>
      </c>
      <c r="Y153" s="216"/>
      <c r="Z153" s="216"/>
      <c r="AA153" s="216"/>
      <c r="AB153" s="216"/>
      <c r="AC153" s="216"/>
      <c r="AD153" s="216"/>
      <c r="AE153" s="216"/>
      <c r="AF153" s="216"/>
      <c r="AG153" s="216" t="s">
        <v>145</v>
      </c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ht="22.5" outlineLevel="1" x14ac:dyDescent="0.2">
      <c r="A154" s="233"/>
      <c r="B154" s="234"/>
      <c r="C154" s="273" t="s">
        <v>246</v>
      </c>
      <c r="D154" s="259"/>
      <c r="E154" s="259"/>
      <c r="F154" s="259"/>
      <c r="G154" s="259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16"/>
      <c r="Z154" s="216"/>
      <c r="AA154" s="216"/>
      <c r="AB154" s="216"/>
      <c r="AC154" s="216"/>
      <c r="AD154" s="216"/>
      <c r="AE154" s="216"/>
      <c r="AF154" s="216"/>
      <c r="AG154" s="216" t="s">
        <v>156</v>
      </c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60" t="str">
        <f>C154</f>
        <v>Kompletní dodávka a montáž včetně uvedení do provozu, prostupů, zaškolení, seřízení, zkoušek dle příslušných ČSN a dalších pomocných prací a zednických přípomocí</v>
      </c>
      <c r="BB154" s="216"/>
      <c r="BC154" s="216"/>
      <c r="BD154" s="216"/>
      <c r="BE154" s="216"/>
      <c r="BF154" s="216"/>
      <c r="BG154" s="216"/>
      <c r="BH154" s="216"/>
    </row>
    <row r="155" spans="1:60" x14ac:dyDescent="0.2">
      <c r="A155" s="246" t="s">
        <v>138</v>
      </c>
      <c r="B155" s="247" t="s">
        <v>90</v>
      </c>
      <c r="C155" s="270" t="s">
        <v>91</v>
      </c>
      <c r="D155" s="248"/>
      <c r="E155" s="249"/>
      <c r="F155" s="250"/>
      <c r="G155" s="250">
        <f>SUMIF(AG156:AG203,"&lt;&gt;NOR",G156:G203)</f>
        <v>0</v>
      </c>
      <c r="H155" s="250"/>
      <c r="I155" s="250">
        <f>SUM(I156:I203)</f>
        <v>0</v>
      </c>
      <c r="J155" s="250"/>
      <c r="K155" s="250">
        <f>SUM(K156:K203)</f>
        <v>0</v>
      </c>
      <c r="L155" s="250"/>
      <c r="M155" s="250">
        <f>SUM(M156:M203)</f>
        <v>0</v>
      </c>
      <c r="N155" s="250"/>
      <c r="O155" s="250">
        <f>SUM(O156:O203)</f>
        <v>0.08</v>
      </c>
      <c r="P155" s="250"/>
      <c r="Q155" s="250">
        <f>SUM(Q156:Q203)</f>
        <v>0.15</v>
      </c>
      <c r="R155" s="250"/>
      <c r="S155" s="250"/>
      <c r="T155" s="251"/>
      <c r="U155" s="245"/>
      <c r="V155" s="245">
        <f>SUM(V156:V203)</f>
        <v>11.89</v>
      </c>
      <c r="W155" s="245"/>
      <c r="X155" s="245"/>
      <c r="AG155" t="s">
        <v>139</v>
      </c>
    </row>
    <row r="156" spans="1:60" outlineLevel="1" x14ac:dyDescent="0.2">
      <c r="A156" s="252">
        <v>31</v>
      </c>
      <c r="B156" s="253" t="s">
        <v>255</v>
      </c>
      <c r="C156" s="271" t="s">
        <v>256</v>
      </c>
      <c r="D156" s="254" t="s">
        <v>245</v>
      </c>
      <c r="E156" s="255">
        <v>1</v>
      </c>
      <c r="F156" s="256"/>
      <c r="G156" s="257">
        <f>ROUND(E156*F156,2)</f>
        <v>0</v>
      </c>
      <c r="H156" s="256"/>
      <c r="I156" s="257">
        <f>ROUND(E156*H156,2)</f>
        <v>0</v>
      </c>
      <c r="J156" s="256"/>
      <c r="K156" s="257">
        <f>ROUND(E156*J156,2)</f>
        <v>0</v>
      </c>
      <c r="L156" s="257">
        <v>15</v>
      </c>
      <c r="M156" s="257">
        <f>G156*(1+L156/100)</f>
        <v>0</v>
      </c>
      <c r="N156" s="257">
        <v>0</v>
      </c>
      <c r="O156" s="257">
        <f>ROUND(E156*N156,2)</f>
        <v>0</v>
      </c>
      <c r="P156" s="257">
        <v>1.9460000000000002E-2</v>
      </c>
      <c r="Q156" s="257">
        <f>ROUND(E156*P156,2)</f>
        <v>0.02</v>
      </c>
      <c r="R156" s="257"/>
      <c r="S156" s="257" t="s">
        <v>143</v>
      </c>
      <c r="T156" s="258" t="s">
        <v>143</v>
      </c>
      <c r="U156" s="235">
        <v>0.38200000000000001</v>
      </c>
      <c r="V156" s="235">
        <f>ROUND(E156*U156,2)</f>
        <v>0.38</v>
      </c>
      <c r="W156" s="235"/>
      <c r="X156" s="235" t="s">
        <v>144</v>
      </c>
      <c r="Y156" s="216"/>
      <c r="Z156" s="216"/>
      <c r="AA156" s="216"/>
      <c r="AB156" s="216"/>
      <c r="AC156" s="216"/>
      <c r="AD156" s="216"/>
      <c r="AE156" s="216"/>
      <c r="AF156" s="216"/>
      <c r="AG156" s="216" t="s">
        <v>145</v>
      </c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outlineLevel="1" x14ac:dyDescent="0.2">
      <c r="A157" s="233"/>
      <c r="B157" s="234"/>
      <c r="C157" s="272" t="s">
        <v>146</v>
      </c>
      <c r="D157" s="236"/>
      <c r="E157" s="237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16"/>
      <c r="Z157" s="216"/>
      <c r="AA157" s="216"/>
      <c r="AB157" s="216"/>
      <c r="AC157" s="216"/>
      <c r="AD157" s="216"/>
      <c r="AE157" s="216"/>
      <c r="AF157" s="216"/>
      <c r="AG157" s="216" t="s">
        <v>147</v>
      </c>
      <c r="AH157" s="216">
        <v>0</v>
      </c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</row>
    <row r="158" spans="1:60" outlineLevel="1" x14ac:dyDescent="0.2">
      <c r="A158" s="233"/>
      <c r="B158" s="234"/>
      <c r="C158" s="272" t="s">
        <v>257</v>
      </c>
      <c r="D158" s="236"/>
      <c r="E158" s="237">
        <v>1</v>
      </c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16"/>
      <c r="Z158" s="216"/>
      <c r="AA158" s="216"/>
      <c r="AB158" s="216"/>
      <c r="AC158" s="216"/>
      <c r="AD158" s="216"/>
      <c r="AE158" s="216"/>
      <c r="AF158" s="216"/>
      <c r="AG158" s="216" t="s">
        <v>147</v>
      </c>
      <c r="AH158" s="216">
        <v>0</v>
      </c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1" x14ac:dyDescent="0.2">
      <c r="A159" s="252">
        <v>32</v>
      </c>
      <c r="B159" s="253" t="s">
        <v>258</v>
      </c>
      <c r="C159" s="271" t="s">
        <v>259</v>
      </c>
      <c r="D159" s="254" t="s">
        <v>245</v>
      </c>
      <c r="E159" s="255">
        <v>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15</v>
      </c>
      <c r="M159" s="257">
        <f>G159*(1+L159/100)</f>
        <v>0</v>
      </c>
      <c r="N159" s="257">
        <v>1.41E-3</v>
      </c>
      <c r="O159" s="257">
        <f>ROUND(E159*N159,2)</f>
        <v>0</v>
      </c>
      <c r="P159" s="257">
        <v>0</v>
      </c>
      <c r="Q159" s="257">
        <f>ROUND(E159*P159,2)</f>
        <v>0</v>
      </c>
      <c r="R159" s="257"/>
      <c r="S159" s="257" t="s">
        <v>143</v>
      </c>
      <c r="T159" s="258" t="s">
        <v>143</v>
      </c>
      <c r="U159" s="235">
        <v>1.575</v>
      </c>
      <c r="V159" s="235">
        <f>ROUND(E159*U159,2)</f>
        <v>1.58</v>
      </c>
      <c r="W159" s="235"/>
      <c r="X159" s="235" t="s">
        <v>144</v>
      </c>
      <c r="Y159" s="216"/>
      <c r="Z159" s="216"/>
      <c r="AA159" s="216"/>
      <c r="AB159" s="216"/>
      <c r="AC159" s="216"/>
      <c r="AD159" s="216"/>
      <c r="AE159" s="216"/>
      <c r="AF159" s="216"/>
      <c r="AG159" s="216" t="s">
        <v>145</v>
      </c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1" x14ac:dyDescent="0.2">
      <c r="A160" s="233"/>
      <c r="B160" s="234"/>
      <c r="C160" s="273" t="s">
        <v>260</v>
      </c>
      <c r="D160" s="259"/>
      <c r="E160" s="259"/>
      <c r="F160" s="259"/>
      <c r="G160" s="259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16"/>
      <c r="Z160" s="216"/>
      <c r="AA160" s="216"/>
      <c r="AB160" s="216"/>
      <c r="AC160" s="216"/>
      <c r="AD160" s="216"/>
      <c r="AE160" s="216"/>
      <c r="AF160" s="216"/>
      <c r="AG160" s="216" t="s">
        <v>156</v>
      </c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outlineLevel="1" x14ac:dyDescent="0.2">
      <c r="A161" s="233"/>
      <c r="B161" s="234"/>
      <c r="C161" s="272" t="s">
        <v>146</v>
      </c>
      <c r="D161" s="236"/>
      <c r="E161" s="237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16"/>
      <c r="Z161" s="216"/>
      <c r="AA161" s="216"/>
      <c r="AB161" s="216"/>
      <c r="AC161" s="216"/>
      <c r="AD161" s="216"/>
      <c r="AE161" s="216"/>
      <c r="AF161" s="216"/>
      <c r="AG161" s="216" t="s">
        <v>147</v>
      </c>
      <c r="AH161" s="216">
        <v>0</v>
      </c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outlineLevel="1" x14ac:dyDescent="0.2">
      <c r="A162" s="233"/>
      <c r="B162" s="234"/>
      <c r="C162" s="272" t="s">
        <v>257</v>
      </c>
      <c r="D162" s="236"/>
      <c r="E162" s="237">
        <v>1</v>
      </c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16"/>
      <c r="Z162" s="216"/>
      <c r="AA162" s="216"/>
      <c r="AB162" s="216"/>
      <c r="AC162" s="216"/>
      <c r="AD162" s="216"/>
      <c r="AE162" s="216"/>
      <c r="AF162" s="216"/>
      <c r="AG162" s="216" t="s">
        <v>147</v>
      </c>
      <c r="AH162" s="216">
        <v>0</v>
      </c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</row>
    <row r="163" spans="1:60" outlineLevel="1" x14ac:dyDescent="0.2">
      <c r="A163" s="252">
        <v>33</v>
      </c>
      <c r="B163" s="253" t="s">
        <v>261</v>
      </c>
      <c r="C163" s="271" t="s">
        <v>262</v>
      </c>
      <c r="D163" s="254" t="s">
        <v>171</v>
      </c>
      <c r="E163" s="255">
        <v>1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15</v>
      </c>
      <c r="M163" s="257">
        <f>G163*(1+L163/100)</f>
        <v>0</v>
      </c>
      <c r="N163" s="257">
        <v>0.02</v>
      </c>
      <c r="O163" s="257">
        <f>ROUND(E163*N163,2)</f>
        <v>0.02</v>
      </c>
      <c r="P163" s="257">
        <v>0</v>
      </c>
      <c r="Q163" s="257">
        <f>ROUND(E163*P163,2)</f>
        <v>0</v>
      </c>
      <c r="R163" s="257" t="s">
        <v>263</v>
      </c>
      <c r="S163" s="257" t="s">
        <v>143</v>
      </c>
      <c r="T163" s="258" t="s">
        <v>143</v>
      </c>
      <c r="U163" s="235">
        <v>0</v>
      </c>
      <c r="V163" s="235">
        <f>ROUND(E163*U163,2)</f>
        <v>0</v>
      </c>
      <c r="W163" s="235"/>
      <c r="X163" s="235" t="s">
        <v>264</v>
      </c>
      <c r="Y163" s="216"/>
      <c r="Z163" s="216"/>
      <c r="AA163" s="216"/>
      <c r="AB163" s="216"/>
      <c r="AC163" s="216"/>
      <c r="AD163" s="216"/>
      <c r="AE163" s="216"/>
      <c r="AF163" s="216"/>
      <c r="AG163" s="216" t="s">
        <v>265</v>
      </c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1" x14ac:dyDescent="0.2">
      <c r="A164" s="233"/>
      <c r="B164" s="234"/>
      <c r="C164" s="272" t="s">
        <v>146</v>
      </c>
      <c r="D164" s="236"/>
      <c r="E164" s="237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16"/>
      <c r="Z164" s="216"/>
      <c r="AA164" s="216"/>
      <c r="AB164" s="216"/>
      <c r="AC164" s="216"/>
      <c r="AD164" s="216"/>
      <c r="AE164" s="216"/>
      <c r="AF164" s="216"/>
      <c r="AG164" s="216" t="s">
        <v>147</v>
      </c>
      <c r="AH164" s="216">
        <v>0</v>
      </c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outlineLevel="1" x14ac:dyDescent="0.2">
      <c r="A165" s="233"/>
      <c r="B165" s="234"/>
      <c r="C165" s="272" t="s">
        <v>257</v>
      </c>
      <c r="D165" s="236"/>
      <c r="E165" s="237">
        <v>1</v>
      </c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16"/>
      <c r="Z165" s="216"/>
      <c r="AA165" s="216"/>
      <c r="AB165" s="216"/>
      <c r="AC165" s="216"/>
      <c r="AD165" s="216"/>
      <c r="AE165" s="216"/>
      <c r="AF165" s="216"/>
      <c r="AG165" s="216" t="s">
        <v>147</v>
      </c>
      <c r="AH165" s="216">
        <v>0</v>
      </c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outlineLevel="1" x14ac:dyDescent="0.2">
      <c r="A166" s="252">
        <v>34</v>
      </c>
      <c r="B166" s="253" t="s">
        <v>266</v>
      </c>
      <c r="C166" s="271" t="s">
        <v>267</v>
      </c>
      <c r="D166" s="254" t="s">
        <v>245</v>
      </c>
      <c r="E166" s="255">
        <v>1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15</v>
      </c>
      <c r="M166" s="257">
        <f>G166*(1+L166/100)</f>
        <v>0</v>
      </c>
      <c r="N166" s="257">
        <v>0</v>
      </c>
      <c r="O166" s="257">
        <f>ROUND(E166*N166,2)</f>
        <v>0</v>
      </c>
      <c r="P166" s="257">
        <v>8.5999999999999998E-4</v>
      </c>
      <c r="Q166" s="257">
        <f>ROUND(E166*P166,2)</f>
        <v>0</v>
      </c>
      <c r="R166" s="257"/>
      <c r="S166" s="257" t="s">
        <v>143</v>
      </c>
      <c r="T166" s="258" t="s">
        <v>143</v>
      </c>
      <c r="U166" s="235">
        <v>0.222</v>
      </c>
      <c r="V166" s="235">
        <f>ROUND(E166*U166,2)</f>
        <v>0.22</v>
      </c>
      <c r="W166" s="235"/>
      <c r="X166" s="235" t="s">
        <v>144</v>
      </c>
      <c r="Y166" s="216"/>
      <c r="Z166" s="216"/>
      <c r="AA166" s="216"/>
      <c r="AB166" s="216"/>
      <c r="AC166" s="216"/>
      <c r="AD166" s="216"/>
      <c r="AE166" s="216"/>
      <c r="AF166" s="216"/>
      <c r="AG166" s="216" t="s">
        <v>145</v>
      </c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</row>
    <row r="167" spans="1:60" outlineLevel="1" x14ac:dyDescent="0.2">
      <c r="A167" s="233"/>
      <c r="B167" s="234"/>
      <c r="C167" s="272" t="s">
        <v>146</v>
      </c>
      <c r="D167" s="236"/>
      <c r="E167" s="237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16"/>
      <c r="Z167" s="216"/>
      <c r="AA167" s="216"/>
      <c r="AB167" s="216"/>
      <c r="AC167" s="216"/>
      <c r="AD167" s="216"/>
      <c r="AE167" s="216"/>
      <c r="AF167" s="216"/>
      <c r="AG167" s="216" t="s">
        <v>147</v>
      </c>
      <c r="AH167" s="216">
        <v>0</v>
      </c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outlineLevel="1" x14ac:dyDescent="0.2">
      <c r="A168" s="233"/>
      <c r="B168" s="234"/>
      <c r="C168" s="272" t="s">
        <v>257</v>
      </c>
      <c r="D168" s="236"/>
      <c r="E168" s="237">
        <v>1</v>
      </c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16"/>
      <c r="Z168" s="216"/>
      <c r="AA168" s="216"/>
      <c r="AB168" s="216"/>
      <c r="AC168" s="216"/>
      <c r="AD168" s="216"/>
      <c r="AE168" s="216"/>
      <c r="AF168" s="216"/>
      <c r="AG168" s="216" t="s">
        <v>147</v>
      </c>
      <c r="AH168" s="216">
        <v>0</v>
      </c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1" x14ac:dyDescent="0.2">
      <c r="A169" s="252">
        <v>35</v>
      </c>
      <c r="B169" s="253" t="s">
        <v>268</v>
      </c>
      <c r="C169" s="271" t="s">
        <v>269</v>
      </c>
      <c r="D169" s="254" t="s">
        <v>171</v>
      </c>
      <c r="E169" s="255">
        <v>1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15</v>
      </c>
      <c r="M169" s="257">
        <f>G169*(1+L169/100)</f>
        <v>0</v>
      </c>
      <c r="N169" s="257">
        <v>4.0000000000000003E-5</v>
      </c>
      <c r="O169" s="257">
        <f>ROUND(E169*N169,2)</f>
        <v>0</v>
      </c>
      <c r="P169" s="257">
        <v>0</v>
      </c>
      <c r="Q169" s="257">
        <f>ROUND(E169*P169,2)</f>
        <v>0</v>
      </c>
      <c r="R169" s="257"/>
      <c r="S169" s="257" t="s">
        <v>143</v>
      </c>
      <c r="T169" s="258" t="s">
        <v>143</v>
      </c>
      <c r="U169" s="235">
        <v>0.44500000000000001</v>
      </c>
      <c r="V169" s="235">
        <f>ROUND(E169*U169,2)</f>
        <v>0.45</v>
      </c>
      <c r="W169" s="235"/>
      <c r="X169" s="235" t="s">
        <v>144</v>
      </c>
      <c r="Y169" s="216"/>
      <c r="Z169" s="216"/>
      <c r="AA169" s="216"/>
      <c r="AB169" s="216"/>
      <c r="AC169" s="216"/>
      <c r="AD169" s="216"/>
      <c r="AE169" s="216"/>
      <c r="AF169" s="216"/>
      <c r="AG169" s="216" t="s">
        <v>145</v>
      </c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outlineLevel="1" x14ac:dyDescent="0.2">
      <c r="A170" s="233"/>
      <c r="B170" s="234"/>
      <c r="C170" s="272" t="s">
        <v>146</v>
      </c>
      <c r="D170" s="236"/>
      <c r="E170" s="237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16"/>
      <c r="Z170" s="216"/>
      <c r="AA170" s="216"/>
      <c r="AB170" s="216"/>
      <c r="AC170" s="216"/>
      <c r="AD170" s="216"/>
      <c r="AE170" s="216"/>
      <c r="AF170" s="216"/>
      <c r="AG170" s="216" t="s">
        <v>147</v>
      </c>
      <c r="AH170" s="216">
        <v>0</v>
      </c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</row>
    <row r="171" spans="1:60" outlineLevel="1" x14ac:dyDescent="0.2">
      <c r="A171" s="233"/>
      <c r="B171" s="234"/>
      <c r="C171" s="272" t="s">
        <v>257</v>
      </c>
      <c r="D171" s="236"/>
      <c r="E171" s="237">
        <v>1</v>
      </c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16"/>
      <c r="Z171" s="216"/>
      <c r="AA171" s="216"/>
      <c r="AB171" s="216"/>
      <c r="AC171" s="216"/>
      <c r="AD171" s="216"/>
      <c r="AE171" s="216"/>
      <c r="AF171" s="216"/>
      <c r="AG171" s="216" t="s">
        <v>147</v>
      </c>
      <c r="AH171" s="216">
        <v>0</v>
      </c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outlineLevel="1" x14ac:dyDescent="0.2">
      <c r="A172" s="252">
        <v>36</v>
      </c>
      <c r="B172" s="253" t="s">
        <v>270</v>
      </c>
      <c r="C172" s="271" t="s">
        <v>271</v>
      </c>
      <c r="D172" s="254" t="s">
        <v>171</v>
      </c>
      <c r="E172" s="255">
        <v>1</v>
      </c>
      <c r="F172" s="256"/>
      <c r="G172" s="257">
        <f>ROUND(E172*F172,2)</f>
        <v>0</v>
      </c>
      <c r="H172" s="256"/>
      <c r="I172" s="257">
        <f>ROUND(E172*H172,2)</f>
        <v>0</v>
      </c>
      <c r="J172" s="256"/>
      <c r="K172" s="257">
        <f>ROUND(E172*J172,2)</f>
        <v>0</v>
      </c>
      <c r="L172" s="257">
        <v>15</v>
      </c>
      <c r="M172" s="257">
        <f>G172*(1+L172/100)</f>
        <v>0</v>
      </c>
      <c r="N172" s="257">
        <v>1E-3</v>
      </c>
      <c r="O172" s="257">
        <f>ROUND(E172*N172,2)</f>
        <v>0</v>
      </c>
      <c r="P172" s="257">
        <v>0</v>
      </c>
      <c r="Q172" s="257">
        <f>ROUND(E172*P172,2)</f>
        <v>0</v>
      </c>
      <c r="R172" s="257" t="s">
        <v>263</v>
      </c>
      <c r="S172" s="257" t="s">
        <v>143</v>
      </c>
      <c r="T172" s="258" t="s">
        <v>143</v>
      </c>
      <c r="U172" s="235">
        <v>0</v>
      </c>
      <c r="V172" s="235">
        <f>ROUND(E172*U172,2)</f>
        <v>0</v>
      </c>
      <c r="W172" s="235"/>
      <c r="X172" s="235" t="s">
        <v>264</v>
      </c>
      <c r="Y172" s="216"/>
      <c r="Z172" s="216"/>
      <c r="AA172" s="216"/>
      <c r="AB172" s="216"/>
      <c r="AC172" s="216"/>
      <c r="AD172" s="216"/>
      <c r="AE172" s="216"/>
      <c r="AF172" s="216"/>
      <c r="AG172" s="216" t="s">
        <v>265</v>
      </c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</row>
    <row r="173" spans="1:60" outlineLevel="1" x14ac:dyDescent="0.2">
      <c r="A173" s="233"/>
      <c r="B173" s="234"/>
      <c r="C173" s="272" t="s">
        <v>146</v>
      </c>
      <c r="D173" s="236"/>
      <c r="E173" s="237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16"/>
      <c r="Z173" s="216"/>
      <c r="AA173" s="216"/>
      <c r="AB173" s="216"/>
      <c r="AC173" s="216"/>
      <c r="AD173" s="216"/>
      <c r="AE173" s="216"/>
      <c r="AF173" s="216"/>
      <c r="AG173" s="216" t="s">
        <v>147</v>
      </c>
      <c r="AH173" s="216">
        <v>0</v>
      </c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outlineLevel="1" x14ac:dyDescent="0.2">
      <c r="A174" s="233"/>
      <c r="B174" s="234"/>
      <c r="C174" s="272" t="s">
        <v>257</v>
      </c>
      <c r="D174" s="236"/>
      <c r="E174" s="237">
        <v>1</v>
      </c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16"/>
      <c r="Z174" s="216"/>
      <c r="AA174" s="216"/>
      <c r="AB174" s="216"/>
      <c r="AC174" s="216"/>
      <c r="AD174" s="216"/>
      <c r="AE174" s="216"/>
      <c r="AF174" s="216"/>
      <c r="AG174" s="216" t="s">
        <v>147</v>
      </c>
      <c r="AH174" s="216">
        <v>0</v>
      </c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</row>
    <row r="175" spans="1:60" outlineLevel="1" x14ac:dyDescent="0.2">
      <c r="A175" s="252">
        <v>37</v>
      </c>
      <c r="B175" s="253" t="s">
        <v>272</v>
      </c>
      <c r="C175" s="271" t="s">
        <v>273</v>
      </c>
      <c r="D175" s="254" t="s">
        <v>245</v>
      </c>
      <c r="E175" s="255">
        <v>1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15</v>
      </c>
      <c r="M175" s="257">
        <f>G175*(1+L175/100)</f>
        <v>0</v>
      </c>
      <c r="N175" s="257">
        <v>0</v>
      </c>
      <c r="O175" s="257">
        <f>ROUND(E175*N175,2)</f>
        <v>0</v>
      </c>
      <c r="P175" s="257">
        <v>0.125</v>
      </c>
      <c r="Q175" s="257">
        <f>ROUND(E175*P175,2)</f>
        <v>0.13</v>
      </c>
      <c r="R175" s="257"/>
      <c r="S175" s="257" t="s">
        <v>143</v>
      </c>
      <c r="T175" s="258" t="s">
        <v>143</v>
      </c>
      <c r="U175" s="235">
        <v>1.1499999999999999</v>
      </c>
      <c r="V175" s="235">
        <f>ROUND(E175*U175,2)</f>
        <v>1.1499999999999999</v>
      </c>
      <c r="W175" s="235"/>
      <c r="X175" s="235" t="s">
        <v>144</v>
      </c>
      <c r="Y175" s="216"/>
      <c r="Z175" s="216"/>
      <c r="AA175" s="216"/>
      <c r="AB175" s="216"/>
      <c r="AC175" s="216"/>
      <c r="AD175" s="216"/>
      <c r="AE175" s="216"/>
      <c r="AF175" s="216"/>
      <c r="AG175" s="216" t="s">
        <v>145</v>
      </c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outlineLevel="1" x14ac:dyDescent="0.2">
      <c r="A176" s="233"/>
      <c r="B176" s="234"/>
      <c r="C176" s="272" t="s">
        <v>146</v>
      </c>
      <c r="D176" s="236"/>
      <c r="E176" s="237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16"/>
      <c r="Z176" s="216"/>
      <c r="AA176" s="216"/>
      <c r="AB176" s="216"/>
      <c r="AC176" s="216"/>
      <c r="AD176" s="216"/>
      <c r="AE176" s="216"/>
      <c r="AF176" s="216"/>
      <c r="AG176" s="216" t="s">
        <v>147</v>
      </c>
      <c r="AH176" s="216">
        <v>0</v>
      </c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</row>
    <row r="177" spans="1:60" outlineLevel="1" x14ac:dyDescent="0.2">
      <c r="A177" s="233"/>
      <c r="B177" s="234"/>
      <c r="C177" s="272" t="s">
        <v>257</v>
      </c>
      <c r="D177" s="236"/>
      <c r="E177" s="237">
        <v>1</v>
      </c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16"/>
      <c r="Z177" s="216"/>
      <c r="AA177" s="216"/>
      <c r="AB177" s="216"/>
      <c r="AC177" s="216"/>
      <c r="AD177" s="216"/>
      <c r="AE177" s="216"/>
      <c r="AF177" s="216"/>
      <c r="AG177" s="216" t="s">
        <v>147</v>
      </c>
      <c r="AH177" s="216">
        <v>0</v>
      </c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</row>
    <row r="178" spans="1:60" outlineLevel="1" x14ac:dyDescent="0.2">
      <c r="A178" s="252">
        <v>38</v>
      </c>
      <c r="B178" s="253" t="s">
        <v>274</v>
      </c>
      <c r="C178" s="271" t="s">
        <v>275</v>
      </c>
      <c r="D178" s="254" t="s">
        <v>245</v>
      </c>
      <c r="E178" s="255">
        <v>1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15</v>
      </c>
      <c r="M178" s="257">
        <f>G178*(1+L178/100)</f>
        <v>0</v>
      </c>
      <c r="N178" s="257">
        <v>1.7000000000000001E-4</v>
      </c>
      <c r="O178" s="257">
        <f>ROUND(E178*N178,2)</f>
        <v>0</v>
      </c>
      <c r="P178" s="257">
        <v>0</v>
      </c>
      <c r="Q178" s="257">
        <f>ROUND(E178*P178,2)</f>
        <v>0</v>
      </c>
      <c r="R178" s="257"/>
      <c r="S178" s="257" t="s">
        <v>143</v>
      </c>
      <c r="T178" s="258" t="s">
        <v>143</v>
      </c>
      <c r="U178" s="235">
        <v>2.9</v>
      </c>
      <c r="V178" s="235">
        <f>ROUND(E178*U178,2)</f>
        <v>2.9</v>
      </c>
      <c r="W178" s="235"/>
      <c r="X178" s="235" t="s">
        <v>144</v>
      </c>
      <c r="Y178" s="216"/>
      <c r="Z178" s="216"/>
      <c r="AA178" s="216"/>
      <c r="AB178" s="216"/>
      <c r="AC178" s="216"/>
      <c r="AD178" s="216"/>
      <c r="AE178" s="216"/>
      <c r="AF178" s="216"/>
      <c r="AG178" s="216" t="s">
        <v>145</v>
      </c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outlineLevel="1" x14ac:dyDescent="0.2">
      <c r="A179" s="233"/>
      <c r="B179" s="234"/>
      <c r="C179" s="272" t="s">
        <v>146</v>
      </c>
      <c r="D179" s="236"/>
      <c r="E179" s="237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16"/>
      <c r="Z179" s="216"/>
      <c r="AA179" s="216"/>
      <c r="AB179" s="216"/>
      <c r="AC179" s="216"/>
      <c r="AD179" s="216"/>
      <c r="AE179" s="216"/>
      <c r="AF179" s="216"/>
      <c r="AG179" s="216" t="s">
        <v>147</v>
      </c>
      <c r="AH179" s="216">
        <v>0</v>
      </c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</row>
    <row r="180" spans="1:60" outlineLevel="1" x14ac:dyDescent="0.2">
      <c r="A180" s="233"/>
      <c r="B180" s="234"/>
      <c r="C180" s="272" t="s">
        <v>257</v>
      </c>
      <c r="D180" s="236"/>
      <c r="E180" s="237">
        <v>1</v>
      </c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16"/>
      <c r="Z180" s="216"/>
      <c r="AA180" s="216"/>
      <c r="AB180" s="216"/>
      <c r="AC180" s="216"/>
      <c r="AD180" s="216"/>
      <c r="AE180" s="216"/>
      <c r="AF180" s="216"/>
      <c r="AG180" s="216" t="s">
        <v>147</v>
      </c>
      <c r="AH180" s="216">
        <v>0</v>
      </c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ht="33.75" outlineLevel="1" x14ac:dyDescent="0.2">
      <c r="A181" s="252">
        <v>39</v>
      </c>
      <c r="B181" s="253" t="s">
        <v>276</v>
      </c>
      <c r="C181" s="271" t="s">
        <v>277</v>
      </c>
      <c r="D181" s="254" t="s">
        <v>171</v>
      </c>
      <c r="E181" s="255">
        <v>1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15</v>
      </c>
      <c r="M181" s="257">
        <f>G181*(1+L181/100)</f>
        <v>0</v>
      </c>
      <c r="N181" s="257">
        <v>3.7499999999999999E-2</v>
      </c>
      <c r="O181" s="257">
        <f>ROUND(E181*N181,2)</f>
        <v>0.04</v>
      </c>
      <c r="P181" s="257">
        <v>0</v>
      </c>
      <c r="Q181" s="257">
        <f>ROUND(E181*P181,2)</f>
        <v>0</v>
      </c>
      <c r="R181" s="257"/>
      <c r="S181" s="257" t="s">
        <v>216</v>
      </c>
      <c r="T181" s="258" t="s">
        <v>143</v>
      </c>
      <c r="U181" s="235">
        <v>0</v>
      </c>
      <c r="V181" s="235">
        <f>ROUND(E181*U181,2)</f>
        <v>0</v>
      </c>
      <c r="W181" s="235"/>
      <c r="X181" s="235" t="s">
        <v>264</v>
      </c>
      <c r="Y181" s="216"/>
      <c r="Z181" s="216"/>
      <c r="AA181" s="216"/>
      <c r="AB181" s="216"/>
      <c r="AC181" s="216"/>
      <c r="AD181" s="216"/>
      <c r="AE181" s="216"/>
      <c r="AF181" s="216"/>
      <c r="AG181" s="216" t="s">
        <v>265</v>
      </c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ht="22.5" outlineLevel="1" x14ac:dyDescent="0.2">
      <c r="A182" s="233"/>
      <c r="B182" s="234"/>
      <c r="C182" s="273" t="s">
        <v>278</v>
      </c>
      <c r="D182" s="259"/>
      <c r="E182" s="259"/>
      <c r="F182" s="259"/>
      <c r="G182" s="259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16"/>
      <c r="Z182" s="216"/>
      <c r="AA182" s="216"/>
      <c r="AB182" s="216"/>
      <c r="AC182" s="216"/>
      <c r="AD182" s="216"/>
      <c r="AE182" s="216"/>
      <c r="AF182" s="216"/>
      <c r="AG182" s="216" t="s">
        <v>156</v>
      </c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60" t="str">
        <f>C182</f>
        <v>Toto řešení zvoleno na základě zkoseného rohu řešené místnosti. V případě existujícího výrobku možnost nahradit.</v>
      </c>
      <c r="BB182" s="216"/>
      <c r="BC182" s="216"/>
      <c r="BD182" s="216"/>
      <c r="BE182" s="216"/>
      <c r="BF182" s="216"/>
      <c r="BG182" s="216"/>
      <c r="BH182" s="216"/>
    </row>
    <row r="183" spans="1:60" outlineLevel="1" x14ac:dyDescent="0.2">
      <c r="A183" s="233"/>
      <c r="B183" s="234"/>
      <c r="C183" s="272" t="s">
        <v>146</v>
      </c>
      <c r="D183" s="236"/>
      <c r="E183" s="237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16"/>
      <c r="Z183" s="216"/>
      <c r="AA183" s="216"/>
      <c r="AB183" s="216"/>
      <c r="AC183" s="216"/>
      <c r="AD183" s="216"/>
      <c r="AE183" s="216"/>
      <c r="AF183" s="216"/>
      <c r="AG183" s="216" t="s">
        <v>147</v>
      </c>
      <c r="AH183" s="216">
        <v>0</v>
      </c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1" x14ac:dyDescent="0.2">
      <c r="A184" s="233"/>
      <c r="B184" s="234"/>
      <c r="C184" s="272" t="s">
        <v>257</v>
      </c>
      <c r="D184" s="236"/>
      <c r="E184" s="237">
        <v>1</v>
      </c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16"/>
      <c r="Z184" s="216"/>
      <c r="AA184" s="216"/>
      <c r="AB184" s="216"/>
      <c r="AC184" s="216"/>
      <c r="AD184" s="216"/>
      <c r="AE184" s="216"/>
      <c r="AF184" s="216"/>
      <c r="AG184" s="216" t="s">
        <v>147</v>
      </c>
      <c r="AH184" s="216">
        <v>0</v>
      </c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outlineLevel="1" x14ac:dyDescent="0.2">
      <c r="A185" s="252">
        <v>40</v>
      </c>
      <c r="B185" s="253" t="s">
        <v>279</v>
      </c>
      <c r="C185" s="271" t="s">
        <v>280</v>
      </c>
      <c r="D185" s="254" t="s">
        <v>245</v>
      </c>
      <c r="E185" s="255">
        <v>1</v>
      </c>
      <c r="F185" s="256"/>
      <c r="G185" s="257">
        <f>ROUND(E185*F185,2)</f>
        <v>0</v>
      </c>
      <c r="H185" s="256"/>
      <c r="I185" s="257">
        <f>ROUND(E185*H185,2)</f>
        <v>0</v>
      </c>
      <c r="J185" s="256"/>
      <c r="K185" s="257">
        <f>ROUND(E185*J185,2)</f>
        <v>0</v>
      </c>
      <c r="L185" s="257">
        <v>15</v>
      </c>
      <c r="M185" s="257">
        <f>G185*(1+L185/100)</f>
        <v>0</v>
      </c>
      <c r="N185" s="257">
        <v>2.0000000000000001E-4</v>
      </c>
      <c r="O185" s="257">
        <f>ROUND(E185*N185,2)</f>
        <v>0</v>
      </c>
      <c r="P185" s="257">
        <v>0</v>
      </c>
      <c r="Q185" s="257">
        <f>ROUND(E185*P185,2)</f>
        <v>0</v>
      </c>
      <c r="R185" s="257"/>
      <c r="S185" s="257" t="s">
        <v>143</v>
      </c>
      <c r="T185" s="258" t="s">
        <v>143</v>
      </c>
      <c r="U185" s="235">
        <v>4.5</v>
      </c>
      <c r="V185" s="235">
        <f>ROUND(E185*U185,2)</f>
        <v>4.5</v>
      </c>
      <c r="W185" s="235"/>
      <c r="X185" s="235" t="s">
        <v>144</v>
      </c>
      <c r="Y185" s="216"/>
      <c r="Z185" s="216"/>
      <c r="AA185" s="216"/>
      <c r="AB185" s="216"/>
      <c r="AC185" s="216"/>
      <c r="AD185" s="216"/>
      <c r="AE185" s="216"/>
      <c r="AF185" s="216"/>
      <c r="AG185" s="216" t="s">
        <v>145</v>
      </c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</row>
    <row r="186" spans="1:60" outlineLevel="1" x14ac:dyDescent="0.2">
      <c r="A186" s="233"/>
      <c r="B186" s="234"/>
      <c r="C186" s="272" t="s">
        <v>146</v>
      </c>
      <c r="D186" s="236"/>
      <c r="E186" s="237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16"/>
      <c r="Z186" s="216"/>
      <c r="AA186" s="216"/>
      <c r="AB186" s="216"/>
      <c r="AC186" s="216"/>
      <c r="AD186" s="216"/>
      <c r="AE186" s="216"/>
      <c r="AF186" s="216"/>
      <c r="AG186" s="216" t="s">
        <v>147</v>
      </c>
      <c r="AH186" s="216">
        <v>0</v>
      </c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1" x14ac:dyDescent="0.2">
      <c r="A187" s="233"/>
      <c r="B187" s="234"/>
      <c r="C187" s="272" t="s">
        <v>257</v>
      </c>
      <c r="D187" s="236"/>
      <c r="E187" s="237">
        <v>1</v>
      </c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16"/>
      <c r="Z187" s="216"/>
      <c r="AA187" s="216"/>
      <c r="AB187" s="216"/>
      <c r="AC187" s="216"/>
      <c r="AD187" s="216"/>
      <c r="AE187" s="216"/>
      <c r="AF187" s="216"/>
      <c r="AG187" s="216" t="s">
        <v>147</v>
      </c>
      <c r="AH187" s="216">
        <v>0</v>
      </c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outlineLevel="1" x14ac:dyDescent="0.2">
      <c r="A188" s="252">
        <v>41</v>
      </c>
      <c r="B188" s="253" t="s">
        <v>281</v>
      </c>
      <c r="C188" s="271" t="s">
        <v>282</v>
      </c>
      <c r="D188" s="254" t="s">
        <v>171</v>
      </c>
      <c r="E188" s="255">
        <v>1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15</v>
      </c>
      <c r="M188" s="257">
        <f>G188*(1+L188/100)</f>
        <v>0</v>
      </c>
      <c r="N188" s="257">
        <v>1.6E-2</v>
      </c>
      <c r="O188" s="257">
        <f>ROUND(E188*N188,2)</f>
        <v>0.02</v>
      </c>
      <c r="P188" s="257">
        <v>0</v>
      </c>
      <c r="Q188" s="257">
        <f>ROUND(E188*P188,2)</f>
        <v>0</v>
      </c>
      <c r="R188" s="257" t="s">
        <v>263</v>
      </c>
      <c r="S188" s="257" t="s">
        <v>143</v>
      </c>
      <c r="T188" s="258" t="s">
        <v>143</v>
      </c>
      <c r="U188" s="235">
        <v>0</v>
      </c>
      <c r="V188" s="235">
        <f>ROUND(E188*U188,2)</f>
        <v>0</v>
      </c>
      <c r="W188" s="235"/>
      <c r="X188" s="235" t="s">
        <v>264</v>
      </c>
      <c r="Y188" s="216"/>
      <c r="Z188" s="216"/>
      <c r="AA188" s="216"/>
      <c r="AB188" s="216"/>
      <c r="AC188" s="216"/>
      <c r="AD188" s="216"/>
      <c r="AE188" s="216"/>
      <c r="AF188" s="216"/>
      <c r="AG188" s="216" t="s">
        <v>265</v>
      </c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outlineLevel="1" x14ac:dyDescent="0.2">
      <c r="A189" s="233"/>
      <c r="B189" s="234"/>
      <c r="C189" s="272" t="s">
        <v>146</v>
      </c>
      <c r="D189" s="236"/>
      <c r="E189" s="237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16"/>
      <c r="Z189" s="216"/>
      <c r="AA189" s="216"/>
      <c r="AB189" s="216"/>
      <c r="AC189" s="216"/>
      <c r="AD189" s="216"/>
      <c r="AE189" s="216"/>
      <c r="AF189" s="216"/>
      <c r="AG189" s="216" t="s">
        <v>147</v>
      </c>
      <c r="AH189" s="216">
        <v>0</v>
      </c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outlineLevel="1" x14ac:dyDescent="0.2">
      <c r="A190" s="233"/>
      <c r="B190" s="234"/>
      <c r="C190" s="272" t="s">
        <v>257</v>
      </c>
      <c r="D190" s="236"/>
      <c r="E190" s="237">
        <v>1</v>
      </c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16"/>
      <c r="Z190" s="216"/>
      <c r="AA190" s="216"/>
      <c r="AB190" s="216"/>
      <c r="AC190" s="216"/>
      <c r="AD190" s="216"/>
      <c r="AE190" s="216"/>
      <c r="AF190" s="216"/>
      <c r="AG190" s="216" t="s">
        <v>147</v>
      </c>
      <c r="AH190" s="216">
        <v>0</v>
      </c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outlineLevel="1" x14ac:dyDescent="0.2">
      <c r="A191" s="252">
        <v>42</v>
      </c>
      <c r="B191" s="253" t="s">
        <v>283</v>
      </c>
      <c r="C191" s="271" t="s">
        <v>284</v>
      </c>
      <c r="D191" s="254" t="s">
        <v>171</v>
      </c>
      <c r="E191" s="255">
        <v>1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15</v>
      </c>
      <c r="M191" s="257">
        <f>G191*(1+L191/100)</f>
        <v>0</v>
      </c>
      <c r="N191" s="257">
        <v>0</v>
      </c>
      <c r="O191" s="257">
        <f>ROUND(E191*N191,2)</f>
        <v>0</v>
      </c>
      <c r="P191" s="257">
        <v>2.2499999999999998E-3</v>
      </c>
      <c r="Q191" s="257">
        <f>ROUND(E191*P191,2)</f>
        <v>0</v>
      </c>
      <c r="R191" s="257"/>
      <c r="S191" s="257" t="s">
        <v>143</v>
      </c>
      <c r="T191" s="258" t="s">
        <v>143</v>
      </c>
      <c r="U191" s="235">
        <v>0.40699999999999997</v>
      </c>
      <c r="V191" s="235">
        <f>ROUND(E191*U191,2)</f>
        <v>0.41</v>
      </c>
      <c r="W191" s="235"/>
      <c r="X191" s="235" t="s">
        <v>144</v>
      </c>
      <c r="Y191" s="216"/>
      <c r="Z191" s="216"/>
      <c r="AA191" s="216"/>
      <c r="AB191" s="216"/>
      <c r="AC191" s="216"/>
      <c r="AD191" s="216"/>
      <c r="AE191" s="216"/>
      <c r="AF191" s="216"/>
      <c r="AG191" s="216" t="s">
        <v>145</v>
      </c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</row>
    <row r="192" spans="1:60" outlineLevel="1" x14ac:dyDescent="0.2">
      <c r="A192" s="233"/>
      <c r="B192" s="234"/>
      <c r="C192" s="272" t="s">
        <v>146</v>
      </c>
      <c r="D192" s="236"/>
      <c r="E192" s="237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16"/>
      <c r="Z192" s="216"/>
      <c r="AA192" s="216"/>
      <c r="AB192" s="216"/>
      <c r="AC192" s="216"/>
      <c r="AD192" s="216"/>
      <c r="AE192" s="216"/>
      <c r="AF192" s="216"/>
      <c r="AG192" s="216" t="s">
        <v>147</v>
      </c>
      <c r="AH192" s="216">
        <v>0</v>
      </c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</row>
    <row r="193" spans="1:60" outlineLevel="1" x14ac:dyDescent="0.2">
      <c r="A193" s="233"/>
      <c r="B193" s="234"/>
      <c r="C193" s="272" t="s">
        <v>257</v>
      </c>
      <c r="D193" s="236"/>
      <c r="E193" s="237">
        <v>1</v>
      </c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16"/>
      <c r="Z193" s="216"/>
      <c r="AA193" s="216"/>
      <c r="AB193" s="216"/>
      <c r="AC193" s="216"/>
      <c r="AD193" s="216"/>
      <c r="AE193" s="216"/>
      <c r="AF193" s="216"/>
      <c r="AG193" s="216" t="s">
        <v>147</v>
      </c>
      <c r="AH193" s="216">
        <v>0</v>
      </c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outlineLevel="1" x14ac:dyDescent="0.2">
      <c r="A194" s="252">
        <v>43</v>
      </c>
      <c r="B194" s="253" t="s">
        <v>285</v>
      </c>
      <c r="C194" s="271" t="s">
        <v>286</v>
      </c>
      <c r="D194" s="254" t="s">
        <v>171</v>
      </c>
      <c r="E194" s="255">
        <v>1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15</v>
      </c>
      <c r="M194" s="257">
        <f>G194*(1+L194/100)</f>
        <v>0</v>
      </c>
      <c r="N194" s="257">
        <v>2.0000000000000002E-5</v>
      </c>
      <c r="O194" s="257">
        <f>ROUND(E194*N194,2)</f>
        <v>0</v>
      </c>
      <c r="P194" s="257">
        <v>0</v>
      </c>
      <c r="Q194" s="257">
        <f>ROUND(E194*P194,2)</f>
        <v>0</v>
      </c>
      <c r="R194" s="257"/>
      <c r="S194" s="257" t="s">
        <v>143</v>
      </c>
      <c r="T194" s="258" t="s">
        <v>143</v>
      </c>
      <c r="U194" s="235">
        <v>0.16800000000000001</v>
      </c>
      <c r="V194" s="235">
        <f>ROUND(E194*U194,2)</f>
        <v>0.17</v>
      </c>
      <c r="W194" s="235"/>
      <c r="X194" s="235" t="s">
        <v>144</v>
      </c>
      <c r="Y194" s="216"/>
      <c r="Z194" s="216"/>
      <c r="AA194" s="216"/>
      <c r="AB194" s="216"/>
      <c r="AC194" s="216"/>
      <c r="AD194" s="216"/>
      <c r="AE194" s="216"/>
      <c r="AF194" s="216"/>
      <c r="AG194" s="216" t="s">
        <v>145</v>
      </c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outlineLevel="1" x14ac:dyDescent="0.2">
      <c r="A195" s="233"/>
      <c r="B195" s="234"/>
      <c r="C195" s="272" t="s">
        <v>146</v>
      </c>
      <c r="D195" s="236"/>
      <c r="E195" s="237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16"/>
      <c r="Z195" s="216"/>
      <c r="AA195" s="216"/>
      <c r="AB195" s="216"/>
      <c r="AC195" s="216"/>
      <c r="AD195" s="216"/>
      <c r="AE195" s="216"/>
      <c r="AF195" s="216"/>
      <c r="AG195" s="216" t="s">
        <v>147</v>
      </c>
      <c r="AH195" s="216">
        <v>0</v>
      </c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outlineLevel="1" x14ac:dyDescent="0.2">
      <c r="A196" s="233"/>
      <c r="B196" s="234"/>
      <c r="C196" s="272" t="s">
        <v>257</v>
      </c>
      <c r="D196" s="236"/>
      <c r="E196" s="237">
        <v>1</v>
      </c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16"/>
      <c r="Z196" s="216"/>
      <c r="AA196" s="216"/>
      <c r="AB196" s="216"/>
      <c r="AC196" s="216"/>
      <c r="AD196" s="216"/>
      <c r="AE196" s="216"/>
      <c r="AF196" s="216"/>
      <c r="AG196" s="216" t="s">
        <v>147</v>
      </c>
      <c r="AH196" s="216">
        <v>0</v>
      </c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outlineLevel="1" x14ac:dyDescent="0.2">
      <c r="A197" s="252">
        <v>44</v>
      </c>
      <c r="B197" s="253" t="s">
        <v>287</v>
      </c>
      <c r="C197" s="271" t="s">
        <v>288</v>
      </c>
      <c r="D197" s="254" t="s">
        <v>171</v>
      </c>
      <c r="E197" s="255">
        <v>1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15</v>
      </c>
      <c r="M197" s="257">
        <f>G197*(1+L197/100)</f>
        <v>0</v>
      </c>
      <c r="N197" s="257">
        <v>8.0000000000000004E-4</v>
      </c>
      <c r="O197" s="257">
        <f>ROUND(E197*N197,2)</f>
        <v>0</v>
      </c>
      <c r="P197" s="257">
        <v>0</v>
      </c>
      <c r="Q197" s="257">
        <f>ROUND(E197*P197,2)</f>
        <v>0</v>
      </c>
      <c r="R197" s="257" t="s">
        <v>263</v>
      </c>
      <c r="S197" s="257" t="s">
        <v>143</v>
      </c>
      <c r="T197" s="258" t="s">
        <v>143</v>
      </c>
      <c r="U197" s="235">
        <v>0</v>
      </c>
      <c r="V197" s="235">
        <f>ROUND(E197*U197,2)</f>
        <v>0</v>
      </c>
      <c r="W197" s="235"/>
      <c r="X197" s="235" t="s">
        <v>264</v>
      </c>
      <c r="Y197" s="216"/>
      <c r="Z197" s="216"/>
      <c r="AA197" s="216"/>
      <c r="AB197" s="216"/>
      <c r="AC197" s="216"/>
      <c r="AD197" s="216"/>
      <c r="AE197" s="216"/>
      <c r="AF197" s="216"/>
      <c r="AG197" s="216" t="s">
        <v>265</v>
      </c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outlineLevel="1" x14ac:dyDescent="0.2">
      <c r="A198" s="233"/>
      <c r="B198" s="234"/>
      <c r="C198" s="272" t="s">
        <v>146</v>
      </c>
      <c r="D198" s="236"/>
      <c r="E198" s="237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16"/>
      <c r="Z198" s="216"/>
      <c r="AA198" s="216"/>
      <c r="AB198" s="216"/>
      <c r="AC198" s="216"/>
      <c r="AD198" s="216"/>
      <c r="AE198" s="216"/>
      <c r="AF198" s="216"/>
      <c r="AG198" s="216" t="s">
        <v>147</v>
      </c>
      <c r="AH198" s="216">
        <v>0</v>
      </c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</row>
    <row r="199" spans="1:60" outlineLevel="1" x14ac:dyDescent="0.2">
      <c r="A199" s="233"/>
      <c r="B199" s="234"/>
      <c r="C199" s="272" t="s">
        <v>257</v>
      </c>
      <c r="D199" s="236"/>
      <c r="E199" s="237">
        <v>1</v>
      </c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16"/>
      <c r="Z199" s="216"/>
      <c r="AA199" s="216"/>
      <c r="AB199" s="216"/>
      <c r="AC199" s="216"/>
      <c r="AD199" s="216"/>
      <c r="AE199" s="216"/>
      <c r="AF199" s="216"/>
      <c r="AG199" s="216" t="s">
        <v>147</v>
      </c>
      <c r="AH199" s="216">
        <v>0</v>
      </c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outlineLevel="1" x14ac:dyDescent="0.2">
      <c r="A200" s="252">
        <v>45</v>
      </c>
      <c r="B200" s="253" t="s">
        <v>289</v>
      </c>
      <c r="C200" s="271" t="s">
        <v>290</v>
      </c>
      <c r="D200" s="254" t="s">
        <v>171</v>
      </c>
      <c r="E200" s="255">
        <v>1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15</v>
      </c>
      <c r="M200" s="257">
        <f>G200*(1+L200/100)</f>
        <v>0</v>
      </c>
      <c r="N200" s="257">
        <v>0</v>
      </c>
      <c r="O200" s="257">
        <f>ROUND(E200*N200,2)</f>
        <v>0</v>
      </c>
      <c r="P200" s="257">
        <v>0</v>
      </c>
      <c r="Q200" s="257">
        <f>ROUND(E200*P200,2)</f>
        <v>0</v>
      </c>
      <c r="R200" s="257" t="s">
        <v>263</v>
      </c>
      <c r="S200" s="257" t="s">
        <v>143</v>
      </c>
      <c r="T200" s="258" t="s">
        <v>143</v>
      </c>
      <c r="U200" s="235">
        <v>0</v>
      </c>
      <c r="V200" s="235">
        <f>ROUND(E200*U200,2)</f>
        <v>0</v>
      </c>
      <c r="W200" s="235"/>
      <c r="X200" s="235" t="s">
        <v>264</v>
      </c>
      <c r="Y200" s="216"/>
      <c r="Z200" s="216"/>
      <c r="AA200" s="216"/>
      <c r="AB200" s="216"/>
      <c r="AC200" s="216"/>
      <c r="AD200" s="216"/>
      <c r="AE200" s="216"/>
      <c r="AF200" s="216"/>
      <c r="AG200" s="216" t="s">
        <v>265</v>
      </c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</row>
    <row r="201" spans="1:60" outlineLevel="1" x14ac:dyDescent="0.2">
      <c r="A201" s="233"/>
      <c r="B201" s="234"/>
      <c r="C201" s="272" t="s">
        <v>146</v>
      </c>
      <c r="D201" s="236"/>
      <c r="E201" s="237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16"/>
      <c r="Z201" s="216"/>
      <c r="AA201" s="216"/>
      <c r="AB201" s="216"/>
      <c r="AC201" s="216"/>
      <c r="AD201" s="216"/>
      <c r="AE201" s="216"/>
      <c r="AF201" s="216"/>
      <c r="AG201" s="216" t="s">
        <v>147</v>
      </c>
      <c r="AH201" s="216">
        <v>0</v>
      </c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</row>
    <row r="202" spans="1:60" outlineLevel="1" x14ac:dyDescent="0.2">
      <c r="A202" s="233"/>
      <c r="B202" s="234"/>
      <c r="C202" s="272" t="s">
        <v>257</v>
      </c>
      <c r="D202" s="236"/>
      <c r="E202" s="237">
        <v>1</v>
      </c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16"/>
      <c r="Z202" s="216"/>
      <c r="AA202" s="216"/>
      <c r="AB202" s="216"/>
      <c r="AC202" s="216"/>
      <c r="AD202" s="216"/>
      <c r="AE202" s="216"/>
      <c r="AF202" s="216"/>
      <c r="AG202" s="216" t="s">
        <v>147</v>
      </c>
      <c r="AH202" s="216">
        <v>0</v>
      </c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ht="22.5" outlineLevel="1" x14ac:dyDescent="0.2">
      <c r="A203" s="261">
        <v>46</v>
      </c>
      <c r="B203" s="262" t="s">
        <v>291</v>
      </c>
      <c r="C203" s="275" t="s">
        <v>292</v>
      </c>
      <c r="D203" s="263" t="s">
        <v>224</v>
      </c>
      <c r="E203" s="264">
        <v>7.714E-2</v>
      </c>
      <c r="F203" s="265"/>
      <c r="G203" s="266">
        <f>ROUND(E203*F203,2)</f>
        <v>0</v>
      </c>
      <c r="H203" s="265"/>
      <c r="I203" s="266">
        <f>ROUND(E203*H203,2)</f>
        <v>0</v>
      </c>
      <c r="J203" s="265"/>
      <c r="K203" s="266">
        <f>ROUND(E203*J203,2)</f>
        <v>0</v>
      </c>
      <c r="L203" s="266">
        <v>15</v>
      </c>
      <c r="M203" s="266">
        <f>G203*(1+L203/100)</f>
        <v>0</v>
      </c>
      <c r="N203" s="266">
        <v>0</v>
      </c>
      <c r="O203" s="266">
        <f>ROUND(E203*N203,2)</f>
        <v>0</v>
      </c>
      <c r="P203" s="266">
        <v>0</v>
      </c>
      <c r="Q203" s="266">
        <f>ROUND(E203*P203,2)</f>
        <v>0</v>
      </c>
      <c r="R203" s="266"/>
      <c r="S203" s="266" t="s">
        <v>143</v>
      </c>
      <c r="T203" s="267" t="s">
        <v>143</v>
      </c>
      <c r="U203" s="235">
        <v>1.7430000000000001</v>
      </c>
      <c r="V203" s="235">
        <f>ROUND(E203*U203,2)</f>
        <v>0.13</v>
      </c>
      <c r="W203" s="235"/>
      <c r="X203" s="235" t="s">
        <v>225</v>
      </c>
      <c r="Y203" s="216"/>
      <c r="Z203" s="216"/>
      <c r="AA203" s="216"/>
      <c r="AB203" s="216"/>
      <c r="AC203" s="216"/>
      <c r="AD203" s="216"/>
      <c r="AE203" s="216"/>
      <c r="AF203" s="216"/>
      <c r="AG203" s="216" t="s">
        <v>226</v>
      </c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x14ac:dyDescent="0.2">
      <c r="A204" s="246" t="s">
        <v>138</v>
      </c>
      <c r="B204" s="247" t="s">
        <v>92</v>
      </c>
      <c r="C204" s="270" t="s">
        <v>93</v>
      </c>
      <c r="D204" s="248"/>
      <c r="E204" s="249"/>
      <c r="F204" s="250"/>
      <c r="G204" s="250">
        <f>SUMIF(AG205:AG208,"&lt;&gt;NOR",G205:G208)</f>
        <v>0</v>
      </c>
      <c r="H204" s="250"/>
      <c r="I204" s="250">
        <f>SUM(I205:I208)</f>
        <v>0</v>
      </c>
      <c r="J204" s="250"/>
      <c r="K204" s="250">
        <f>SUM(K205:K208)</f>
        <v>0</v>
      </c>
      <c r="L204" s="250"/>
      <c r="M204" s="250">
        <f>SUM(M205:M208)</f>
        <v>0</v>
      </c>
      <c r="N204" s="250"/>
      <c r="O204" s="250">
        <f>SUM(O205:O208)</f>
        <v>0</v>
      </c>
      <c r="P204" s="250"/>
      <c r="Q204" s="250">
        <f>SUM(Q205:Q208)</f>
        <v>0</v>
      </c>
      <c r="R204" s="250"/>
      <c r="S204" s="250"/>
      <c r="T204" s="251"/>
      <c r="U204" s="245"/>
      <c r="V204" s="245">
        <f>SUM(V205:V208)</f>
        <v>0</v>
      </c>
      <c r="W204" s="245"/>
      <c r="X204" s="245"/>
      <c r="AG204" t="s">
        <v>139</v>
      </c>
    </row>
    <row r="205" spans="1:60" ht="22.5" outlineLevel="1" x14ac:dyDescent="0.2">
      <c r="A205" s="252">
        <v>47</v>
      </c>
      <c r="B205" s="253" t="s">
        <v>293</v>
      </c>
      <c r="C205" s="271" t="s">
        <v>294</v>
      </c>
      <c r="D205" s="254" t="s">
        <v>245</v>
      </c>
      <c r="E205" s="255">
        <v>1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15</v>
      </c>
      <c r="M205" s="257">
        <f>G205*(1+L205/100)</f>
        <v>0</v>
      </c>
      <c r="N205" s="257">
        <v>0</v>
      </c>
      <c r="O205" s="257">
        <f>ROUND(E205*N205,2)</f>
        <v>0</v>
      </c>
      <c r="P205" s="257">
        <v>0</v>
      </c>
      <c r="Q205" s="257">
        <f>ROUND(E205*P205,2)</f>
        <v>0</v>
      </c>
      <c r="R205" s="257"/>
      <c r="S205" s="257" t="s">
        <v>216</v>
      </c>
      <c r="T205" s="258" t="s">
        <v>217</v>
      </c>
      <c r="U205" s="235">
        <v>0</v>
      </c>
      <c r="V205" s="235">
        <f>ROUND(E205*U205,2)</f>
        <v>0</v>
      </c>
      <c r="W205" s="235"/>
      <c r="X205" s="235" t="s">
        <v>144</v>
      </c>
      <c r="Y205" s="216"/>
      <c r="Z205" s="216"/>
      <c r="AA205" s="216"/>
      <c r="AB205" s="216"/>
      <c r="AC205" s="216"/>
      <c r="AD205" s="216"/>
      <c r="AE205" s="216"/>
      <c r="AF205" s="216"/>
      <c r="AG205" s="216" t="s">
        <v>145</v>
      </c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ht="22.5" outlineLevel="1" x14ac:dyDescent="0.2">
      <c r="A206" s="233"/>
      <c r="B206" s="234"/>
      <c r="C206" s="273" t="s">
        <v>246</v>
      </c>
      <c r="D206" s="259"/>
      <c r="E206" s="259"/>
      <c r="F206" s="259"/>
      <c r="G206" s="259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16"/>
      <c r="Z206" s="216"/>
      <c r="AA206" s="216"/>
      <c r="AB206" s="216"/>
      <c r="AC206" s="216"/>
      <c r="AD206" s="216"/>
      <c r="AE206" s="216"/>
      <c r="AF206" s="216"/>
      <c r="AG206" s="216" t="s">
        <v>156</v>
      </c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60" t="str">
        <f>C206</f>
        <v>Kompletní dodávka a montáž včetně uvedení do provozu, prostupů, zaškolení, seřízení, zkoušek dle příslušných ČSN a dalších pomocných prací a zednických přípomocí</v>
      </c>
      <c r="BB206" s="216"/>
      <c r="BC206" s="216"/>
      <c r="BD206" s="216"/>
      <c r="BE206" s="216"/>
      <c r="BF206" s="216"/>
      <c r="BG206" s="216"/>
      <c r="BH206" s="216"/>
    </row>
    <row r="207" spans="1:60" outlineLevel="1" x14ac:dyDescent="0.2">
      <c r="A207" s="233"/>
      <c r="B207" s="234"/>
      <c r="C207" s="272" t="s">
        <v>146</v>
      </c>
      <c r="D207" s="236"/>
      <c r="E207" s="237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16"/>
      <c r="Z207" s="216"/>
      <c r="AA207" s="216"/>
      <c r="AB207" s="216"/>
      <c r="AC207" s="216"/>
      <c r="AD207" s="216"/>
      <c r="AE207" s="216"/>
      <c r="AF207" s="216"/>
      <c r="AG207" s="216" t="s">
        <v>147</v>
      </c>
      <c r="AH207" s="216">
        <v>0</v>
      </c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outlineLevel="1" x14ac:dyDescent="0.2">
      <c r="A208" s="233"/>
      <c r="B208" s="234"/>
      <c r="C208" s="272" t="s">
        <v>257</v>
      </c>
      <c r="D208" s="236"/>
      <c r="E208" s="237">
        <v>1</v>
      </c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16"/>
      <c r="Z208" s="216"/>
      <c r="AA208" s="216"/>
      <c r="AB208" s="216"/>
      <c r="AC208" s="216"/>
      <c r="AD208" s="216"/>
      <c r="AE208" s="216"/>
      <c r="AF208" s="216"/>
      <c r="AG208" s="216" t="s">
        <v>147</v>
      </c>
      <c r="AH208" s="216">
        <v>0</v>
      </c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x14ac:dyDescent="0.2">
      <c r="A209" s="246" t="s">
        <v>138</v>
      </c>
      <c r="B209" s="247" t="s">
        <v>94</v>
      </c>
      <c r="C209" s="270" t="s">
        <v>95</v>
      </c>
      <c r="D209" s="248"/>
      <c r="E209" s="249"/>
      <c r="F209" s="250"/>
      <c r="G209" s="250">
        <f>SUMIF(AG210:AG216,"&lt;&gt;NOR",G210:G216)</f>
        <v>0</v>
      </c>
      <c r="H209" s="250"/>
      <c r="I209" s="250">
        <f>SUM(I210:I216)</f>
        <v>0</v>
      </c>
      <c r="J209" s="250"/>
      <c r="K209" s="250">
        <f>SUM(K210:K216)</f>
        <v>0</v>
      </c>
      <c r="L209" s="250"/>
      <c r="M209" s="250">
        <f>SUM(M210:M216)</f>
        <v>0</v>
      </c>
      <c r="N209" s="250"/>
      <c r="O209" s="250">
        <f>SUM(O210:O216)</f>
        <v>0.05</v>
      </c>
      <c r="P209" s="250"/>
      <c r="Q209" s="250">
        <f>SUM(Q210:Q216)</f>
        <v>0</v>
      </c>
      <c r="R209" s="250"/>
      <c r="S209" s="250"/>
      <c r="T209" s="251"/>
      <c r="U209" s="245"/>
      <c r="V209" s="245">
        <f>SUM(V210:V216)</f>
        <v>0.91999999999999993</v>
      </c>
      <c r="W209" s="245"/>
      <c r="X209" s="245"/>
      <c r="AG209" t="s">
        <v>139</v>
      </c>
    </row>
    <row r="210" spans="1:60" ht="33.75" outlineLevel="1" x14ac:dyDescent="0.2">
      <c r="A210" s="252">
        <v>48</v>
      </c>
      <c r="B210" s="253" t="s">
        <v>295</v>
      </c>
      <c r="C210" s="271" t="s">
        <v>296</v>
      </c>
      <c r="D210" s="254" t="s">
        <v>142</v>
      </c>
      <c r="E210" s="255">
        <v>0.45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15</v>
      </c>
      <c r="M210" s="257">
        <f>G210*(1+L210/100)</f>
        <v>0</v>
      </c>
      <c r="N210" s="257">
        <v>0.10713</v>
      </c>
      <c r="O210" s="257">
        <f>ROUND(E210*N210,2)</f>
        <v>0.05</v>
      </c>
      <c r="P210" s="257">
        <v>0</v>
      </c>
      <c r="Q210" s="257">
        <f>ROUND(E210*P210,2)</f>
        <v>0</v>
      </c>
      <c r="R210" s="257"/>
      <c r="S210" s="257" t="s">
        <v>143</v>
      </c>
      <c r="T210" s="258" t="s">
        <v>143</v>
      </c>
      <c r="U210" s="235">
        <v>1.8180000000000001</v>
      </c>
      <c r="V210" s="235">
        <f>ROUND(E210*U210,2)</f>
        <v>0.82</v>
      </c>
      <c r="W210" s="235"/>
      <c r="X210" s="235" t="s">
        <v>144</v>
      </c>
      <c r="Y210" s="216"/>
      <c r="Z210" s="216"/>
      <c r="AA210" s="216"/>
      <c r="AB210" s="216"/>
      <c r="AC210" s="216"/>
      <c r="AD210" s="216"/>
      <c r="AE210" s="216"/>
      <c r="AF210" s="216"/>
      <c r="AG210" s="216" t="s">
        <v>145</v>
      </c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outlineLevel="1" x14ac:dyDescent="0.2">
      <c r="A211" s="233"/>
      <c r="B211" s="234"/>
      <c r="C211" s="273" t="s">
        <v>297</v>
      </c>
      <c r="D211" s="259"/>
      <c r="E211" s="259"/>
      <c r="F211" s="259"/>
      <c r="G211" s="259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16"/>
      <c r="Z211" s="216"/>
      <c r="AA211" s="216"/>
      <c r="AB211" s="216"/>
      <c r="AC211" s="216"/>
      <c r="AD211" s="216"/>
      <c r="AE211" s="216"/>
      <c r="AF211" s="216"/>
      <c r="AG211" s="216" t="s">
        <v>156</v>
      </c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</row>
    <row r="212" spans="1:60" outlineLevel="1" x14ac:dyDescent="0.2">
      <c r="A212" s="233"/>
      <c r="B212" s="234"/>
      <c r="C212" s="272" t="s">
        <v>148</v>
      </c>
      <c r="D212" s="236"/>
      <c r="E212" s="237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16"/>
      <c r="Z212" s="216"/>
      <c r="AA212" s="216"/>
      <c r="AB212" s="216"/>
      <c r="AC212" s="216"/>
      <c r="AD212" s="216"/>
      <c r="AE212" s="216"/>
      <c r="AF212" s="216"/>
      <c r="AG212" s="216" t="s">
        <v>147</v>
      </c>
      <c r="AH212" s="216">
        <v>0</v>
      </c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</row>
    <row r="213" spans="1:60" outlineLevel="1" x14ac:dyDescent="0.2">
      <c r="A213" s="233"/>
      <c r="B213" s="234"/>
      <c r="C213" s="272" t="s">
        <v>149</v>
      </c>
      <c r="D213" s="236"/>
      <c r="E213" s="237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16"/>
      <c r="Z213" s="216"/>
      <c r="AA213" s="216"/>
      <c r="AB213" s="216"/>
      <c r="AC213" s="216"/>
      <c r="AD213" s="216"/>
      <c r="AE213" s="216"/>
      <c r="AF213" s="216"/>
      <c r="AG213" s="216" t="s">
        <v>147</v>
      </c>
      <c r="AH213" s="216">
        <v>0</v>
      </c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outlineLevel="1" x14ac:dyDescent="0.2">
      <c r="A214" s="233"/>
      <c r="B214" s="234"/>
      <c r="C214" s="272" t="s">
        <v>298</v>
      </c>
      <c r="D214" s="236"/>
      <c r="E214" s="237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16"/>
      <c r="Z214" s="216"/>
      <c r="AA214" s="216"/>
      <c r="AB214" s="216"/>
      <c r="AC214" s="216"/>
      <c r="AD214" s="216"/>
      <c r="AE214" s="216"/>
      <c r="AF214" s="216"/>
      <c r="AG214" s="216" t="s">
        <v>147</v>
      </c>
      <c r="AH214" s="216">
        <v>0</v>
      </c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1" x14ac:dyDescent="0.2">
      <c r="A215" s="233"/>
      <c r="B215" s="234"/>
      <c r="C215" s="272" t="s">
        <v>299</v>
      </c>
      <c r="D215" s="236"/>
      <c r="E215" s="237">
        <v>0.45</v>
      </c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16"/>
      <c r="Z215" s="216"/>
      <c r="AA215" s="216"/>
      <c r="AB215" s="216"/>
      <c r="AC215" s="216"/>
      <c r="AD215" s="216"/>
      <c r="AE215" s="216"/>
      <c r="AF215" s="216"/>
      <c r="AG215" s="216" t="s">
        <v>147</v>
      </c>
      <c r="AH215" s="216">
        <v>0</v>
      </c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1" x14ac:dyDescent="0.2">
      <c r="A216" s="261">
        <v>49</v>
      </c>
      <c r="B216" s="262" t="s">
        <v>300</v>
      </c>
      <c r="C216" s="275" t="s">
        <v>301</v>
      </c>
      <c r="D216" s="263" t="s">
        <v>224</v>
      </c>
      <c r="E216" s="264">
        <v>4.8210000000000003E-2</v>
      </c>
      <c r="F216" s="265"/>
      <c r="G216" s="266">
        <f>ROUND(E216*F216,2)</f>
        <v>0</v>
      </c>
      <c r="H216" s="265"/>
      <c r="I216" s="266">
        <f>ROUND(E216*H216,2)</f>
        <v>0</v>
      </c>
      <c r="J216" s="265"/>
      <c r="K216" s="266">
        <f>ROUND(E216*J216,2)</f>
        <v>0</v>
      </c>
      <c r="L216" s="266">
        <v>15</v>
      </c>
      <c r="M216" s="266">
        <f>G216*(1+L216/100)</f>
        <v>0</v>
      </c>
      <c r="N216" s="266">
        <v>0</v>
      </c>
      <c r="O216" s="266">
        <f>ROUND(E216*N216,2)</f>
        <v>0</v>
      </c>
      <c r="P216" s="266">
        <v>0</v>
      </c>
      <c r="Q216" s="266">
        <f>ROUND(E216*P216,2)</f>
        <v>0</v>
      </c>
      <c r="R216" s="266"/>
      <c r="S216" s="266" t="s">
        <v>143</v>
      </c>
      <c r="T216" s="267" t="s">
        <v>143</v>
      </c>
      <c r="U216" s="235">
        <v>2.0409999999999999</v>
      </c>
      <c r="V216" s="235">
        <f>ROUND(E216*U216,2)</f>
        <v>0.1</v>
      </c>
      <c r="W216" s="235"/>
      <c r="X216" s="235" t="s">
        <v>225</v>
      </c>
      <c r="Y216" s="216"/>
      <c r="Z216" s="216"/>
      <c r="AA216" s="216"/>
      <c r="AB216" s="216"/>
      <c r="AC216" s="216"/>
      <c r="AD216" s="216"/>
      <c r="AE216" s="216"/>
      <c r="AF216" s="216"/>
      <c r="AG216" s="216" t="s">
        <v>226</v>
      </c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x14ac:dyDescent="0.2">
      <c r="A217" s="246" t="s">
        <v>138</v>
      </c>
      <c r="B217" s="247" t="s">
        <v>96</v>
      </c>
      <c r="C217" s="270" t="s">
        <v>97</v>
      </c>
      <c r="D217" s="248"/>
      <c r="E217" s="249"/>
      <c r="F217" s="250"/>
      <c r="G217" s="250">
        <f>SUMIF(AG218:AG227,"&lt;&gt;NOR",G218:G227)</f>
        <v>0</v>
      </c>
      <c r="H217" s="250"/>
      <c r="I217" s="250">
        <f>SUM(I218:I227)</f>
        <v>0</v>
      </c>
      <c r="J217" s="250"/>
      <c r="K217" s="250">
        <f>SUM(K218:K227)</f>
        <v>0</v>
      </c>
      <c r="L217" s="250"/>
      <c r="M217" s="250">
        <f>SUM(M218:M227)</f>
        <v>0</v>
      </c>
      <c r="N217" s="250"/>
      <c r="O217" s="250">
        <f>SUM(O218:O227)</f>
        <v>0</v>
      </c>
      <c r="P217" s="250"/>
      <c r="Q217" s="250">
        <f>SUM(Q218:Q227)</f>
        <v>0</v>
      </c>
      <c r="R217" s="250"/>
      <c r="S217" s="250"/>
      <c r="T217" s="251"/>
      <c r="U217" s="245"/>
      <c r="V217" s="245">
        <f>SUM(V218:V227)</f>
        <v>0.75</v>
      </c>
      <c r="W217" s="245"/>
      <c r="X217" s="245"/>
      <c r="AG217" t="s">
        <v>139</v>
      </c>
    </row>
    <row r="218" spans="1:60" outlineLevel="1" x14ac:dyDescent="0.2">
      <c r="A218" s="252">
        <v>50</v>
      </c>
      <c r="B218" s="253" t="s">
        <v>302</v>
      </c>
      <c r="C218" s="271" t="s">
        <v>303</v>
      </c>
      <c r="D218" s="254" t="s">
        <v>171</v>
      </c>
      <c r="E218" s="255">
        <v>2</v>
      </c>
      <c r="F218" s="256"/>
      <c r="G218" s="257">
        <f>ROUND(E218*F218,2)</f>
        <v>0</v>
      </c>
      <c r="H218" s="256"/>
      <c r="I218" s="257">
        <f>ROUND(E218*H218,2)</f>
        <v>0</v>
      </c>
      <c r="J218" s="256"/>
      <c r="K218" s="257">
        <f>ROUND(E218*J218,2)</f>
        <v>0</v>
      </c>
      <c r="L218" s="257">
        <v>15</v>
      </c>
      <c r="M218" s="257">
        <f>G218*(1+L218/100)</f>
        <v>0</v>
      </c>
      <c r="N218" s="257">
        <v>0</v>
      </c>
      <c r="O218" s="257">
        <f>ROUND(E218*N218,2)</f>
        <v>0</v>
      </c>
      <c r="P218" s="257">
        <v>1.8E-3</v>
      </c>
      <c r="Q218" s="257">
        <f>ROUND(E218*P218,2)</f>
        <v>0</v>
      </c>
      <c r="R218" s="257"/>
      <c r="S218" s="257" t="s">
        <v>143</v>
      </c>
      <c r="T218" s="258" t="s">
        <v>143</v>
      </c>
      <c r="U218" s="235">
        <v>0.11</v>
      </c>
      <c r="V218" s="235">
        <f>ROUND(E218*U218,2)</f>
        <v>0.22</v>
      </c>
      <c r="W218" s="235"/>
      <c r="X218" s="235" t="s">
        <v>144</v>
      </c>
      <c r="Y218" s="216"/>
      <c r="Z218" s="216"/>
      <c r="AA218" s="216"/>
      <c r="AB218" s="216"/>
      <c r="AC218" s="216"/>
      <c r="AD218" s="216"/>
      <c r="AE218" s="216"/>
      <c r="AF218" s="216"/>
      <c r="AG218" s="216" t="s">
        <v>145</v>
      </c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1" x14ac:dyDescent="0.2">
      <c r="A219" s="233"/>
      <c r="B219" s="234"/>
      <c r="C219" s="272" t="s">
        <v>146</v>
      </c>
      <c r="D219" s="236"/>
      <c r="E219" s="237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16"/>
      <c r="Z219" s="216"/>
      <c r="AA219" s="216"/>
      <c r="AB219" s="216"/>
      <c r="AC219" s="216"/>
      <c r="AD219" s="216"/>
      <c r="AE219" s="216"/>
      <c r="AF219" s="216"/>
      <c r="AG219" s="216" t="s">
        <v>147</v>
      </c>
      <c r="AH219" s="216">
        <v>0</v>
      </c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1" x14ac:dyDescent="0.2">
      <c r="A220" s="233"/>
      <c r="B220" s="234"/>
      <c r="C220" s="272" t="s">
        <v>304</v>
      </c>
      <c r="D220" s="236"/>
      <c r="E220" s="237">
        <v>2</v>
      </c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16"/>
      <c r="Z220" s="216"/>
      <c r="AA220" s="216"/>
      <c r="AB220" s="216"/>
      <c r="AC220" s="216"/>
      <c r="AD220" s="216"/>
      <c r="AE220" s="216"/>
      <c r="AF220" s="216"/>
      <c r="AG220" s="216" t="s">
        <v>147</v>
      </c>
      <c r="AH220" s="216">
        <v>0</v>
      </c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1" x14ac:dyDescent="0.2">
      <c r="A221" s="252">
        <v>51</v>
      </c>
      <c r="B221" s="253" t="s">
        <v>305</v>
      </c>
      <c r="C221" s="271" t="s">
        <v>306</v>
      </c>
      <c r="D221" s="254" t="s">
        <v>171</v>
      </c>
      <c r="E221" s="255">
        <v>2</v>
      </c>
      <c r="F221" s="256"/>
      <c r="G221" s="257">
        <f>ROUND(E221*F221,2)</f>
        <v>0</v>
      </c>
      <c r="H221" s="256"/>
      <c r="I221" s="257">
        <f>ROUND(E221*H221,2)</f>
        <v>0</v>
      </c>
      <c r="J221" s="256"/>
      <c r="K221" s="257">
        <f>ROUND(E221*J221,2)</f>
        <v>0</v>
      </c>
      <c r="L221" s="257">
        <v>15</v>
      </c>
      <c r="M221" s="257">
        <f>G221*(1+L221/100)</f>
        <v>0</v>
      </c>
      <c r="N221" s="257">
        <v>1.0000000000000001E-5</v>
      </c>
      <c r="O221" s="257">
        <f>ROUND(E221*N221,2)</f>
        <v>0</v>
      </c>
      <c r="P221" s="257">
        <v>0</v>
      </c>
      <c r="Q221" s="257">
        <f>ROUND(E221*P221,2)</f>
        <v>0</v>
      </c>
      <c r="R221" s="257"/>
      <c r="S221" s="257" t="s">
        <v>143</v>
      </c>
      <c r="T221" s="258" t="s">
        <v>143</v>
      </c>
      <c r="U221" s="235">
        <v>0.26</v>
      </c>
      <c r="V221" s="235">
        <f>ROUND(E221*U221,2)</f>
        <v>0.52</v>
      </c>
      <c r="W221" s="235"/>
      <c r="X221" s="235" t="s">
        <v>144</v>
      </c>
      <c r="Y221" s="216"/>
      <c r="Z221" s="216"/>
      <c r="AA221" s="216"/>
      <c r="AB221" s="216"/>
      <c r="AC221" s="216"/>
      <c r="AD221" s="216"/>
      <c r="AE221" s="216"/>
      <c r="AF221" s="216"/>
      <c r="AG221" s="216" t="s">
        <v>145</v>
      </c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1" x14ac:dyDescent="0.2">
      <c r="A222" s="233"/>
      <c r="B222" s="234"/>
      <c r="C222" s="272" t="s">
        <v>146</v>
      </c>
      <c r="D222" s="236"/>
      <c r="E222" s="237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16"/>
      <c r="Z222" s="216"/>
      <c r="AA222" s="216"/>
      <c r="AB222" s="216"/>
      <c r="AC222" s="216"/>
      <c r="AD222" s="216"/>
      <c r="AE222" s="216"/>
      <c r="AF222" s="216"/>
      <c r="AG222" s="216" t="s">
        <v>147</v>
      </c>
      <c r="AH222" s="216">
        <v>0</v>
      </c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outlineLevel="1" x14ac:dyDescent="0.2">
      <c r="A223" s="233"/>
      <c r="B223" s="234"/>
      <c r="C223" s="272" t="s">
        <v>304</v>
      </c>
      <c r="D223" s="236"/>
      <c r="E223" s="237">
        <v>2</v>
      </c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16"/>
      <c r="Z223" s="216"/>
      <c r="AA223" s="216"/>
      <c r="AB223" s="216"/>
      <c r="AC223" s="216"/>
      <c r="AD223" s="216"/>
      <c r="AE223" s="216"/>
      <c r="AF223" s="216"/>
      <c r="AG223" s="216" t="s">
        <v>147</v>
      </c>
      <c r="AH223" s="216">
        <v>0</v>
      </c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ht="22.5" outlineLevel="1" x14ac:dyDescent="0.2">
      <c r="A224" s="252">
        <v>52</v>
      </c>
      <c r="B224" s="253" t="s">
        <v>307</v>
      </c>
      <c r="C224" s="271" t="s">
        <v>308</v>
      </c>
      <c r="D224" s="254" t="s">
        <v>171</v>
      </c>
      <c r="E224" s="255">
        <v>2</v>
      </c>
      <c r="F224" s="256"/>
      <c r="G224" s="257">
        <f>ROUND(E224*F224,2)</f>
        <v>0</v>
      </c>
      <c r="H224" s="256"/>
      <c r="I224" s="257">
        <f>ROUND(E224*H224,2)</f>
        <v>0</v>
      </c>
      <c r="J224" s="256"/>
      <c r="K224" s="257">
        <f>ROUND(E224*J224,2)</f>
        <v>0</v>
      </c>
      <c r="L224" s="257">
        <v>15</v>
      </c>
      <c r="M224" s="257">
        <f>G224*(1+L224/100)</f>
        <v>0</v>
      </c>
      <c r="N224" s="257">
        <v>1.2099999999999999E-3</v>
      </c>
      <c r="O224" s="257">
        <f>ROUND(E224*N224,2)</f>
        <v>0</v>
      </c>
      <c r="P224" s="257">
        <v>0</v>
      </c>
      <c r="Q224" s="257">
        <f>ROUND(E224*P224,2)</f>
        <v>0</v>
      </c>
      <c r="R224" s="257" t="s">
        <v>263</v>
      </c>
      <c r="S224" s="257" t="s">
        <v>143</v>
      </c>
      <c r="T224" s="258" t="s">
        <v>143</v>
      </c>
      <c r="U224" s="235">
        <v>0</v>
      </c>
      <c r="V224" s="235">
        <f>ROUND(E224*U224,2)</f>
        <v>0</v>
      </c>
      <c r="W224" s="235"/>
      <c r="X224" s="235" t="s">
        <v>264</v>
      </c>
      <c r="Y224" s="216"/>
      <c r="Z224" s="216"/>
      <c r="AA224" s="216"/>
      <c r="AB224" s="216"/>
      <c r="AC224" s="216"/>
      <c r="AD224" s="216"/>
      <c r="AE224" s="216"/>
      <c r="AF224" s="216"/>
      <c r="AG224" s="216" t="s">
        <v>265</v>
      </c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</row>
    <row r="225" spans="1:60" outlineLevel="1" x14ac:dyDescent="0.2">
      <c r="A225" s="233"/>
      <c r="B225" s="234"/>
      <c r="C225" s="272" t="s">
        <v>146</v>
      </c>
      <c r="D225" s="236"/>
      <c r="E225" s="237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16"/>
      <c r="Z225" s="216"/>
      <c r="AA225" s="216"/>
      <c r="AB225" s="216"/>
      <c r="AC225" s="216"/>
      <c r="AD225" s="216"/>
      <c r="AE225" s="216"/>
      <c r="AF225" s="216"/>
      <c r="AG225" s="216" t="s">
        <v>147</v>
      </c>
      <c r="AH225" s="216">
        <v>0</v>
      </c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</row>
    <row r="226" spans="1:60" outlineLevel="1" x14ac:dyDescent="0.2">
      <c r="A226" s="233"/>
      <c r="B226" s="234"/>
      <c r="C226" s="272" t="s">
        <v>304</v>
      </c>
      <c r="D226" s="236"/>
      <c r="E226" s="237">
        <v>2</v>
      </c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16"/>
      <c r="Z226" s="216"/>
      <c r="AA226" s="216"/>
      <c r="AB226" s="216"/>
      <c r="AC226" s="216"/>
      <c r="AD226" s="216"/>
      <c r="AE226" s="216"/>
      <c r="AF226" s="216"/>
      <c r="AG226" s="216" t="s">
        <v>147</v>
      </c>
      <c r="AH226" s="216">
        <v>0</v>
      </c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outlineLevel="1" x14ac:dyDescent="0.2">
      <c r="A227" s="261">
        <v>53</v>
      </c>
      <c r="B227" s="262" t="s">
        <v>309</v>
      </c>
      <c r="C227" s="275" t="s">
        <v>310</v>
      </c>
      <c r="D227" s="263" t="s">
        <v>224</v>
      </c>
      <c r="E227" s="264">
        <v>2.4399999999999999E-3</v>
      </c>
      <c r="F227" s="265"/>
      <c r="G227" s="266">
        <f>ROUND(E227*F227,2)</f>
        <v>0</v>
      </c>
      <c r="H227" s="265"/>
      <c r="I227" s="266">
        <f>ROUND(E227*H227,2)</f>
        <v>0</v>
      </c>
      <c r="J227" s="265"/>
      <c r="K227" s="266">
        <f>ROUND(E227*J227,2)</f>
        <v>0</v>
      </c>
      <c r="L227" s="266">
        <v>15</v>
      </c>
      <c r="M227" s="266">
        <f>G227*(1+L227/100)</f>
        <v>0</v>
      </c>
      <c r="N227" s="266">
        <v>0</v>
      </c>
      <c r="O227" s="266">
        <f>ROUND(E227*N227,2)</f>
        <v>0</v>
      </c>
      <c r="P227" s="266">
        <v>0</v>
      </c>
      <c r="Q227" s="266">
        <f>ROUND(E227*P227,2)</f>
        <v>0</v>
      </c>
      <c r="R227" s="266"/>
      <c r="S227" s="266" t="s">
        <v>143</v>
      </c>
      <c r="T227" s="267" t="s">
        <v>143</v>
      </c>
      <c r="U227" s="235">
        <v>2.4940000000000002</v>
      </c>
      <c r="V227" s="235">
        <f>ROUND(E227*U227,2)</f>
        <v>0.01</v>
      </c>
      <c r="W227" s="235"/>
      <c r="X227" s="235" t="s">
        <v>225</v>
      </c>
      <c r="Y227" s="216"/>
      <c r="Z227" s="216"/>
      <c r="AA227" s="216"/>
      <c r="AB227" s="216"/>
      <c r="AC227" s="216"/>
      <c r="AD227" s="216"/>
      <c r="AE227" s="216"/>
      <c r="AF227" s="216"/>
      <c r="AG227" s="216" t="s">
        <v>226</v>
      </c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</row>
    <row r="228" spans="1:60" x14ac:dyDescent="0.2">
      <c r="A228" s="246" t="s">
        <v>138</v>
      </c>
      <c r="B228" s="247" t="s">
        <v>98</v>
      </c>
      <c r="C228" s="270" t="s">
        <v>99</v>
      </c>
      <c r="D228" s="248"/>
      <c r="E228" s="249"/>
      <c r="F228" s="250"/>
      <c r="G228" s="250">
        <f>SUMIF(AG229:AG251,"&lt;&gt;NOR",G229:G251)</f>
        <v>0</v>
      </c>
      <c r="H228" s="250"/>
      <c r="I228" s="250">
        <f>SUM(I229:I251)</f>
        <v>0</v>
      </c>
      <c r="J228" s="250"/>
      <c r="K228" s="250">
        <f>SUM(K229:K251)</f>
        <v>0</v>
      </c>
      <c r="L228" s="250"/>
      <c r="M228" s="250">
        <f>SUM(M229:M251)</f>
        <v>0</v>
      </c>
      <c r="N228" s="250"/>
      <c r="O228" s="250">
        <f>SUM(O229:O251)</f>
        <v>0.12</v>
      </c>
      <c r="P228" s="250"/>
      <c r="Q228" s="250">
        <f>SUM(Q229:Q251)</f>
        <v>0</v>
      </c>
      <c r="R228" s="250"/>
      <c r="S228" s="250"/>
      <c r="T228" s="251"/>
      <c r="U228" s="245"/>
      <c r="V228" s="245">
        <f>SUM(V229:V251)</f>
        <v>6.54</v>
      </c>
      <c r="W228" s="245"/>
      <c r="X228" s="245"/>
      <c r="AG228" t="s">
        <v>139</v>
      </c>
    </row>
    <row r="229" spans="1:60" ht="22.5" outlineLevel="1" x14ac:dyDescent="0.2">
      <c r="A229" s="252">
        <v>54</v>
      </c>
      <c r="B229" s="253" t="s">
        <v>311</v>
      </c>
      <c r="C229" s="271" t="s">
        <v>312</v>
      </c>
      <c r="D229" s="254" t="s">
        <v>142</v>
      </c>
      <c r="E229" s="255">
        <v>5.5</v>
      </c>
      <c r="F229" s="256"/>
      <c r="G229" s="257">
        <f>ROUND(E229*F229,2)</f>
        <v>0</v>
      </c>
      <c r="H229" s="256"/>
      <c r="I229" s="257">
        <f>ROUND(E229*H229,2)</f>
        <v>0</v>
      </c>
      <c r="J229" s="256"/>
      <c r="K229" s="257">
        <f>ROUND(E229*J229,2)</f>
        <v>0</v>
      </c>
      <c r="L229" s="257">
        <v>15</v>
      </c>
      <c r="M229" s="257">
        <f>G229*(1+L229/100)</f>
        <v>0</v>
      </c>
      <c r="N229" s="257">
        <v>0</v>
      </c>
      <c r="O229" s="257">
        <f>ROUND(E229*N229,2)</f>
        <v>0</v>
      </c>
      <c r="P229" s="257">
        <v>0</v>
      </c>
      <c r="Q229" s="257">
        <f>ROUND(E229*P229,2)</f>
        <v>0</v>
      </c>
      <c r="R229" s="257"/>
      <c r="S229" s="257" t="s">
        <v>143</v>
      </c>
      <c r="T229" s="258" t="s">
        <v>143</v>
      </c>
      <c r="U229" s="235">
        <v>1.6E-2</v>
      </c>
      <c r="V229" s="235">
        <f>ROUND(E229*U229,2)</f>
        <v>0.09</v>
      </c>
      <c r="W229" s="235"/>
      <c r="X229" s="235" t="s">
        <v>144</v>
      </c>
      <c r="Y229" s="216"/>
      <c r="Z229" s="216"/>
      <c r="AA229" s="216"/>
      <c r="AB229" s="216"/>
      <c r="AC229" s="216"/>
      <c r="AD229" s="216"/>
      <c r="AE229" s="216"/>
      <c r="AF229" s="216"/>
      <c r="AG229" s="216" t="s">
        <v>145</v>
      </c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outlineLevel="1" x14ac:dyDescent="0.2">
      <c r="A230" s="233"/>
      <c r="B230" s="234"/>
      <c r="C230" s="272" t="s">
        <v>146</v>
      </c>
      <c r="D230" s="236"/>
      <c r="E230" s="237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16"/>
      <c r="Z230" s="216"/>
      <c r="AA230" s="216"/>
      <c r="AB230" s="216"/>
      <c r="AC230" s="216"/>
      <c r="AD230" s="216"/>
      <c r="AE230" s="216"/>
      <c r="AF230" s="216"/>
      <c r="AG230" s="216" t="s">
        <v>147</v>
      </c>
      <c r="AH230" s="216">
        <v>0</v>
      </c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</row>
    <row r="231" spans="1:60" outlineLevel="1" x14ac:dyDescent="0.2">
      <c r="A231" s="233"/>
      <c r="B231" s="234"/>
      <c r="C231" s="272" t="s">
        <v>188</v>
      </c>
      <c r="D231" s="236"/>
      <c r="E231" s="237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16"/>
      <c r="Z231" s="216"/>
      <c r="AA231" s="216"/>
      <c r="AB231" s="216"/>
      <c r="AC231" s="216"/>
      <c r="AD231" s="216"/>
      <c r="AE231" s="216"/>
      <c r="AF231" s="216"/>
      <c r="AG231" s="216" t="s">
        <v>147</v>
      </c>
      <c r="AH231" s="216">
        <v>0</v>
      </c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1" x14ac:dyDescent="0.2">
      <c r="A232" s="233"/>
      <c r="B232" s="234"/>
      <c r="C232" s="272" t="s">
        <v>162</v>
      </c>
      <c r="D232" s="236"/>
      <c r="E232" s="237">
        <v>5.5</v>
      </c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16"/>
      <c r="Z232" s="216"/>
      <c r="AA232" s="216"/>
      <c r="AB232" s="216"/>
      <c r="AC232" s="216"/>
      <c r="AD232" s="216"/>
      <c r="AE232" s="216"/>
      <c r="AF232" s="216"/>
      <c r="AG232" s="216" t="s">
        <v>147</v>
      </c>
      <c r="AH232" s="216">
        <v>0</v>
      </c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outlineLevel="1" x14ac:dyDescent="0.2">
      <c r="A233" s="252">
        <v>55</v>
      </c>
      <c r="B233" s="253" t="s">
        <v>313</v>
      </c>
      <c r="C233" s="271" t="s">
        <v>314</v>
      </c>
      <c r="D233" s="254" t="s">
        <v>142</v>
      </c>
      <c r="E233" s="255">
        <v>5.5</v>
      </c>
      <c r="F233" s="256"/>
      <c r="G233" s="257">
        <f>ROUND(E233*F233,2)</f>
        <v>0</v>
      </c>
      <c r="H233" s="256"/>
      <c r="I233" s="257">
        <f>ROUND(E233*H233,2)</f>
        <v>0</v>
      </c>
      <c r="J233" s="256"/>
      <c r="K233" s="257">
        <f>ROUND(E233*J233,2)</f>
        <v>0</v>
      </c>
      <c r="L233" s="257">
        <v>15</v>
      </c>
      <c r="M233" s="257">
        <f>G233*(1+L233/100)</f>
        <v>0</v>
      </c>
      <c r="N233" s="257">
        <v>2.1000000000000001E-4</v>
      </c>
      <c r="O233" s="257">
        <f>ROUND(E233*N233,2)</f>
        <v>0</v>
      </c>
      <c r="P233" s="257">
        <v>0</v>
      </c>
      <c r="Q233" s="257">
        <f>ROUND(E233*P233,2)</f>
        <v>0</v>
      </c>
      <c r="R233" s="257"/>
      <c r="S233" s="257" t="s">
        <v>143</v>
      </c>
      <c r="T233" s="258" t="s">
        <v>143</v>
      </c>
      <c r="U233" s="235">
        <v>0.05</v>
      </c>
      <c r="V233" s="235">
        <f>ROUND(E233*U233,2)</f>
        <v>0.28000000000000003</v>
      </c>
      <c r="W233" s="235"/>
      <c r="X233" s="235" t="s">
        <v>144</v>
      </c>
      <c r="Y233" s="216"/>
      <c r="Z233" s="216"/>
      <c r="AA233" s="216"/>
      <c r="AB233" s="216"/>
      <c r="AC233" s="216"/>
      <c r="AD233" s="216"/>
      <c r="AE233" s="216"/>
      <c r="AF233" s="216"/>
      <c r="AG233" s="216" t="s">
        <v>145</v>
      </c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outlineLevel="1" x14ac:dyDescent="0.2">
      <c r="A234" s="233"/>
      <c r="B234" s="234"/>
      <c r="C234" s="272" t="s">
        <v>146</v>
      </c>
      <c r="D234" s="236"/>
      <c r="E234" s="237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16"/>
      <c r="Z234" s="216"/>
      <c r="AA234" s="216"/>
      <c r="AB234" s="216"/>
      <c r="AC234" s="216"/>
      <c r="AD234" s="216"/>
      <c r="AE234" s="216"/>
      <c r="AF234" s="216"/>
      <c r="AG234" s="216" t="s">
        <v>147</v>
      </c>
      <c r="AH234" s="216">
        <v>0</v>
      </c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</row>
    <row r="235" spans="1:60" outlineLevel="1" x14ac:dyDescent="0.2">
      <c r="A235" s="233"/>
      <c r="B235" s="234"/>
      <c r="C235" s="272" t="s">
        <v>188</v>
      </c>
      <c r="D235" s="236"/>
      <c r="E235" s="237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16"/>
      <c r="Z235" s="216"/>
      <c r="AA235" s="216"/>
      <c r="AB235" s="216"/>
      <c r="AC235" s="216"/>
      <c r="AD235" s="216"/>
      <c r="AE235" s="216"/>
      <c r="AF235" s="216"/>
      <c r="AG235" s="216" t="s">
        <v>147</v>
      </c>
      <c r="AH235" s="216">
        <v>0</v>
      </c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outlineLevel="1" x14ac:dyDescent="0.2">
      <c r="A236" s="233"/>
      <c r="B236" s="234"/>
      <c r="C236" s="272" t="s">
        <v>162</v>
      </c>
      <c r="D236" s="236"/>
      <c r="E236" s="237">
        <v>5.5</v>
      </c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16"/>
      <c r="Z236" s="216"/>
      <c r="AA236" s="216"/>
      <c r="AB236" s="216"/>
      <c r="AC236" s="216"/>
      <c r="AD236" s="216"/>
      <c r="AE236" s="216"/>
      <c r="AF236" s="216"/>
      <c r="AG236" s="216" t="s">
        <v>147</v>
      </c>
      <c r="AH236" s="216">
        <v>0</v>
      </c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</row>
    <row r="237" spans="1:60" ht="22.5" outlineLevel="1" x14ac:dyDescent="0.2">
      <c r="A237" s="252">
        <v>56</v>
      </c>
      <c r="B237" s="253" t="s">
        <v>315</v>
      </c>
      <c r="C237" s="271" t="s">
        <v>316</v>
      </c>
      <c r="D237" s="254" t="s">
        <v>142</v>
      </c>
      <c r="E237" s="255">
        <v>5.5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15</v>
      </c>
      <c r="M237" s="257">
        <f>G237*(1+L237/100)</f>
        <v>0</v>
      </c>
      <c r="N237" s="257">
        <v>0</v>
      </c>
      <c r="O237" s="257">
        <f>ROUND(E237*N237,2)</f>
        <v>0</v>
      </c>
      <c r="P237" s="257">
        <v>0</v>
      </c>
      <c r="Q237" s="257">
        <f>ROUND(E237*P237,2)</f>
        <v>0</v>
      </c>
      <c r="R237" s="257"/>
      <c r="S237" s="257" t="s">
        <v>143</v>
      </c>
      <c r="T237" s="258" t="s">
        <v>143</v>
      </c>
      <c r="U237" s="235">
        <v>0.97</v>
      </c>
      <c r="V237" s="235">
        <f>ROUND(E237*U237,2)</f>
        <v>5.34</v>
      </c>
      <c r="W237" s="235"/>
      <c r="X237" s="235" t="s">
        <v>144</v>
      </c>
      <c r="Y237" s="216"/>
      <c r="Z237" s="216"/>
      <c r="AA237" s="216"/>
      <c r="AB237" s="216"/>
      <c r="AC237" s="216"/>
      <c r="AD237" s="216"/>
      <c r="AE237" s="216"/>
      <c r="AF237" s="216"/>
      <c r="AG237" s="216" t="s">
        <v>145</v>
      </c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outlineLevel="1" x14ac:dyDescent="0.2">
      <c r="A238" s="233"/>
      <c r="B238" s="234"/>
      <c r="C238" s="272" t="s">
        <v>146</v>
      </c>
      <c r="D238" s="236"/>
      <c r="E238" s="237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16"/>
      <c r="Z238" s="216"/>
      <c r="AA238" s="216"/>
      <c r="AB238" s="216"/>
      <c r="AC238" s="216"/>
      <c r="AD238" s="216"/>
      <c r="AE238" s="216"/>
      <c r="AF238" s="216"/>
      <c r="AG238" s="216" t="s">
        <v>147</v>
      </c>
      <c r="AH238" s="216">
        <v>0</v>
      </c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1" x14ac:dyDescent="0.2">
      <c r="A239" s="233"/>
      <c r="B239" s="234"/>
      <c r="C239" s="272" t="s">
        <v>188</v>
      </c>
      <c r="D239" s="236"/>
      <c r="E239" s="237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16"/>
      <c r="Z239" s="216"/>
      <c r="AA239" s="216"/>
      <c r="AB239" s="216"/>
      <c r="AC239" s="216"/>
      <c r="AD239" s="216"/>
      <c r="AE239" s="216"/>
      <c r="AF239" s="216"/>
      <c r="AG239" s="216" t="s">
        <v>147</v>
      </c>
      <c r="AH239" s="216">
        <v>0</v>
      </c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outlineLevel="1" x14ac:dyDescent="0.2">
      <c r="A240" s="233"/>
      <c r="B240" s="234"/>
      <c r="C240" s="272" t="s">
        <v>162</v>
      </c>
      <c r="D240" s="236"/>
      <c r="E240" s="237">
        <v>5.5</v>
      </c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16"/>
      <c r="Z240" s="216"/>
      <c r="AA240" s="216"/>
      <c r="AB240" s="216"/>
      <c r="AC240" s="216"/>
      <c r="AD240" s="216"/>
      <c r="AE240" s="216"/>
      <c r="AF240" s="216"/>
      <c r="AG240" s="216" t="s">
        <v>147</v>
      </c>
      <c r="AH240" s="216">
        <v>0</v>
      </c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ht="22.5" outlineLevel="1" x14ac:dyDescent="0.2">
      <c r="A241" s="252">
        <v>57</v>
      </c>
      <c r="B241" s="253" t="s">
        <v>317</v>
      </c>
      <c r="C241" s="271" t="s">
        <v>318</v>
      </c>
      <c r="D241" s="254" t="s">
        <v>142</v>
      </c>
      <c r="E241" s="255">
        <v>6.05</v>
      </c>
      <c r="F241" s="256"/>
      <c r="G241" s="257">
        <f>ROUND(E241*F241,2)</f>
        <v>0</v>
      </c>
      <c r="H241" s="256"/>
      <c r="I241" s="257">
        <f>ROUND(E241*H241,2)</f>
        <v>0</v>
      </c>
      <c r="J241" s="256"/>
      <c r="K241" s="257">
        <f>ROUND(E241*J241,2)</f>
        <v>0</v>
      </c>
      <c r="L241" s="257">
        <v>15</v>
      </c>
      <c r="M241" s="257">
        <f>G241*(1+L241/100)</f>
        <v>0</v>
      </c>
      <c r="N241" s="257">
        <v>1.9199999999999998E-2</v>
      </c>
      <c r="O241" s="257">
        <f>ROUND(E241*N241,2)</f>
        <v>0.12</v>
      </c>
      <c r="P241" s="257">
        <v>0</v>
      </c>
      <c r="Q241" s="257">
        <f>ROUND(E241*P241,2)</f>
        <v>0</v>
      </c>
      <c r="R241" s="257" t="s">
        <v>263</v>
      </c>
      <c r="S241" s="257" t="s">
        <v>143</v>
      </c>
      <c r="T241" s="258" t="s">
        <v>143</v>
      </c>
      <c r="U241" s="235">
        <v>0</v>
      </c>
      <c r="V241" s="235">
        <f>ROUND(E241*U241,2)</f>
        <v>0</v>
      </c>
      <c r="W241" s="235"/>
      <c r="X241" s="235" t="s">
        <v>264</v>
      </c>
      <c r="Y241" s="216"/>
      <c r="Z241" s="216"/>
      <c r="AA241" s="216"/>
      <c r="AB241" s="216"/>
      <c r="AC241" s="216"/>
      <c r="AD241" s="216"/>
      <c r="AE241" s="216"/>
      <c r="AF241" s="216"/>
      <c r="AG241" s="216" t="s">
        <v>265</v>
      </c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1" x14ac:dyDescent="0.2">
      <c r="A242" s="233"/>
      <c r="B242" s="234"/>
      <c r="C242" s="272" t="s">
        <v>146</v>
      </c>
      <c r="D242" s="236"/>
      <c r="E242" s="237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16"/>
      <c r="Z242" s="216"/>
      <c r="AA242" s="216"/>
      <c r="AB242" s="216"/>
      <c r="AC242" s="216"/>
      <c r="AD242" s="216"/>
      <c r="AE242" s="216"/>
      <c r="AF242" s="216"/>
      <c r="AG242" s="216" t="s">
        <v>147</v>
      </c>
      <c r="AH242" s="216">
        <v>0</v>
      </c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outlineLevel="1" x14ac:dyDescent="0.2">
      <c r="A243" s="233"/>
      <c r="B243" s="234"/>
      <c r="C243" s="272" t="s">
        <v>188</v>
      </c>
      <c r="D243" s="236"/>
      <c r="E243" s="237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16"/>
      <c r="Z243" s="216"/>
      <c r="AA243" s="216"/>
      <c r="AB243" s="216"/>
      <c r="AC243" s="216"/>
      <c r="AD243" s="216"/>
      <c r="AE243" s="216"/>
      <c r="AF243" s="216"/>
      <c r="AG243" s="216" t="s">
        <v>147</v>
      </c>
      <c r="AH243" s="216">
        <v>0</v>
      </c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1" x14ac:dyDescent="0.2">
      <c r="A244" s="233"/>
      <c r="B244" s="234"/>
      <c r="C244" s="272" t="s">
        <v>162</v>
      </c>
      <c r="D244" s="236"/>
      <c r="E244" s="237">
        <v>5.5</v>
      </c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16"/>
      <c r="Z244" s="216"/>
      <c r="AA244" s="216"/>
      <c r="AB244" s="216"/>
      <c r="AC244" s="216"/>
      <c r="AD244" s="216"/>
      <c r="AE244" s="216"/>
      <c r="AF244" s="216"/>
      <c r="AG244" s="216" t="s">
        <v>147</v>
      </c>
      <c r="AH244" s="216">
        <v>0</v>
      </c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</row>
    <row r="245" spans="1:60" outlineLevel="1" x14ac:dyDescent="0.2">
      <c r="A245" s="233"/>
      <c r="B245" s="234"/>
      <c r="C245" s="276" t="s">
        <v>319</v>
      </c>
      <c r="D245" s="243"/>
      <c r="E245" s="244">
        <v>0.55000000000000004</v>
      </c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16"/>
      <c r="Z245" s="216"/>
      <c r="AA245" s="216"/>
      <c r="AB245" s="216"/>
      <c r="AC245" s="216"/>
      <c r="AD245" s="216"/>
      <c r="AE245" s="216"/>
      <c r="AF245" s="216"/>
      <c r="AG245" s="216" t="s">
        <v>147</v>
      </c>
      <c r="AH245" s="216">
        <v>4</v>
      </c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outlineLevel="1" x14ac:dyDescent="0.2">
      <c r="A246" s="252">
        <v>58</v>
      </c>
      <c r="B246" s="253" t="s">
        <v>320</v>
      </c>
      <c r="C246" s="271" t="s">
        <v>321</v>
      </c>
      <c r="D246" s="254" t="s">
        <v>154</v>
      </c>
      <c r="E246" s="255">
        <v>9.5500000000000007</v>
      </c>
      <c r="F246" s="256"/>
      <c r="G246" s="257">
        <f>ROUND(E246*F246,2)</f>
        <v>0</v>
      </c>
      <c r="H246" s="256"/>
      <c r="I246" s="257">
        <f>ROUND(E246*H246,2)</f>
        <v>0</v>
      </c>
      <c r="J246" s="256"/>
      <c r="K246" s="257">
        <f>ROUND(E246*J246,2)</f>
        <v>0</v>
      </c>
      <c r="L246" s="257">
        <v>15</v>
      </c>
      <c r="M246" s="257">
        <f>G246*(1+L246/100)</f>
        <v>0</v>
      </c>
      <c r="N246" s="257">
        <v>4.0000000000000003E-5</v>
      </c>
      <c r="O246" s="257">
        <f>ROUND(E246*N246,2)</f>
        <v>0</v>
      </c>
      <c r="P246" s="257">
        <v>0</v>
      </c>
      <c r="Q246" s="257">
        <f>ROUND(E246*P246,2)</f>
        <v>0</v>
      </c>
      <c r="R246" s="257"/>
      <c r="S246" s="257" t="s">
        <v>143</v>
      </c>
      <c r="T246" s="258" t="s">
        <v>143</v>
      </c>
      <c r="U246" s="235">
        <v>7.0000000000000007E-2</v>
      </c>
      <c r="V246" s="235">
        <f>ROUND(E246*U246,2)</f>
        <v>0.67</v>
      </c>
      <c r="W246" s="235"/>
      <c r="X246" s="235" t="s">
        <v>144</v>
      </c>
      <c r="Y246" s="216"/>
      <c r="Z246" s="216"/>
      <c r="AA246" s="216"/>
      <c r="AB246" s="216"/>
      <c r="AC246" s="216"/>
      <c r="AD246" s="216"/>
      <c r="AE246" s="216"/>
      <c r="AF246" s="216"/>
      <c r="AG246" s="216" t="s">
        <v>145</v>
      </c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</row>
    <row r="247" spans="1:60" outlineLevel="1" x14ac:dyDescent="0.2">
      <c r="A247" s="233"/>
      <c r="B247" s="234"/>
      <c r="C247" s="273" t="s">
        <v>322</v>
      </c>
      <c r="D247" s="259"/>
      <c r="E247" s="259"/>
      <c r="F247" s="259"/>
      <c r="G247" s="259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16"/>
      <c r="Z247" s="216"/>
      <c r="AA247" s="216"/>
      <c r="AB247" s="216"/>
      <c r="AC247" s="216"/>
      <c r="AD247" s="216"/>
      <c r="AE247" s="216"/>
      <c r="AF247" s="216"/>
      <c r="AG247" s="216" t="s">
        <v>156</v>
      </c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outlineLevel="1" x14ac:dyDescent="0.2">
      <c r="A248" s="233"/>
      <c r="B248" s="234"/>
      <c r="C248" s="272" t="s">
        <v>146</v>
      </c>
      <c r="D248" s="236"/>
      <c r="E248" s="237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16"/>
      <c r="Z248" s="216"/>
      <c r="AA248" s="216"/>
      <c r="AB248" s="216"/>
      <c r="AC248" s="216"/>
      <c r="AD248" s="216"/>
      <c r="AE248" s="216"/>
      <c r="AF248" s="216"/>
      <c r="AG248" s="216" t="s">
        <v>147</v>
      </c>
      <c r="AH248" s="216">
        <v>0</v>
      </c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1" x14ac:dyDescent="0.2">
      <c r="A249" s="233"/>
      <c r="B249" s="234"/>
      <c r="C249" s="272" t="s">
        <v>237</v>
      </c>
      <c r="D249" s="236"/>
      <c r="E249" s="237">
        <v>9.5500000000000007</v>
      </c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16"/>
      <c r="Z249" s="216"/>
      <c r="AA249" s="216"/>
      <c r="AB249" s="216"/>
      <c r="AC249" s="216"/>
      <c r="AD249" s="216"/>
      <c r="AE249" s="216"/>
      <c r="AF249" s="216"/>
      <c r="AG249" s="216" t="s">
        <v>147</v>
      </c>
      <c r="AH249" s="216">
        <v>0</v>
      </c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1" x14ac:dyDescent="0.2">
      <c r="A250" s="233"/>
      <c r="B250" s="234"/>
      <c r="C250" s="274" t="s">
        <v>201</v>
      </c>
      <c r="D250" s="241"/>
      <c r="E250" s="242">
        <v>9.5500000000000007</v>
      </c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16"/>
      <c r="Z250" s="216"/>
      <c r="AA250" s="216"/>
      <c r="AB250" s="216"/>
      <c r="AC250" s="216"/>
      <c r="AD250" s="216"/>
      <c r="AE250" s="216"/>
      <c r="AF250" s="216"/>
      <c r="AG250" s="216" t="s">
        <v>147</v>
      </c>
      <c r="AH250" s="216">
        <v>1</v>
      </c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1" x14ac:dyDescent="0.2">
      <c r="A251" s="261">
        <v>59</v>
      </c>
      <c r="B251" s="262" t="s">
        <v>323</v>
      </c>
      <c r="C251" s="275" t="s">
        <v>324</v>
      </c>
      <c r="D251" s="263" t="s">
        <v>224</v>
      </c>
      <c r="E251" s="264">
        <v>0.1177</v>
      </c>
      <c r="F251" s="265"/>
      <c r="G251" s="266">
        <f>ROUND(E251*F251,2)</f>
        <v>0</v>
      </c>
      <c r="H251" s="265"/>
      <c r="I251" s="266">
        <f>ROUND(E251*H251,2)</f>
        <v>0</v>
      </c>
      <c r="J251" s="265"/>
      <c r="K251" s="266">
        <f>ROUND(E251*J251,2)</f>
        <v>0</v>
      </c>
      <c r="L251" s="266">
        <v>15</v>
      </c>
      <c r="M251" s="266">
        <f>G251*(1+L251/100)</f>
        <v>0</v>
      </c>
      <c r="N251" s="266">
        <v>0</v>
      </c>
      <c r="O251" s="266">
        <f>ROUND(E251*N251,2)</f>
        <v>0</v>
      </c>
      <c r="P251" s="266">
        <v>0</v>
      </c>
      <c r="Q251" s="266">
        <f>ROUND(E251*P251,2)</f>
        <v>0</v>
      </c>
      <c r="R251" s="266"/>
      <c r="S251" s="266" t="s">
        <v>143</v>
      </c>
      <c r="T251" s="267" t="s">
        <v>143</v>
      </c>
      <c r="U251" s="235">
        <v>1.3859999999999999</v>
      </c>
      <c r="V251" s="235">
        <f>ROUND(E251*U251,2)</f>
        <v>0.16</v>
      </c>
      <c r="W251" s="235"/>
      <c r="X251" s="235" t="s">
        <v>225</v>
      </c>
      <c r="Y251" s="216"/>
      <c r="Z251" s="216"/>
      <c r="AA251" s="216"/>
      <c r="AB251" s="216"/>
      <c r="AC251" s="216"/>
      <c r="AD251" s="216"/>
      <c r="AE251" s="216"/>
      <c r="AF251" s="216"/>
      <c r="AG251" s="216" t="s">
        <v>226</v>
      </c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</row>
    <row r="252" spans="1:60" x14ac:dyDescent="0.2">
      <c r="A252" s="246" t="s">
        <v>138</v>
      </c>
      <c r="B252" s="247" t="s">
        <v>100</v>
      </c>
      <c r="C252" s="270" t="s">
        <v>101</v>
      </c>
      <c r="D252" s="248"/>
      <c r="E252" s="249"/>
      <c r="F252" s="250"/>
      <c r="G252" s="250">
        <f>SUMIF(AG253:AG283,"&lt;&gt;NOR",G253:G283)</f>
        <v>0</v>
      </c>
      <c r="H252" s="250"/>
      <c r="I252" s="250">
        <f>SUM(I253:I283)</f>
        <v>0</v>
      </c>
      <c r="J252" s="250"/>
      <c r="K252" s="250">
        <f>SUM(K253:K283)</f>
        <v>0</v>
      </c>
      <c r="L252" s="250"/>
      <c r="M252" s="250">
        <f>SUM(M253:M283)</f>
        <v>0</v>
      </c>
      <c r="N252" s="250"/>
      <c r="O252" s="250">
        <f>SUM(O253:O283)</f>
        <v>0.28999999999999998</v>
      </c>
      <c r="P252" s="250"/>
      <c r="Q252" s="250">
        <f>SUM(Q253:Q283)</f>
        <v>0</v>
      </c>
      <c r="R252" s="250"/>
      <c r="S252" s="250"/>
      <c r="T252" s="251"/>
      <c r="U252" s="245"/>
      <c r="V252" s="245">
        <f>SUM(V253:V283)</f>
        <v>18.079999999999998</v>
      </c>
      <c r="W252" s="245"/>
      <c r="X252" s="245"/>
      <c r="AG252" t="s">
        <v>139</v>
      </c>
    </row>
    <row r="253" spans="1:60" outlineLevel="1" x14ac:dyDescent="0.2">
      <c r="A253" s="252">
        <v>60</v>
      </c>
      <c r="B253" s="253" t="s">
        <v>325</v>
      </c>
      <c r="C253" s="271" t="s">
        <v>326</v>
      </c>
      <c r="D253" s="254" t="s">
        <v>142</v>
      </c>
      <c r="E253" s="255">
        <v>15.356</v>
      </c>
      <c r="F253" s="256"/>
      <c r="G253" s="257">
        <f>ROUND(E253*F253,2)</f>
        <v>0</v>
      </c>
      <c r="H253" s="256"/>
      <c r="I253" s="257">
        <f>ROUND(E253*H253,2)</f>
        <v>0</v>
      </c>
      <c r="J253" s="256"/>
      <c r="K253" s="257">
        <f>ROUND(E253*J253,2)</f>
        <v>0</v>
      </c>
      <c r="L253" s="257">
        <v>15</v>
      </c>
      <c r="M253" s="257">
        <f>G253*(1+L253/100)</f>
        <v>0</v>
      </c>
      <c r="N253" s="257">
        <v>2.1000000000000001E-4</v>
      </c>
      <c r="O253" s="257">
        <f>ROUND(E253*N253,2)</f>
        <v>0</v>
      </c>
      <c r="P253" s="257">
        <v>0</v>
      </c>
      <c r="Q253" s="257">
        <f>ROUND(E253*P253,2)</f>
        <v>0</v>
      </c>
      <c r="R253" s="257"/>
      <c r="S253" s="257" t="s">
        <v>143</v>
      </c>
      <c r="T253" s="258" t="s">
        <v>143</v>
      </c>
      <c r="U253" s="235">
        <v>0.05</v>
      </c>
      <c r="V253" s="235">
        <f>ROUND(E253*U253,2)</f>
        <v>0.77</v>
      </c>
      <c r="W253" s="235"/>
      <c r="X253" s="235" t="s">
        <v>144</v>
      </c>
      <c r="Y253" s="216"/>
      <c r="Z253" s="216"/>
      <c r="AA253" s="216"/>
      <c r="AB253" s="216"/>
      <c r="AC253" s="216"/>
      <c r="AD253" s="216"/>
      <c r="AE253" s="216"/>
      <c r="AF253" s="216"/>
      <c r="AG253" s="216" t="s">
        <v>145</v>
      </c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outlineLevel="1" x14ac:dyDescent="0.2">
      <c r="A254" s="233"/>
      <c r="B254" s="234"/>
      <c r="C254" s="273" t="s">
        <v>327</v>
      </c>
      <c r="D254" s="259"/>
      <c r="E254" s="259"/>
      <c r="F254" s="259"/>
      <c r="G254" s="259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16"/>
      <c r="Z254" s="216"/>
      <c r="AA254" s="216"/>
      <c r="AB254" s="216"/>
      <c r="AC254" s="216"/>
      <c r="AD254" s="216"/>
      <c r="AE254" s="216"/>
      <c r="AF254" s="216"/>
      <c r="AG254" s="216" t="s">
        <v>156</v>
      </c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</row>
    <row r="255" spans="1:60" outlineLevel="1" x14ac:dyDescent="0.2">
      <c r="A255" s="233"/>
      <c r="B255" s="234"/>
      <c r="C255" s="272" t="s">
        <v>146</v>
      </c>
      <c r="D255" s="236"/>
      <c r="E255" s="237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16"/>
      <c r="Z255" s="216"/>
      <c r="AA255" s="216"/>
      <c r="AB255" s="216"/>
      <c r="AC255" s="216"/>
      <c r="AD255" s="216"/>
      <c r="AE255" s="216"/>
      <c r="AF255" s="216"/>
      <c r="AG255" s="216" t="s">
        <v>147</v>
      </c>
      <c r="AH255" s="216">
        <v>0</v>
      </c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1" x14ac:dyDescent="0.2">
      <c r="A256" s="233"/>
      <c r="B256" s="234"/>
      <c r="C256" s="272" t="s">
        <v>176</v>
      </c>
      <c r="D256" s="236"/>
      <c r="E256" s="237">
        <v>19.100000000000001</v>
      </c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16"/>
      <c r="Z256" s="216"/>
      <c r="AA256" s="216"/>
      <c r="AB256" s="216"/>
      <c r="AC256" s="216"/>
      <c r="AD256" s="216"/>
      <c r="AE256" s="216"/>
      <c r="AF256" s="216"/>
      <c r="AG256" s="216" t="s">
        <v>147</v>
      </c>
      <c r="AH256" s="216">
        <v>0</v>
      </c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1" x14ac:dyDescent="0.2">
      <c r="A257" s="233"/>
      <c r="B257" s="234"/>
      <c r="C257" s="272" t="s">
        <v>177</v>
      </c>
      <c r="D257" s="236"/>
      <c r="E257" s="237">
        <v>-1.8720000000000001</v>
      </c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16"/>
      <c r="Z257" s="216"/>
      <c r="AA257" s="216"/>
      <c r="AB257" s="216"/>
      <c r="AC257" s="216"/>
      <c r="AD257" s="216"/>
      <c r="AE257" s="216"/>
      <c r="AF257" s="216"/>
      <c r="AG257" s="216" t="s">
        <v>147</v>
      </c>
      <c r="AH257" s="216">
        <v>0</v>
      </c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outlineLevel="1" x14ac:dyDescent="0.2">
      <c r="A258" s="233"/>
      <c r="B258" s="234"/>
      <c r="C258" s="272" t="s">
        <v>177</v>
      </c>
      <c r="D258" s="236"/>
      <c r="E258" s="237">
        <v>-1.8720000000000001</v>
      </c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16"/>
      <c r="Z258" s="216"/>
      <c r="AA258" s="216"/>
      <c r="AB258" s="216"/>
      <c r="AC258" s="216"/>
      <c r="AD258" s="216"/>
      <c r="AE258" s="216"/>
      <c r="AF258" s="216"/>
      <c r="AG258" s="216" t="s">
        <v>147</v>
      </c>
      <c r="AH258" s="216">
        <v>0</v>
      </c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</row>
    <row r="259" spans="1:60" outlineLevel="1" x14ac:dyDescent="0.2">
      <c r="A259" s="233"/>
      <c r="B259" s="234"/>
      <c r="C259" s="274" t="s">
        <v>201</v>
      </c>
      <c r="D259" s="241"/>
      <c r="E259" s="242">
        <v>15.356</v>
      </c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16"/>
      <c r="Z259" s="216"/>
      <c r="AA259" s="216"/>
      <c r="AB259" s="216"/>
      <c r="AC259" s="216"/>
      <c r="AD259" s="216"/>
      <c r="AE259" s="216"/>
      <c r="AF259" s="216"/>
      <c r="AG259" s="216" t="s">
        <v>147</v>
      </c>
      <c r="AH259" s="216">
        <v>1</v>
      </c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1" x14ac:dyDescent="0.2">
      <c r="A260" s="252">
        <v>61</v>
      </c>
      <c r="B260" s="253" t="s">
        <v>328</v>
      </c>
      <c r="C260" s="271" t="s">
        <v>329</v>
      </c>
      <c r="D260" s="254" t="s">
        <v>142</v>
      </c>
      <c r="E260" s="255">
        <v>15.356</v>
      </c>
      <c r="F260" s="256"/>
      <c r="G260" s="257">
        <f>ROUND(E260*F260,2)</f>
        <v>0</v>
      </c>
      <c r="H260" s="256"/>
      <c r="I260" s="257">
        <f>ROUND(E260*H260,2)</f>
        <v>0</v>
      </c>
      <c r="J260" s="256"/>
      <c r="K260" s="257">
        <f>ROUND(E260*J260,2)</f>
        <v>0</v>
      </c>
      <c r="L260" s="257">
        <v>15</v>
      </c>
      <c r="M260" s="257">
        <f>G260*(1+L260/100)</f>
        <v>0</v>
      </c>
      <c r="N260" s="257">
        <v>5.2399999999999999E-3</v>
      </c>
      <c r="O260" s="257">
        <f>ROUND(E260*N260,2)</f>
        <v>0.08</v>
      </c>
      <c r="P260" s="257">
        <v>0</v>
      </c>
      <c r="Q260" s="257">
        <f>ROUND(E260*P260,2)</f>
        <v>0</v>
      </c>
      <c r="R260" s="257"/>
      <c r="S260" s="257" t="s">
        <v>143</v>
      </c>
      <c r="T260" s="258" t="s">
        <v>143</v>
      </c>
      <c r="U260" s="235">
        <v>0.95840000000000003</v>
      </c>
      <c r="V260" s="235">
        <f>ROUND(E260*U260,2)</f>
        <v>14.72</v>
      </c>
      <c r="W260" s="235"/>
      <c r="X260" s="235" t="s">
        <v>144</v>
      </c>
      <c r="Y260" s="216"/>
      <c r="Z260" s="216"/>
      <c r="AA260" s="216"/>
      <c r="AB260" s="216"/>
      <c r="AC260" s="216"/>
      <c r="AD260" s="216"/>
      <c r="AE260" s="216"/>
      <c r="AF260" s="216"/>
      <c r="AG260" s="216" t="s">
        <v>145</v>
      </c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outlineLevel="1" x14ac:dyDescent="0.2">
      <c r="A261" s="233"/>
      <c r="B261" s="234"/>
      <c r="C261" s="272" t="s">
        <v>146</v>
      </c>
      <c r="D261" s="236"/>
      <c r="E261" s="237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16"/>
      <c r="Z261" s="216"/>
      <c r="AA261" s="216"/>
      <c r="AB261" s="216"/>
      <c r="AC261" s="216"/>
      <c r="AD261" s="216"/>
      <c r="AE261" s="216"/>
      <c r="AF261" s="216"/>
      <c r="AG261" s="216" t="s">
        <v>147</v>
      </c>
      <c r="AH261" s="216">
        <v>0</v>
      </c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</row>
    <row r="262" spans="1:60" outlineLevel="1" x14ac:dyDescent="0.2">
      <c r="A262" s="233"/>
      <c r="B262" s="234"/>
      <c r="C262" s="272" t="s">
        <v>176</v>
      </c>
      <c r="D262" s="236"/>
      <c r="E262" s="237">
        <v>19.100000000000001</v>
      </c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16"/>
      <c r="Z262" s="216"/>
      <c r="AA262" s="216"/>
      <c r="AB262" s="216"/>
      <c r="AC262" s="216"/>
      <c r="AD262" s="216"/>
      <c r="AE262" s="216"/>
      <c r="AF262" s="216"/>
      <c r="AG262" s="216" t="s">
        <v>147</v>
      </c>
      <c r="AH262" s="216">
        <v>0</v>
      </c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1" x14ac:dyDescent="0.2">
      <c r="A263" s="233"/>
      <c r="B263" s="234"/>
      <c r="C263" s="272" t="s">
        <v>177</v>
      </c>
      <c r="D263" s="236"/>
      <c r="E263" s="237">
        <v>-1.8720000000000001</v>
      </c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16"/>
      <c r="Z263" s="216"/>
      <c r="AA263" s="216"/>
      <c r="AB263" s="216"/>
      <c r="AC263" s="216"/>
      <c r="AD263" s="216"/>
      <c r="AE263" s="216"/>
      <c r="AF263" s="216"/>
      <c r="AG263" s="216" t="s">
        <v>147</v>
      </c>
      <c r="AH263" s="216">
        <v>0</v>
      </c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</row>
    <row r="264" spans="1:60" outlineLevel="1" x14ac:dyDescent="0.2">
      <c r="A264" s="233"/>
      <c r="B264" s="234"/>
      <c r="C264" s="272" t="s">
        <v>177</v>
      </c>
      <c r="D264" s="236"/>
      <c r="E264" s="237">
        <v>-1.8720000000000001</v>
      </c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16"/>
      <c r="Z264" s="216"/>
      <c r="AA264" s="216"/>
      <c r="AB264" s="216"/>
      <c r="AC264" s="216"/>
      <c r="AD264" s="216"/>
      <c r="AE264" s="216"/>
      <c r="AF264" s="216"/>
      <c r="AG264" s="216" t="s">
        <v>147</v>
      </c>
      <c r="AH264" s="216">
        <v>0</v>
      </c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1" x14ac:dyDescent="0.2">
      <c r="A265" s="233"/>
      <c r="B265" s="234"/>
      <c r="C265" s="274" t="s">
        <v>201</v>
      </c>
      <c r="D265" s="241"/>
      <c r="E265" s="242">
        <v>15.356</v>
      </c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16"/>
      <c r="Z265" s="216"/>
      <c r="AA265" s="216"/>
      <c r="AB265" s="216"/>
      <c r="AC265" s="216"/>
      <c r="AD265" s="216"/>
      <c r="AE265" s="216"/>
      <c r="AF265" s="216"/>
      <c r="AG265" s="216" t="s">
        <v>147</v>
      </c>
      <c r="AH265" s="216">
        <v>1</v>
      </c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outlineLevel="1" x14ac:dyDescent="0.2">
      <c r="A266" s="252">
        <v>62</v>
      </c>
      <c r="B266" s="253" t="s">
        <v>330</v>
      </c>
      <c r="C266" s="271" t="s">
        <v>331</v>
      </c>
      <c r="D266" s="254" t="s">
        <v>142</v>
      </c>
      <c r="E266" s="255">
        <v>16.8916</v>
      </c>
      <c r="F266" s="256"/>
      <c r="G266" s="257">
        <f>ROUND(E266*F266,2)</f>
        <v>0</v>
      </c>
      <c r="H266" s="256"/>
      <c r="I266" s="257">
        <f>ROUND(E266*H266,2)</f>
        <v>0</v>
      </c>
      <c r="J266" s="256"/>
      <c r="K266" s="257">
        <f>ROUND(E266*J266,2)</f>
        <v>0</v>
      </c>
      <c r="L266" s="257">
        <v>15</v>
      </c>
      <c r="M266" s="257">
        <f>G266*(1+L266/100)</f>
        <v>0</v>
      </c>
      <c r="N266" s="257">
        <v>1.2200000000000001E-2</v>
      </c>
      <c r="O266" s="257">
        <f>ROUND(E266*N266,2)</f>
        <v>0.21</v>
      </c>
      <c r="P266" s="257">
        <v>0</v>
      </c>
      <c r="Q266" s="257">
        <f>ROUND(E266*P266,2)</f>
        <v>0</v>
      </c>
      <c r="R266" s="257" t="s">
        <v>263</v>
      </c>
      <c r="S266" s="257" t="s">
        <v>143</v>
      </c>
      <c r="T266" s="258" t="s">
        <v>143</v>
      </c>
      <c r="U266" s="235">
        <v>0</v>
      </c>
      <c r="V266" s="235">
        <f>ROUND(E266*U266,2)</f>
        <v>0</v>
      </c>
      <c r="W266" s="235"/>
      <c r="X266" s="235" t="s">
        <v>264</v>
      </c>
      <c r="Y266" s="216"/>
      <c r="Z266" s="216"/>
      <c r="AA266" s="216"/>
      <c r="AB266" s="216"/>
      <c r="AC266" s="216"/>
      <c r="AD266" s="216"/>
      <c r="AE266" s="216"/>
      <c r="AF266" s="216"/>
      <c r="AG266" s="216" t="s">
        <v>265</v>
      </c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</row>
    <row r="267" spans="1:60" outlineLevel="1" x14ac:dyDescent="0.2">
      <c r="A267" s="233"/>
      <c r="B267" s="234"/>
      <c r="C267" s="272" t="s">
        <v>146</v>
      </c>
      <c r="D267" s="236"/>
      <c r="E267" s="237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16"/>
      <c r="Z267" s="216"/>
      <c r="AA267" s="216"/>
      <c r="AB267" s="216"/>
      <c r="AC267" s="216"/>
      <c r="AD267" s="216"/>
      <c r="AE267" s="216"/>
      <c r="AF267" s="216"/>
      <c r="AG267" s="216" t="s">
        <v>147</v>
      </c>
      <c r="AH267" s="216">
        <v>0</v>
      </c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outlineLevel="1" x14ac:dyDescent="0.2">
      <c r="A268" s="233"/>
      <c r="B268" s="234"/>
      <c r="C268" s="272" t="s">
        <v>176</v>
      </c>
      <c r="D268" s="236"/>
      <c r="E268" s="237">
        <v>19.100000000000001</v>
      </c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16"/>
      <c r="Z268" s="216"/>
      <c r="AA268" s="216"/>
      <c r="AB268" s="216"/>
      <c r="AC268" s="216"/>
      <c r="AD268" s="216"/>
      <c r="AE268" s="216"/>
      <c r="AF268" s="216"/>
      <c r="AG268" s="216" t="s">
        <v>147</v>
      </c>
      <c r="AH268" s="216">
        <v>0</v>
      </c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</row>
    <row r="269" spans="1:60" outlineLevel="1" x14ac:dyDescent="0.2">
      <c r="A269" s="233"/>
      <c r="B269" s="234"/>
      <c r="C269" s="272" t="s">
        <v>177</v>
      </c>
      <c r="D269" s="236"/>
      <c r="E269" s="237">
        <v>-1.8720000000000001</v>
      </c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16"/>
      <c r="Z269" s="216"/>
      <c r="AA269" s="216"/>
      <c r="AB269" s="216"/>
      <c r="AC269" s="216"/>
      <c r="AD269" s="216"/>
      <c r="AE269" s="216"/>
      <c r="AF269" s="216"/>
      <c r="AG269" s="216" t="s">
        <v>147</v>
      </c>
      <c r="AH269" s="216">
        <v>0</v>
      </c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</row>
    <row r="270" spans="1:60" outlineLevel="1" x14ac:dyDescent="0.2">
      <c r="A270" s="233"/>
      <c r="B270" s="234"/>
      <c r="C270" s="272" t="s">
        <v>177</v>
      </c>
      <c r="D270" s="236"/>
      <c r="E270" s="237">
        <v>-1.8720000000000001</v>
      </c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16"/>
      <c r="Z270" s="216"/>
      <c r="AA270" s="216"/>
      <c r="AB270" s="216"/>
      <c r="AC270" s="216"/>
      <c r="AD270" s="216"/>
      <c r="AE270" s="216"/>
      <c r="AF270" s="216"/>
      <c r="AG270" s="216" t="s">
        <v>147</v>
      </c>
      <c r="AH270" s="216">
        <v>0</v>
      </c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</row>
    <row r="271" spans="1:60" outlineLevel="1" x14ac:dyDescent="0.2">
      <c r="A271" s="233"/>
      <c r="B271" s="234"/>
      <c r="C271" s="274" t="s">
        <v>201</v>
      </c>
      <c r="D271" s="241"/>
      <c r="E271" s="242">
        <v>15.356</v>
      </c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16"/>
      <c r="Z271" s="216"/>
      <c r="AA271" s="216"/>
      <c r="AB271" s="216"/>
      <c r="AC271" s="216"/>
      <c r="AD271" s="216"/>
      <c r="AE271" s="216"/>
      <c r="AF271" s="216"/>
      <c r="AG271" s="216" t="s">
        <v>147</v>
      </c>
      <c r="AH271" s="216">
        <v>1</v>
      </c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</row>
    <row r="272" spans="1:60" outlineLevel="1" x14ac:dyDescent="0.2">
      <c r="A272" s="233"/>
      <c r="B272" s="234"/>
      <c r="C272" s="276" t="s">
        <v>332</v>
      </c>
      <c r="D272" s="243"/>
      <c r="E272" s="244">
        <v>1.5356000000000001</v>
      </c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16"/>
      <c r="Z272" s="216"/>
      <c r="AA272" s="216"/>
      <c r="AB272" s="216"/>
      <c r="AC272" s="216"/>
      <c r="AD272" s="216"/>
      <c r="AE272" s="216"/>
      <c r="AF272" s="216"/>
      <c r="AG272" s="216" t="s">
        <v>147</v>
      </c>
      <c r="AH272" s="216">
        <v>4</v>
      </c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</row>
    <row r="273" spans="1:60" ht="22.5" outlineLevel="1" x14ac:dyDescent="0.2">
      <c r="A273" s="252">
        <v>63</v>
      </c>
      <c r="B273" s="253" t="s">
        <v>333</v>
      </c>
      <c r="C273" s="271" t="s">
        <v>334</v>
      </c>
      <c r="D273" s="254" t="s">
        <v>154</v>
      </c>
      <c r="E273" s="255">
        <v>9.5500000000000007</v>
      </c>
      <c r="F273" s="256"/>
      <c r="G273" s="257">
        <f>ROUND(E273*F273,2)</f>
        <v>0</v>
      </c>
      <c r="H273" s="256"/>
      <c r="I273" s="257">
        <f>ROUND(E273*H273,2)</f>
        <v>0</v>
      </c>
      <c r="J273" s="256"/>
      <c r="K273" s="257">
        <f>ROUND(E273*J273,2)</f>
        <v>0</v>
      </c>
      <c r="L273" s="257">
        <v>15</v>
      </c>
      <c r="M273" s="257">
        <f>G273*(1+L273/100)</f>
        <v>0</v>
      </c>
      <c r="N273" s="257">
        <v>1E-4</v>
      </c>
      <c r="O273" s="257">
        <f>ROUND(E273*N273,2)</f>
        <v>0</v>
      </c>
      <c r="P273" s="257">
        <v>0</v>
      </c>
      <c r="Q273" s="257">
        <f>ROUND(E273*P273,2)</f>
        <v>0</v>
      </c>
      <c r="R273" s="257"/>
      <c r="S273" s="257" t="s">
        <v>143</v>
      </c>
      <c r="T273" s="258" t="s">
        <v>143</v>
      </c>
      <c r="U273" s="235">
        <v>0.12</v>
      </c>
      <c r="V273" s="235">
        <f>ROUND(E273*U273,2)</f>
        <v>1.1499999999999999</v>
      </c>
      <c r="W273" s="235"/>
      <c r="X273" s="235" t="s">
        <v>144</v>
      </c>
      <c r="Y273" s="216"/>
      <c r="Z273" s="216"/>
      <c r="AA273" s="216"/>
      <c r="AB273" s="216"/>
      <c r="AC273" s="216"/>
      <c r="AD273" s="216"/>
      <c r="AE273" s="216"/>
      <c r="AF273" s="216"/>
      <c r="AG273" s="216" t="s">
        <v>145</v>
      </c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</row>
    <row r="274" spans="1:60" outlineLevel="1" x14ac:dyDescent="0.2">
      <c r="A274" s="233"/>
      <c r="B274" s="234"/>
      <c r="C274" s="272" t="s">
        <v>146</v>
      </c>
      <c r="D274" s="236"/>
      <c r="E274" s="237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16"/>
      <c r="Z274" s="216"/>
      <c r="AA274" s="216"/>
      <c r="AB274" s="216"/>
      <c r="AC274" s="216"/>
      <c r="AD274" s="216"/>
      <c r="AE274" s="216"/>
      <c r="AF274" s="216"/>
      <c r="AG274" s="216" t="s">
        <v>147</v>
      </c>
      <c r="AH274" s="216">
        <v>0</v>
      </c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</row>
    <row r="275" spans="1:60" outlineLevel="1" x14ac:dyDescent="0.2">
      <c r="A275" s="233"/>
      <c r="B275" s="234"/>
      <c r="C275" s="272" t="s">
        <v>237</v>
      </c>
      <c r="D275" s="236"/>
      <c r="E275" s="237">
        <v>9.5500000000000007</v>
      </c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16"/>
      <c r="Z275" s="216"/>
      <c r="AA275" s="216"/>
      <c r="AB275" s="216"/>
      <c r="AC275" s="216"/>
      <c r="AD275" s="216"/>
      <c r="AE275" s="216"/>
      <c r="AF275" s="216"/>
      <c r="AG275" s="216" t="s">
        <v>147</v>
      </c>
      <c r="AH275" s="216">
        <v>0</v>
      </c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</row>
    <row r="276" spans="1:60" ht="22.5" outlineLevel="1" x14ac:dyDescent="0.2">
      <c r="A276" s="252">
        <v>64</v>
      </c>
      <c r="B276" s="253" t="s">
        <v>335</v>
      </c>
      <c r="C276" s="271" t="s">
        <v>336</v>
      </c>
      <c r="D276" s="254" t="s">
        <v>154</v>
      </c>
      <c r="E276" s="255">
        <v>4</v>
      </c>
      <c r="F276" s="256"/>
      <c r="G276" s="257">
        <f>ROUND(E276*F276,2)</f>
        <v>0</v>
      </c>
      <c r="H276" s="256"/>
      <c r="I276" s="257">
        <f>ROUND(E276*H276,2)</f>
        <v>0</v>
      </c>
      <c r="J276" s="256"/>
      <c r="K276" s="257">
        <f>ROUND(E276*J276,2)</f>
        <v>0</v>
      </c>
      <c r="L276" s="257">
        <v>15</v>
      </c>
      <c r="M276" s="257">
        <f>G276*(1+L276/100)</f>
        <v>0</v>
      </c>
      <c r="N276" s="257">
        <v>1E-4</v>
      </c>
      <c r="O276" s="257">
        <f>ROUND(E276*N276,2)</f>
        <v>0</v>
      </c>
      <c r="P276" s="257">
        <v>0</v>
      </c>
      <c r="Q276" s="257">
        <f>ROUND(E276*P276,2)</f>
        <v>0</v>
      </c>
      <c r="R276" s="257"/>
      <c r="S276" s="257" t="s">
        <v>143</v>
      </c>
      <c r="T276" s="258" t="s">
        <v>143</v>
      </c>
      <c r="U276" s="235">
        <v>0.12</v>
      </c>
      <c r="V276" s="235">
        <f>ROUND(E276*U276,2)</f>
        <v>0.48</v>
      </c>
      <c r="W276" s="235"/>
      <c r="X276" s="235" t="s">
        <v>144</v>
      </c>
      <c r="Y276" s="216"/>
      <c r="Z276" s="216"/>
      <c r="AA276" s="216"/>
      <c r="AB276" s="216"/>
      <c r="AC276" s="216"/>
      <c r="AD276" s="216"/>
      <c r="AE276" s="216"/>
      <c r="AF276" s="216"/>
      <c r="AG276" s="216" t="s">
        <v>145</v>
      </c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</row>
    <row r="277" spans="1:60" outlineLevel="1" x14ac:dyDescent="0.2">
      <c r="A277" s="233"/>
      <c r="B277" s="234"/>
      <c r="C277" s="272" t="s">
        <v>146</v>
      </c>
      <c r="D277" s="236"/>
      <c r="E277" s="237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16"/>
      <c r="Z277" s="216"/>
      <c r="AA277" s="216"/>
      <c r="AB277" s="216"/>
      <c r="AC277" s="216"/>
      <c r="AD277" s="216"/>
      <c r="AE277" s="216"/>
      <c r="AF277" s="216"/>
      <c r="AG277" s="216" t="s">
        <v>147</v>
      </c>
      <c r="AH277" s="216">
        <v>0</v>
      </c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</row>
    <row r="278" spans="1:60" outlineLevel="1" x14ac:dyDescent="0.2">
      <c r="A278" s="233"/>
      <c r="B278" s="234"/>
      <c r="C278" s="272" t="s">
        <v>337</v>
      </c>
      <c r="D278" s="236"/>
      <c r="E278" s="237">
        <v>4</v>
      </c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16"/>
      <c r="Z278" s="216"/>
      <c r="AA278" s="216"/>
      <c r="AB278" s="216"/>
      <c r="AC278" s="216"/>
      <c r="AD278" s="216"/>
      <c r="AE278" s="216"/>
      <c r="AF278" s="216"/>
      <c r="AG278" s="216" t="s">
        <v>147</v>
      </c>
      <c r="AH278" s="216">
        <v>0</v>
      </c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</row>
    <row r="279" spans="1:60" outlineLevel="1" x14ac:dyDescent="0.2">
      <c r="A279" s="252">
        <v>65</v>
      </c>
      <c r="B279" s="253" t="s">
        <v>338</v>
      </c>
      <c r="C279" s="271" t="s">
        <v>339</v>
      </c>
      <c r="D279" s="254" t="s">
        <v>154</v>
      </c>
      <c r="E279" s="255">
        <v>8</v>
      </c>
      <c r="F279" s="256"/>
      <c r="G279" s="257">
        <f>ROUND(E279*F279,2)</f>
        <v>0</v>
      </c>
      <c r="H279" s="256"/>
      <c r="I279" s="257">
        <f>ROUND(E279*H279,2)</f>
        <v>0</v>
      </c>
      <c r="J279" s="256"/>
      <c r="K279" s="257">
        <f>ROUND(E279*J279,2)</f>
        <v>0</v>
      </c>
      <c r="L279" s="257">
        <v>15</v>
      </c>
      <c r="M279" s="257">
        <f>G279*(1+L279/100)</f>
        <v>0</v>
      </c>
      <c r="N279" s="257">
        <v>4.0000000000000003E-5</v>
      </c>
      <c r="O279" s="257">
        <f>ROUND(E279*N279,2)</f>
        <v>0</v>
      </c>
      <c r="P279" s="257">
        <v>0</v>
      </c>
      <c r="Q279" s="257">
        <f>ROUND(E279*P279,2)</f>
        <v>0</v>
      </c>
      <c r="R279" s="257"/>
      <c r="S279" s="257" t="s">
        <v>216</v>
      </c>
      <c r="T279" s="258" t="s">
        <v>217</v>
      </c>
      <c r="U279" s="235">
        <v>7.0000000000000007E-2</v>
      </c>
      <c r="V279" s="235">
        <f>ROUND(E279*U279,2)</f>
        <v>0.56000000000000005</v>
      </c>
      <c r="W279" s="235"/>
      <c r="X279" s="235" t="s">
        <v>144</v>
      </c>
      <c r="Y279" s="216"/>
      <c r="Z279" s="216"/>
      <c r="AA279" s="216"/>
      <c r="AB279" s="216"/>
      <c r="AC279" s="216"/>
      <c r="AD279" s="216"/>
      <c r="AE279" s="216"/>
      <c r="AF279" s="216"/>
      <c r="AG279" s="216" t="s">
        <v>145</v>
      </c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</row>
    <row r="280" spans="1:60" outlineLevel="1" x14ac:dyDescent="0.2">
      <c r="A280" s="233"/>
      <c r="B280" s="234"/>
      <c r="C280" s="273" t="s">
        <v>340</v>
      </c>
      <c r="D280" s="259"/>
      <c r="E280" s="259"/>
      <c r="F280" s="259"/>
      <c r="G280" s="259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16"/>
      <c r="Z280" s="216"/>
      <c r="AA280" s="216"/>
      <c r="AB280" s="216"/>
      <c r="AC280" s="216"/>
      <c r="AD280" s="216"/>
      <c r="AE280" s="216"/>
      <c r="AF280" s="216"/>
      <c r="AG280" s="216" t="s">
        <v>156</v>
      </c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</row>
    <row r="281" spans="1:60" outlineLevel="1" x14ac:dyDescent="0.2">
      <c r="A281" s="233"/>
      <c r="B281" s="234"/>
      <c r="C281" s="272" t="s">
        <v>146</v>
      </c>
      <c r="D281" s="236"/>
      <c r="E281" s="237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16"/>
      <c r="Z281" s="216"/>
      <c r="AA281" s="216"/>
      <c r="AB281" s="216"/>
      <c r="AC281" s="216"/>
      <c r="AD281" s="216"/>
      <c r="AE281" s="216"/>
      <c r="AF281" s="216"/>
      <c r="AG281" s="216" t="s">
        <v>147</v>
      </c>
      <c r="AH281" s="216">
        <v>0</v>
      </c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</row>
    <row r="282" spans="1:60" outlineLevel="1" x14ac:dyDescent="0.2">
      <c r="A282" s="233"/>
      <c r="B282" s="234"/>
      <c r="C282" s="272" t="s">
        <v>341</v>
      </c>
      <c r="D282" s="236"/>
      <c r="E282" s="237">
        <v>8</v>
      </c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16"/>
      <c r="Z282" s="216"/>
      <c r="AA282" s="216"/>
      <c r="AB282" s="216"/>
      <c r="AC282" s="216"/>
      <c r="AD282" s="216"/>
      <c r="AE282" s="216"/>
      <c r="AF282" s="216"/>
      <c r="AG282" s="216" t="s">
        <v>147</v>
      </c>
      <c r="AH282" s="216">
        <v>0</v>
      </c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</row>
    <row r="283" spans="1:60" outlineLevel="1" x14ac:dyDescent="0.2">
      <c r="A283" s="261">
        <v>66</v>
      </c>
      <c r="B283" s="262" t="s">
        <v>342</v>
      </c>
      <c r="C283" s="275" t="s">
        <v>343</v>
      </c>
      <c r="D283" s="263" t="s">
        <v>224</v>
      </c>
      <c r="E283" s="264">
        <v>0.29143999999999998</v>
      </c>
      <c r="F283" s="265"/>
      <c r="G283" s="266">
        <f>ROUND(E283*F283,2)</f>
        <v>0</v>
      </c>
      <c r="H283" s="265"/>
      <c r="I283" s="266">
        <f>ROUND(E283*H283,2)</f>
        <v>0</v>
      </c>
      <c r="J283" s="265"/>
      <c r="K283" s="266">
        <f>ROUND(E283*J283,2)</f>
        <v>0</v>
      </c>
      <c r="L283" s="266">
        <v>15</v>
      </c>
      <c r="M283" s="266">
        <f>G283*(1+L283/100)</f>
        <v>0</v>
      </c>
      <c r="N283" s="266">
        <v>0</v>
      </c>
      <c r="O283" s="266">
        <f>ROUND(E283*N283,2)</f>
        <v>0</v>
      </c>
      <c r="P283" s="266">
        <v>0</v>
      </c>
      <c r="Q283" s="266">
        <f>ROUND(E283*P283,2)</f>
        <v>0</v>
      </c>
      <c r="R283" s="266"/>
      <c r="S283" s="266" t="s">
        <v>143</v>
      </c>
      <c r="T283" s="267" t="s">
        <v>143</v>
      </c>
      <c r="U283" s="235">
        <v>1.3859999999999999</v>
      </c>
      <c r="V283" s="235">
        <f>ROUND(E283*U283,2)</f>
        <v>0.4</v>
      </c>
      <c r="W283" s="235"/>
      <c r="X283" s="235" t="s">
        <v>225</v>
      </c>
      <c r="Y283" s="216"/>
      <c r="Z283" s="216"/>
      <c r="AA283" s="216"/>
      <c r="AB283" s="216"/>
      <c r="AC283" s="216"/>
      <c r="AD283" s="216"/>
      <c r="AE283" s="216"/>
      <c r="AF283" s="216"/>
      <c r="AG283" s="216" t="s">
        <v>226</v>
      </c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</row>
    <row r="284" spans="1:60" x14ac:dyDescent="0.2">
      <c r="A284" s="246" t="s">
        <v>138</v>
      </c>
      <c r="B284" s="247" t="s">
        <v>102</v>
      </c>
      <c r="C284" s="270" t="s">
        <v>103</v>
      </c>
      <c r="D284" s="248"/>
      <c r="E284" s="249"/>
      <c r="F284" s="250"/>
      <c r="G284" s="250">
        <f>SUMIF(AG285:AG311,"&lt;&gt;NOR",G285:G311)</f>
        <v>0</v>
      </c>
      <c r="H284" s="250"/>
      <c r="I284" s="250">
        <f>SUM(I285:I311)</f>
        <v>0</v>
      </c>
      <c r="J284" s="250"/>
      <c r="K284" s="250">
        <f>SUM(K285:K311)</f>
        <v>0</v>
      </c>
      <c r="L284" s="250"/>
      <c r="M284" s="250">
        <f>SUM(M285:M311)</f>
        <v>0</v>
      </c>
      <c r="N284" s="250"/>
      <c r="O284" s="250">
        <f>SUM(O285:O311)</f>
        <v>0</v>
      </c>
      <c r="P284" s="250"/>
      <c r="Q284" s="250">
        <f>SUM(Q285:Q311)</f>
        <v>0</v>
      </c>
      <c r="R284" s="250"/>
      <c r="S284" s="250"/>
      <c r="T284" s="251"/>
      <c r="U284" s="245"/>
      <c r="V284" s="245">
        <f>SUM(V285:V311)</f>
        <v>10.83</v>
      </c>
      <c r="W284" s="245"/>
      <c r="X284" s="245"/>
      <c r="AG284" t="s">
        <v>139</v>
      </c>
    </row>
    <row r="285" spans="1:60" outlineLevel="1" x14ac:dyDescent="0.2">
      <c r="A285" s="252">
        <v>67</v>
      </c>
      <c r="B285" s="253" t="s">
        <v>344</v>
      </c>
      <c r="C285" s="271" t="s">
        <v>345</v>
      </c>
      <c r="D285" s="254" t="s">
        <v>154</v>
      </c>
      <c r="E285" s="255">
        <v>27.5</v>
      </c>
      <c r="F285" s="256"/>
      <c r="G285" s="257">
        <f>ROUND(E285*F285,2)</f>
        <v>0</v>
      </c>
      <c r="H285" s="256"/>
      <c r="I285" s="257">
        <f>ROUND(E285*H285,2)</f>
        <v>0</v>
      </c>
      <c r="J285" s="256"/>
      <c r="K285" s="257">
        <f>ROUND(E285*J285,2)</f>
        <v>0</v>
      </c>
      <c r="L285" s="257">
        <v>15</v>
      </c>
      <c r="M285" s="257">
        <f>G285*(1+L285/100)</f>
        <v>0</v>
      </c>
      <c r="N285" s="257">
        <v>0</v>
      </c>
      <c r="O285" s="257">
        <f>ROUND(E285*N285,2)</f>
        <v>0</v>
      </c>
      <c r="P285" s="257">
        <v>0</v>
      </c>
      <c r="Q285" s="257">
        <f>ROUND(E285*P285,2)</f>
        <v>0</v>
      </c>
      <c r="R285" s="257"/>
      <c r="S285" s="257" t="s">
        <v>143</v>
      </c>
      <c r="T285" s="258" t="s">
        <v>143</v>
      </c>
      <c r="U285" s="235">
        <v>1.2E-2</v>
      </c>
      <c r="V285" s="235">
        <f>ROUND(E285*U285,2)</f>
        <v>0.33</v>
      </c>
      <c r="W285" s="235"/>
      <c r="X285" s="235" t="s">
        <v>144</v>
      </c>
      <c r="Y285" s="216"/>
      <c r="Z285" s="216"/>
      <c r="AA285" s="216"/>
      <c r="AB285" s="216"/>
      <c r="AC285" s="216"/>
      <c r="AD285" s="216"/>
      <c r="AE285" s="216"/>
      <c r="AF285" s="216"/>
      <c r="AG285" s="216" t="s">
        <v>145</v>
      </c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</row>
    <row r="286" spans="1:60" outlineLevel="1" x14ac:dyDescent="0.2">
      <c r="A286" s="233"/>
      <c r="B286" s="234"/>
      <c r="C286" s="272" t="s">
        <v>146</v>
      </c>
      <c r="D286" s="236"/>
      <c r="E286" s="237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16"/>
      <c r="Z286" s="216"/>
      <c r="AA286" s="216"/>
      <c r="AB286" s="216"/>
      <c r="AC286" s="216"/>
      <c r="AD286" s="216"/>
      <c r="AE286" s="216"/>
      <c r="AF286" s="216"/>
      <c r="AG286" s="216" t="s">
        <v>147</v>
      </c>
      <c r="AH286" s="216">
        <v>0</v>
      </c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</row>
    <row r="287" spans="1:60" outlineLevel="1" x14ac:dyDescent="0.2">
      <c r="A287" s="233"/>
      <c r="B287" s="234"/>
      <c r="C287" s="272" t="s">
        <v>167</v>
      </c>
      <c r="D287" s="236"/>
      <c r="E287" s="237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16"/>
      <c r="Z287" s="216"/>
      <c r="AA287" s="216"/>
      <c r="AB287" s="216"/>
      <c r="AC287" s="216"/>
      <c r="AD287" s="216"/>
      <c r="AE287" s="216"/>
      <c r="AF287" s="216"/>
      <c r="AG287" s="216" t="s">
        <v>147</v>
      </c>
      <c r="AH287" s="216">
        <v>0</v>
      </c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</row>
    <row r="288" spans="1:60" outlineLevel="1" x14ac:dyDescent="0.2">
      <c r="A288" s="233"/>
      <c r="B288" s="234"/>
      <c r="C288" s="272" t="s">
        <v>346</v>
      </c>
      <c r="D288" s="236"/>
      <c r="E288" s="237">
        <v>10</v>
      </c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16"/>
      <c r="Z288" s="216"/>
      <c r="AA288" s="216"/>
      <c r="AB288" s="216"/>
      <c r="AC288" s="216"/>
      <c r="AD288" s="216"/>
      <c r="AE288" s="216"/>
      <c r="AF288" s="216"/>
      <c r="AG288" s="216" t="s">
        <v>147</v>
      </c>
      <c r="AH288" s="216">
        <v>0</v>
      </c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</row>
    <row r="289" spans="1:60" outlineLevel="1" x14ac:dyDescent="0.2">
      <c r="A289" s="233"/>
      <c r="B289" s="234"/>
      <c r="C289" s="272" t="s">
        <v>347</v>
      </c>
      <c r="D289" s="236"/>
      <c r="E289" s="237">
        <v>17.5</v>
      </c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16"/>
      <c r="Z289" s="216"/>
      <c r="AA289" s="216"/>
      <c r="AB289" s="216"/>
      <c r="AC289" s="216"/>
      <c r="AD289" s="216"/>
      <c r="AE289" s="216"/>
      <c r="AF289" s="216"/>
      <c r="AG289" s="216" t="s">
        <v>147</v>
      </c>
      <c r="AH289" s="216">
        <v>0</v>
      </c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</row>
    <row r="290" spans="1:60" outlineLevel="1" x14ac:dyDescent="0.2">
      <c r="A290" s="252">
        <v>68</v>
      </c>
      <c r="B290" s="253" t="s">
        <v>348</v>
      </c>
      <c r="C290" s="271" t="s">
        <v>349</v>
      </c>
      <c r="D290" s="254" t="s">
        <v>154</v>
      </c>
      <c r="E290" s="255">
        <v>27.5</v>
      </c>
      <c r="F290" s="256"/>
      <c r="G290" s="257">
        <f>ROUND(E290*F290,2)</f>
        <v>0</v>
      </c>
      <c r="H290" s="256"/>
      <c r="I290" s="257">
        <f>ROUND(E290*H290,2)</f>
        <v>0</v>
      </c>
      <c r="J290" s="256"/>
      <c r="K290" s="257">
        <f>ROUND(E290*J290,2)</f>
        <v>0</v>
      </c>
      <c r="L290" s="257">
        <v>15</v>
      </c>
      <c r="M290" s="257">
        <f>G290*(1+L290/100)</f>
        <v>0</v>
      </c>
      <c r="N290" s="257">
        <v>1.2E-4</v>
      </c>
      <c r="O290" s="257">
        <f>ROUND(E290*N290,2)</f>
        <v>0</v>
      </c>
      <c r="P290" s="257">
        <v>0</v>
      </c>
      <c r="Q290" s="257">
        <f>ROUND(E290*P290,2)</f>
        <v>0</v>
      </c>
      <c r="R290" s="257"/>
      <c r="S290" s="257" t="s">
        <v>143</v>
      </c>
      <c r="T290" s="258" t="s">
        <v>143</v>
      </c>
      <c r="U290" s="235">
        <v>0.14000000000000001</v>
      </c>
      <c r="V290" s="235">
        <f>ROUND(E290*U290,2)</f>
        <v>3.85</v>
      </c>
      <c r="W290" s="235"/>
      <c r="X290" s="235" t="s">
        <v>144</v>
      </c>
      <c r="Y290" s="216"/>
      <c r="Z290" s="216"/>
      <c r="AA290" s="216"/>
      <c r="AB290" s="216"/>
      <c r="AC290" s="216"/>
      <c r="AD290" s="216"/>
      <c r="AE290" s="216"/>
      <c r="AF290" s="216"/>
      <c r="AG290" s="216" t="s">
        <v>145</v>
      </c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</row>
    <row r="291" spans="1:60" outlineLevel="1" x14ac:dyDescent="0.2">
      <c r="A291" s="233"/>
      <c r="B291" s="234"/>
      <c r="C291" s="272" t="s">
        <v>146</v>
      </c>
      <c r="D291" s="236"/>
      <c r="E291" s="237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16"/>
      <c r="Z291" s="216"/>
      <c r="AA291" s="216"/>
      <c r="AB291" s="216"/>
      <c r="AC291" s="216"/>
      <c r="AD291" s="216"/>
      <c r="AE291" s="216"/>
      <c r="AF291" s="216"/>
      <c r="AG291" s="216" t="s">
        <v>147</v>
      </c>
      <c r="AH291" s="216">
        <v>0</v>
      </c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</row>
    <row r="292" spans="1:60" outlineLevel="1" x14ac:dyDescent="0.2">
      <c r="A292" s="233"/>
      <c r="B292" s="234"/>
      <c r="C292" s="272" t="s">
        <v>167</v>
      </c>
      <c r="D292" s="236"/>
      <c r="E292" s="237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16"/>
      <c r="Z292" s="216"/>
      <c r="AA292" s="216"/>
      <c r="AB292" s="216"/>
      <c r="AC292" s="216"/>
      <c r="AD292" s="216"/>
      <c r="AE292" s="216"/>
      <c r="AF292" s="216"/>
      <c r="AG292" s="216" t="s">
        <v>147</v>
      </c>
      <c r="AH292" s="216">
        <v>0</v>
      </c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</row>
    <row r="293" spans="1:60" outlineLevel="1" x14ac:dyDescent="0.2">
      <c r="A293" s="233"/>
      <c r="B293" s="234"/>
      <c r="C293" s="272" t="s">
        <v>346</v>
      </c>
      <c r="D293" s="236"/>
      <c r="E293" s="237">
        <v>10</v>
      </c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16"/>
      <c r="Z293" s="216"/>
      <c r="AA293" s="216"/>
      <c r="AB293" s="216"/>
      <c r="AC293" s="216"/>
      <c r="AD293" s="216"/>
      <c r="AE293" s="216"/>
      <c r="AF293" s="216"/>
      <c r="AG293" s="216" t="s">
        <v>147</v>
      </c>
      <c r="AH293" s="216">
        <v>0</v>
      </c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</row>
    <row r="294" spans="1:60" outlineLevel="1" x14ac:dyDescent="0.2">
      <c r="A294" s="233"/>
      <c r="B294" s="234"/>
      <c r="C294" s="272" t="s">
        <v>347</v>
      </c>
      <c r="D294" s="236"/>
      <c r="E294" s="237">
        <v>17.5</v>
      </c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16"/>
      <c r="Z294" s="216"/>
      <c r="AA294" s="216"/>
      <c r="AB294" s="216"/>
      <c r="AC294" s="216"/>
      <c r="AD294" s="216"/>
      <c r="AE294" s="216"/>
      <c r="AF294" s="216"/>
      <c r="AG294" s="216" t="s">
        <v>147</v>
      </c>
      <c r="AH294" s="216">
        <v>0</v>
      </c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</row>
    <row r="295" spans="1:60" outlineLevel="1" x14ac:dyDescent="0.2">
      <c r="A295" s="252">
        <v>69</v>
      </c>
      <c r="B295" s="253" t="s">
        <v>350</v>
      </c>
      <c r="C295" s="271" t="s">
        <v>351</v>
      </c>
      <c r="D295" s="254" t="s">
        <v>142</v>
      </c>
      <c r="E295" s="255">
        <v>8.6440000000000001</v>
      </c>
      <c r="F295" s="256"/>
      <c r="G295" s="257">
        <f>ROUND(E295*F295,2)</f>
        <v>0</v>
      </c>
      <c r="H295" s="256"/>
      <c r="I295" s="257">
        <f>ROUND(E295*H295,2)</f>
        <v>0</v>
      </c>
      <c r="J295" s="256"/>
      <c r="K295" s="257">
        <f>ROUND(E295*J295,2)</f>
        <v>0</v>
      </c>
      <c r="L295" s="257">
        <v>15</v>
      </c>
      <c r="M295" s="257">
        <f>G295*(1+L295/100)</f>
        <v>0</v>
      </c>
      <c r="N295" s="257">
        <v>1.0000000000000001E-5</v>
      </c>
      <c r="O295" s="257">
        <f>ROUND(E295*N295,2)</f>
        <v>0</v>
      </c>
      <c r="P295" s="257">
        <v>0</v>
      </c>
      <c r="Q295" s="257">
        <f>ROUND(E295*P295,2)</f>
        <v>0</v>
      </c>
      <c r="R295" s="257"/>
      <c r="S295" s="257" t="s">
        <v>143</v>
      </c>
      <c r="T295" s="258" t="s">
        <v>143</v>
      </c>
      <c r="U295" s="235">
        <v>0.107</v>
      </c>
      <c r="V295" s="235">
        <f>ROUND(E295*U295,2)</f>
        <v>0.92</v>
      </c>
      <c r="W295" s="235"/>
      <c r="X295" s="235" t="s">
        <v>144</v>
      </c>
      <c r="Y295" s="216"/>
      <c r="Z295" s="216"/>
      <c r="AA295" s="216"/>
      <c r="AB295" s="216"/>
      <c r="AC295" s="216"/>
      <c r="AD295" s="216"/>
      <c r="AE295" s="216"/>
      <c r="AF295" s="216"/>
      <c r="AG295" s="216" t="s">
        <v>145</v>
      </c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</row>
    <row r="296" spans="1:60" outlineLevel="1" x14ac:dyDescent="0.2">
      <c r="A296" s="233"/>
      <c r="B296" s="234"/>
      <c r="C296" s="272" t="s">
        <v>146</v>
      </c>
      <c r="D296" s="236"/>
      <c r="E296" s="237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16"/>
      <c r="Z296" s="216"/>
      <c r="AA296" s="216"/>
      <c r="AB296" s="216"/>
      <c r="AC296" s="216"/>
      <c r="AD296" s="216"/>
      <c r="AE296" s="216"/>
      <c r="AF296" s="216"/>
      <c r="AG296" s="216" t="s">
        <v>147</v>
      </c>
      <c r="AH296" s="216">
        <v>0</v>
      </c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</row>
    <row r="297" spans="1:60" outlineLevel="1" x14ac:dyDescent="0.2">
      <c r="A297" s="233"/>
      <c r="B297" s="234"/>
      <c r="C297" s="272" t="s">
        <v>167</v>
      </c>
      <c r="D297" s="236"/>
      <c r="E297" s="237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16"/>
      <c r="Z297" s="216"/>
      <c r="AA297" s="216"/>
      <c r="AB297" s="216"/>
      <c r="AC297" s="216"/>
      <c r="AD297" s="216"/>
      <c r="AE297" s="216"/>
      <c r="AF297" s="216"/>
      <c r="AG297" s="216" t="s">
        <v>147</v>
      </c>
      <c r="AH297" s="216">
        <v>0</v>
      </c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</row>
    <row r="298" spans="1:60" outlineLevel="1" x14ac:dyDescent="0.2">
      <c r="A298" s="233"/>
      <c r="B298" s="234"/>
      <c r="C298" s="272" t="s">
        <v>352</v>
      </c>
      <c r="D298" s="236"/>
      <c r="E298" s="237">
        <v>3.7440000000000002</v>
      </c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16"/>
      <c r="Z298" s="216"/>
      <c r="AA298" s="216"/>
      <c r="AB298" s="216"/>
      <c r="AC298" s="216"/>
      <c r="AD298" s="216"/>
      <c r="AE298" s="216"/>
      <c r="AF298" s="216"/>
      <c r="AG298" s="216" t="s">
        <v>147</v>
      </c>
      <c r="AH298" s="216">
        <v>0</v>
      </c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</row>
    <row r="299" spans="1:60" outlineLevel="1" x14ac:dyDescent="0.2">
      <c r="A299" s="233"/>
      <c r="B299" s="234"/>
      <c r="C299" s="272" t="s">
        <v>353</v>
      </c>
      <c r="D299" s="236"/>
      <c r="E299" s="237">
        <v>0.57799999999999996</v>
      </c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16"/>
      <c r="Z299" s="216"/>
      <c r="AA299" s="216"/>
      <c r="AB299" s="216"/>
      <c r="AC299" s="216"/>
      <c r="AD299" s="216"/>
      <c r="AE299" s="216"/>
      <c r="AF299" s="216"/>
      <c r="AG299" s="216" t="s">
        <v>147</v>
      </c>
      <c r="AH299" s="216">
        <v>0</v>
      </c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</row>
    <row r="300" spans="1:60" outlineLevel="1" x14ac:dyDescent="0.2">
      <c r="A300" s="233"/>
      <c r="B300" s="234"/>
      <c r="C300" s="272" t="s">
        <v>352</v>
      </c>
      <c r="D300" s="236"/>
      <c r="E300" s="237">
        <v>3.7440000000000002</v>
      </c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16"/>
      <c r="Z300" s="216"/>
      <c r="AA300" s="216"/>
      <c r="AB300" s="216"/>
      <c r="AC300" s="216"/>
      <c r="AD300" s="216"/>
      <c r="AE300" s="216"/>
      <c r="AF300" s="216"/>
      <c r="AG300" s="216" t="s">
        <v>147</v>
      </c>
      <c r="AH300" s="216">
        <v>0</v>
      </c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</row>
    <row r="301" spans="1:60" outlineLevel="1" x14ac:dyDescent="0.2">
      <c r="A301" s="233"/>
      <c r="B301" s="234"/>
      <c r="C301" s="272" t="s">
        <v>353</v>
      </c>
      <c r="D301" s="236"/>
      <c r="E301" s="237">
        <v>0.57799999999999996</v>
      </c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16"/>
      <c r="Z301" s="216"/>
      <c r="AA301" s="216"/>
      <c r="AB301" s="216"/>
      <c r="AC301" s="216"/>
      <c r="AD301" s="216"/>
      <c r="AE301" s="216"/>
      <c r="AF301" s="216"/>
      <c r="AG301" s="216" t="s">
        <v>147</v>
      </c>
      <c r="AH301" s="216">
        <v>0</v>
      </c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</row>
    <row r="302" spans="1:60" outlineLevel="1" x14ac:dyDescent="0.2">
      <c r="A302" s="233"/>
      <c r="B302" s="234"/>
      <c r="C302" s="274" t="s">
        <v>201</v>
      </c>
      <c r="D302" s="241"/>
      <c r="E302" s="242">
        <v>8.6440000000000001</v>
      </c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16"/>
      <c r="Z302" s="216"/>
      <c r="AA302" s="216"/>
      <c r="AB302" s="216"/>
      <c r="AC302" s="216"/>
      <c r="AD302" s="216"/>
      <c r="AE302" s="216"/>
      <c r="AF302" s="216"/>
      <c r="AG302" s="216" t="s">
        <v>147</v>
      </c>
      <c r="AH302" s="216">
        <v>1</v>
      </c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</row>
    <row r="303" spans="1:60" ht="22.5" outlineLevel="1" x14ac:dyDescent="0.2">
      <c r="A303" s="252">
        <v>70</v>
      </c>
      <c r="B303" s="253" t="s">
        <v>354</v>
      </c>
      <c r="C303" s="271" t="s">
        <v>355</v>
      </c>
      <c r="D303" s="254" t="s">
        <v>142</v>
      </c>
      <c r="E303" s="255">
        <v>8.6440000000000001</v>
      </c>
      <c r="F303" s="256"/>
      <c r="G303" s="257">
        <f>ROUND(E303*F303,2)</f>
        <v>0</v>
      </c>
      <c r="H303" s="256"/>
      <c r="I303" s="257">
        <f>ROUND(E303*H303,2)</f>
        <v>0</v>
      </c>
      <c r="J303" s="256"/>
      <c r="K303" s="257">
        <f>ROUND(E303*J303,2)</f>
        <v>0</v>
      </c>
      <c r="L303" s="257">
        <v>15</v>
      </c>
      <c r="M303" s="257">
        <f>G303*(1+L303/100)</f>
        <v>0</v>
      </c>
      <c r="N303" s="257">
        <v>4.6999999999999999E-4</v>
      </c>
      <c r="O303" s="257">
        <f>ROUND(E303*N303,2)</f>
        <v>0</v>
      </c>
      <c r="P303" s="257">
        <v>0</v>
      </c>
      <c r="Q303" s="257">
        <f>ROUND(E303*P303,2)</f>
        <v>0</v>
      </c>
      <c r="R303" s="257"/>
      <c r="S303" s="257" t="s">
        <v>143</v>
      </c>
      <c r="T303" s="258" t="s">
        <v>143</v>
      </c>
      <c r="U303" s="235">
        <v>0.66300000000000003</v>
      </c>
      <c r="V303" s="235">
        <f>ROUND(E303*U303,2)</f>
        <v>5.73</v>
      </c>
      <c r="W303" s="235"/>
      <c r="X303" s="235" t="s">
        <v>144</v>
      </c>
      <c r="Y303" s="216"/>
      <c r="Z303" s="216"/>
      <c r="AA303" s="216"/>
      <c r="AB303" s="216"/>
      <c r="AC303" s="216"/>
      <c r="AD303" s="216"/>
      <c r="AE303" s="216"/>
      <c r="AF303" s="216"/>
      <c r="AG303" s="216" t="s">
        <v>145</v>
      </c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</row>
    <row r="304" spans="1:60" outlineLevel="1" x14ac:dyDescent="0.2">
      <c r="A304" s="233"/>
      <c r="B304" s="234"/>
      <c r="C304" s="273" t="s">
        <v>356</v>
      </c>
      <c r="D304" s="259"/>
      <c r="E304" s="259"/>
      <c r="F304" s="259"/>
      <c r="G304" s="259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16"/>
      <c r="Z304" s="216"/>
      <c r="AA304" s="216"/>
      <c r="AB304" s="216"/>
      <c r="AC304" s="216"/>
      <c r="AD304" s="216"/>
      <c r="AE304" s="216"/>
      <c r="AF304" s="216"/>
      <c r="AG304" s="216" t="s">
        <v>156</v>
      </c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</row>
    <row r="305" spans="1:60" outlineLevel="1" x14ac:dyDescent="0.2">
      <c r="A305" s="233"/>
      <c r="B305" s="234"/>
      <c r="C305" s="272" t="s">
        <v>146</v>
      </c>
      <c r="D305" s="236"/>
      <c r="E305" s="237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16"/>
      <c r="Z305" s="216"/>
      <c r="AA305" s="216"/>
      <c r="AB305" s="216"/>
      <c r="AC305" s="216"/>
      <c r="AD305" s="216"/>
      <c r="AE305" s="216"/>
      <c r="AF305" s="216"/>
      <c r="AG305" s="216" t="s">
        <v>147</v>
      </c>
      <c r="AH305" s="216">
        <v>0</v>
      </c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</row>
    <row r="306" spans="1:60" outlineLevel="1" x14ac:dyDescent="0.2">
      <c r="A306" s="233"/>
      <c r="B306" s="234"/>
      <c r="C306" s="272" t="s">
        <v>167</v>
      </c>
      <c r="D306" s="236"/>
      <c r="E306" s="237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16"/>
      <c r="Z306" s="216"/>
      <c r="AA306" s="216"/>
      <c r="AB306" s="216"/>
      <c r="AC306" s="216"/>
      <c r="AD306" s="216"/>
      <c r="AE306" s="216"/>
      <c r="AF306" s="216"/>
      <c r="AG306" s="216" t="s">
        <v>147</v>
      </c>
      <c r="AH306" s="216">
        <v>0</v>
      </c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</row>
    <row r="307" spans="1:60" outlineLevel="1" x14ac:dyDescent="0.2">
      <c r="A307" s="233"/>
      <c r="B307" s="234"/>
      <c r="C307" s="272" t="s">
        <v>352</v>
      </c>
      <c r="D307" s="236"/>
      <c r="E307" s="237">
        <v>3.7440000000000002</v>
      </c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16"/>
      <c r="Z307" s="216"/>
      <c r="AA307" s="216"/>
      <c r="AB307" s="216"/>
      <c r="AC307" s="216"/>
      <c r="AD307" s="216"/>
      <c r="AE307" s="216"/>
      <c r="AF307" s="216"/>
      <c r="AG307" s="216" t="s">
        <v>147</v>
      </c>
      <c r="AH307" s="216">
        <v>0</v>
      </c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</row>
    <row r="308" spans="1:60" outlineLevel="1" x14ac:dyDescent="0.2">
      <c r="A308" s="233"/>
      <c r="B308" s="234"/>
      <c r="C308" s="272" t="s">
        <v>353</v>
      </c>
      <c r="D308" s="236"/>
      <c r="E308" s="237">
        <v>0.57799999999999996</v>
      </c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16"/>
      <c r="Z308" s="216"/>
      <c r="AA308" s="216"/>
      <c r="AB308" s="216"/>
      <c r="AC308" s="216"/>
      <c r="AD308" s="216"/>
      <c r="AE308" s="216"/>
      <c r="AF308" s="216"/>
      <c r="AG308" s="216" t="s">
        <v>147</v>
      </c>
      <c r="AH308" s="216">
        <v>0</v>
      </c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</row>
    <row r="309" spans="1:60" outlineLevel="1" x14ac:dyDescent="0.2">
      <c r="A309" s="233"/>
      <c r="B309" s="234"/>
      <c r="C309" s="272" t="s">
        <v>352</v>
      </c>
      <c r="D309" s="236"/>
      <c r="E309" s="237">
        <v>3.7440000000000002</v>
      </c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16"/>
      <c r="Z309" s="216"/>
      <c r="AA309" s="216"/>
      <c r="AB309" s="216"/>
      <c r="AC309" s="216"/>
      <c r="AD309" s="216"/>
      <c r="AE309" s="216"/>
      <c r="AF309" s="216"/>
      <c r="AG309" s="216" t="s">
        <v>147</v>
      </c>
      <c r="AH309" s="216">
        <v>0</v>
      </c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</row>
    <row r="310" spans="1:60" outlineLevel="1" x14ac:dyDescent="0.2">
      <c r="A310" s="233"/>
      <c r="B310" s="234"/>
      <c r="C310" s="272" t="s">
        <v>353</v>
      </c>
      <c r="D310" s="236"/>
      <c r="E310" s="237">
        <v>0.57799999999999996</v>
      </c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16"/>
      <c r="Z310" s="216"/>
      <c r="AA310" s="216"/>
      <c r="AB310" s="216"/>
      <c r="AC310" s="216"/>
      <c r="AD310" s="216"/>
      <c r="AE310" s="216"/>
      <c r="AF310" s="216"/>
      <c r="AG310" s="216" t="s">
        <v>147</v>
      </c>
      <c r="AH310" s="216">
        <v>0</v>
      </c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</row>
    <row r="311" spans="1:60" outlineLevel="1" x14ac:dyDescent="0.2">
      <c r="A311" s="233"/>
      <c r="B311" s="234"/>
      <c r="C311" s="274" t="s">
        <v>201</v>
      </c>
      <c r="D311" s="241"/>
      <c r="E311" s="242">
        <v>8.6440000000000001</v>
      </c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16"/>
      <c r="Z311" s="216"/>
      <c r="AA311" s="216"/>
      <c r="AB311" s="216"/>
      <c r="AC311" s="216"/>
      <c r="AD311" s="216"/>
      <c r="AE311" s="216"/>
      <c r="AF311" s="216"/>
      <c r="AG311" s="216" t="s">
        <v>147</v>
      </c>
      <c r="AH311" s="216">
        <v>1</v>
      </c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</row>
    <row r="312" spans="1:60" x14ac:dyDescent="0.2">
      <c r="A312" s="246" t="s">
        <v>138</v>
      </c>
      <c r="B312" s="247" t="s">
        <v>104</v>
      </c>
      <c r="C312" s="270" t="s">
        <v>105</v>
      </c>
      <c r="D312" s="248"/>
      <c r="E312" s="249"/>
      <c r="F312" s="250"/>
      <c r="G312" s="250">
        <f>SUMIF(AG313:AG369,"&lt;&gt;NOR",G313:G369)</f>
        <v>0</v>
      </c>
      <c r="H312" s="250"/>
      <c r="I312" s="250">
        <f>SUM(I313:I369)</f>
        <v>0</v>
      </c>
      <c r="J312" s="250"/>
      <c r="K312" s="250">
        <f>SUM(K313:K369)</f>
        <v>0</v>
      </c>
      <c r="L312" s="250"/>
      <c r="M312" s="250">
        <f>SUM(M313:M369)</f>
        <v>0</v>
      </c>
      <c r="N312" s="250"/>
      <c r="O312" s="250">
        <f>SUM(O313:O369)</f>
        <v>0.02</v>
      </c>
      <c r="P312" s="250"/>
      <c r="Q312" s="250">
        <f>SUM(Q313:Q369)</f>
        <v>0</v>
      </c>
      <c r="R312" s="250"/>
      <c r="S312" s="250"/>
      <c r="T312" s="251"/>
      <c r="U312" s="245"/>
      <c r="V312" s="245">
        <f>SUM(V313:V369)</f>
        <v>6.78</v>
      </c>
      <c r="W312" s="245"/>
      <c r="X312" s="245"/>
      <c r="AG312" t="s">
        <v>139</v>
      </c>
    </row>
    <row r="313" spans="1:60" outlineLevel="1" x14ac:dyDescent="0.2">
      <c r="A313" s="252">
        <v>71</v>
      </c>
      <c r="B313" s="253" t="s">
        <v>357</v>
      </c>
      <c r="C313" s="271" t="s">
        <v>358</v>
      </c>
      <c r="D313" s="254" t="s">
        <v>142</v>
      </c>
      <c r="E313" s="255">
        <v>34.1</v>
      </c>
      <c r="F313" s="256"/>
      <c r="G313" s="257">
        <f>ROUND(E313*F313,2)</f>
        <v>0</v>
      </c>
      <c r="H313" s="256"/>
      <c r="I313" s="257">
        <f>ROUND(E313*H313,2)</f>
        <v>0</v>
      </c>
      <c r="J313" s="256"/>
      <c r="K313" s="257">
        <f>ROUND(E313*J313,2)</f>
        <v>0</v>
      </c>
      <c r="L313" s="257">
        <v>15</v>
      </c>
      <c r="M313" s="257">
        <f>G313*(1+L313/100)</f>
        <v>0</v>
      </c>
      <c r="N313" s="257">
        <v>3.5E-4</v>
      </c>
      <c r="O313" s="257">
        <f>ROUND(E313*N313,2)</f>
        <v>0.01</v>
      </c>
      <c r="P313" s="257">
        <v>0</v>
      </c>
      <c r="Q313" s="257">
        <f>ROUND(E313*P313,2)</f>
        <v>0</v>
      </c>
      <c r="R313" s="257"/>
      <c r="S313" s="257" t="s">
        <v>143</v>
      </c>
      <c r="T313" s="258" t="s">
        <v>143</v>
      </c>
      <c r="U313" s="235">
        <v>1.35E-2</v>
      </c>
      <c r="V313" s="235">
        <f>ROUND(E313*U313,2)</f>
        <v>0.46</v>
      </c>
      <c r="W313" s="235"/>
      <c r="X313" s="235" t="s">
        <v>144</v>
      </c>
      <c r="Y313" s="216"/>
      <c r="Z313" s="216"/>
      <c r="AA313" s="216"/>
      <c r="AB313" s="216"/>
      <c r="AC313" s="216"/>
      <c r="AD313" s="216"/>
      <c r="AE313" s="216"/>
      <c r="AF313" s="216"/>
      <c r="AG313" s="216" t="s">
        <v>145</v>
      </c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</row>
    <row r="314" spans="1:60" outlineLevel="1" x14ac:dyDescent="0.2">
      <c r="A314" s="233"/>
      <c r="B314" s="234"/>
      <c r="C314" s="272" t="s">
        <v>146</v>
      </c>
      <c r="D314" s="236"/>
      <c r="E314" s="237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16"/>
      <c r="Z314" s="216"/>
      <c r="AA314" s="216"/>
      <c r="AB314" s="216"/>
      <c r="AC314" s="216"/>
      <c r="AD314" s="216"/>
      <c r="AE314" s="216"/>
      <c r="AF314" s="216"/>
      <c r="AG314" s="216" t="s">
        <v>147</v>
      </c>
      <c r="AH314" s="216">
        <v>0</v>
      </c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</row>
    <row r="315" spans="1:60" outlineLevel="1" x14ac:dyDescent="0.2">
      <c r="A315" s="233"/>
      <c r="B315" s="234"/>
      <c r="C315" s="272" t="s">
        <v>200</v>
      </c>
      <c r="D315" s="236"/>
      <c r="E315" s="237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16"/>
      <c r="Z315" s="216"/>
      <c r="AA315" s="216"/>
      <c r="AB315" s="216"/>
      <c r="AC315" s="216"/>
      <c r="AD315" s="216"/>
      <c r="AE315" s="216"/>
      <c r="AF315" s="216"/>
      <c r="AG315" s="216" t="s">
        <v>147</v>
      </c>
      <c r="AH315" s="216">
        <v>0</v>
      </c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</row>
    <row r="316" spans="1:60" outlineLevel="1" x14ac:dyDescent="0.2">
      <c r="A316" s="233"/>
      <c r="B316" s="234"/>
      <c r="C316" s="272" t="s">
        <v>162</v>
      </c>
      <c r="D316" s="236"/>
      <c r="E316" s="237">
        <v>5.5</v>
      </c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16"/>
      <c r="Z316" s="216"/>
      <c r="AA316" s="216"/>
      <c r="AB316" s="216"/>
      <c r="AC316" s="216"/>
      <c r="AD316" s="216"/>
      <c r="AE316" s="216"/>
      <c r="AF316" s="216"/>
      <c r="AG316" s="216" t="s">
        <v>147</v>
      </c>
      <c r="AH316" s="216">
        <v>0</v>
      </c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</row>
    <row r="317" spans="1:60" outlineLevel="1" x14ac:dyDescent="0.2">
      <c r="A317" s="233"/>
      <c r="B317" s="234"/>
      <c r="C317" s="274" t="s">
        <v>201</v>
      </c>
      <c r="D317" s="241"/>
      <c r="E317" s="242">
        <v>5.5</v>
      </c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16"/>
      <c r="Z317" s="216"/>
      <c r="AA317" s="216"/>
      <c r="AB317" s="216"/>
      <c r="AC317" s="216"/>
      <c r="AD317" s="216"/>
      <c r="AE317" s="216"/>
      <c r="AF317" s="216"/>
      <c r="AG317" s="216" t="s">
        <v>147</v>
      </c>
      <c r="AH317" s="216">
        <v>1</v>
      </c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</row>
    <row r="318" spans="1:60" outlineLevel="1" x14ac:dyDescent="0.2">
      <c r="A318" s="233"/>
      <c r="B318" s="234"/>
      <c r="C318" s="272" t="s">
        <v>202</v>
      </c>
      <c r="D318" s="236"/>
      <c r="E318" s="237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16"/>
      <c r="Z318" s="216"/>
      <c r="AA318" s="216"/>
      <c r="AB318" s="216"/>
      <c r="AC318" s="216"/>
      <c r="AD318" s="216"/>
      <c r="AE318" s="216"/>
      <c r="AF318" s="216"/>
      <c r="AG318" s="216" t="s">
        <v>147</v>
      </c>
      <c r="AH318" s="216">
        <v>0</v>
      </c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</row>
    <row r="319" spans="1:60" outlineLevel="1" x14ac:dyDescent="0.2">
      <c r="A319" s="233"/>
      <c r="B319" s="234"/>
      <c r="C319" s="272" t="s">
        <v>203</v>
      </c>
      <c r="D319" s="236"/>
      <c r="E319" s="237">
        <v>9.1999999999999993</v>
      </c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16"/>
      <c r="Z319" s="216"/>
      <c r="AA319" s="216"/>
      <c r="AB319" s="216"/>
      <c r="AC319" s="216"/>
      <c r="AD319" s="216"/>
      <c r="AE319" s="216"/>
      <c r="AF319" s="216"/>
      <c r="AG319" s="216" t="s">
        <v>147</v>
      </c>
      <c r="AH319" s="216">
        <v>0</v>
      </c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</row>
    <row r="320" spans="1:60" outlineLevel="1" x14ac:dyDescent="0.2">
      <c r="A320" s="233"/>
      <c r="B320" s="234"/>
      <c r="C320" s="272" t="s">
        <v>204</v>
      </c>
      <c r="D320" s="236"/>
      <c r="E320" s="237">
        <v>6.7</v>
      </c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16"/>
      <c r="Z320" s="216"/>
      <c r="AA320" s="216"/>
      <c r="AB320" s="216"/>
      <c r="AC320" s="216"/>
      <c r="AD320" s="216"/>
      <c r="AE320" s="216"/>
      <c r="AF320" s="216"/>
      <c r="AG320" s="216" t="s">
        <v>147</v>
      </c>
      <c r="AH320" s="216">
        <v>0</v>
      </c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</row>
    <row r="321" spans="1:60" outlineLevel="1" x14ac:dyDescent="0.2">
      <c r="A321" s="233"/>
      <c r="B321" s="234"/>
      <c r="C321" s="272" t="s">
        <v>205</v>
      </c>
      <c r="D321" s="236"/>
      <c r="E321" s="237">
        <v>12.7</v>
      </c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16"/>
      <c r="Z321" s="216"/>
      <c r="AA321" s="216"/>
      <c r="AB321" s="216"/>
      <c r="AC321" s="216"/>
      <c r="AD321" s="216"/>
      <c r="AE321" s="216"/>
      <c r="AF321" s="216"/>
      <c r="AG321" s="216" t="s">
        <v>147</v>
      </c>
      <c r="AH321" s="216">
        <v>0</v>
      </c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</row>
    <row r="322" spans="1:60" outlineLevel="1" x14ac:dyDescent="0.2">
      <c r="A322" s="233"/>
      <c r="B322" s="234"/>
      <c r="C322" s="274" t="s">
        <v>201</v>
      </c>
      <c r="D322" s="241"/>
      <c r="E322" s="242">
        <v>28.6</v>
      </c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16"/>
      <c r="Z322" s="216"/>
      <c r="AA322" s="216"/>
      <c r="AB322" s="216"/>
      <c r="AC322" s="216"/>
      <c r="AD322" s="216"/>
      <c r="AE322" s="216"/>
      <c r="AF322" s="216"/>
      <c r="AG322" s="216" t="s">
        <v>147</v>
      </c>
      <c r="AH322" s="216">
        <v>1</v>
      </c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</row>
    <row r="323" spans="1:60" outlineLevel="1" x14ac:dyDescent="0.2">
      <c r="A323" s="252">
        <v>72</v>
      </c>
      <c r="B323" s="253" t="s">
        <v>359</v>
      </c>
      <c r="C323" s="271" t="s">
        <v>360</v>
      </c>
      <c r="D323" s="254" t="s">
        <v>142</v>
      </c>
      <c r="E323" s="255">
        <v>22.3415</v>
      </c>
      <c r="F323" s="256"/>
      <c r="G323" s="257">
        <f>ROUND(E323*F323,2)</f>
        <v>0</v>
      </c>
      <c r="H323" s="256"/>
      <c r="I323" s="257">
        <f>ROUND(E323*H323,2)</f>
        <v>0</v>
      </c>
      <c r="J323" s="256"/>
      <c r="K323" s="257">
        <f>ROUND(E323*J323,2)</f>
        <v>0</v>
      </c>
      <c r="L323" s="257">
        <v>15</v>
      </c>
      <c r="M323" s="257">
        <f>G323*(1+L323/100)</f>
        <v>0</v>
      </c>
      <c r="N323" s="257">
        <v>0</v>
      </c>
      <c r="O323" s="257">
        <f>ROUND(E323*N323,2)</f>
        <v>0</v>
      </c>
      <c r="P323" s="257">
        <v>0</v>
      </c>
      <c r="Q323" s="257">
        <f>ROUND(E323*P323,2)</f>
        <v>0</v>
      </c>
      <c r="R323" s="257"/>
      <c r="S323" s="257" t="s">
        <v>143</v>
      </c>
      <c r="T323" s="258" t="s">
        <v>143</v>
      </c>
      <c r="U323" s="235">
        <v>7.0000000000000001E-3</v>
      </c>
      <c r="V323" s="235">
        <f>ROUND(E323*U323,2)</f>
        <v>0.16</v>
      </c>
      <c r="W323" s="235"/>
      <c r="X323" s="235" t="s">
        <v>144</v>
      </c>
      <c r="Y323" s="216"/>
      <c r="Z323" s="216"/>
      <c r="AA323" s="216"/>
      <c r="AB323" s="216"/>
      <c r="AC323" s="216"/>
      <c r="AD323" s="216"/>
      <c r="AE323" s="216"/>
      <c r="AF323" s="216"/>
      <c r="AG323" s="216" t="s">
        <v>145</v>
      </c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</row>
    <row r="324" spans="1:60" outlineLevel="1" x14ac:dyDescent="0.2">
      <c r="A324" s="233"/>
      <c r="B324" s="234"/>
      <c r="C324" s="272" t="s">
        <v>146</v>
      </c>
      <c r="D324" s="236"/>
      <c r="E324" s="237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16"/>
      <c r="Z324" s="216"/>
      <c r="AA324" s="216"/>
      <c r="AB324" s="216"/>
      <c r="AC324" s="216"/>
      <c r="AD324" s="216"/>
      <c r="AE324" s="216"/>
      <c r="AF324" s="216"/>
      <c r="AG324" s="216" t="s">
        <v>147</v>
      </c>
      <c r="AH324" s="216">
        <v>0</v>
      </c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</row>
    <row r="325" spans="1:60" outlineLevel="1" x14ac:dyDescent="0.2">
      <c r="A325" s="233"/>
      <c r="B325" s="234"/>
      <c r="C325" s="272" t="s">
        <v>361</v>
      </c>
      <c r="D325" s="236"/>
      <c r="E325" s="237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16"/>
      <c r="Z325" s="216"/>
      <c r="AA325" s="216"/>
      <c r="AB325" s="216"/>
      <c r="AC325" s="216"/>
      <c r="AD325" s="216"/>
      <c r="AE325" s="216"/>
      <c r="AF325" s="216"/>
      <c r="AG325" s="216" t="s">
        <v>147</v>
      </c>
      <c r="AH325" s="216">
        <v>0</v>
      </c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</row>
    <row r="326" spans="1:60" outlineLevel="1" x14ac:dyDescent="0.2">
      <c r="A326" s="233"/>
      <c r="B326" s="234"/>
      <c r="C326" s="272" t="s">
        <v>162</v>
      </c>
      <c r="D326" s="236"/>
      <c r="E326" s="237">
        <v>5.5</v>
      </c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16"/>
      <c r="Z326" s="216"/>
      <c r="AA326" s="216"/>
      <c r="AB326" s="216"/>
      <c r="AC326" s="216"/>
      <c r="AD326" s="216"/>
      <c r="AE326" s="216"/>
      <c r="AF326" s="216"/>
      <c r="AG326" s="216" t="s">
        <v>147</v>
      </c>
      <c r="AH326" s="216">
        <v>0</v>
      </c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</row>
    <row r="327" spans="1:60" outlineLevel="1" x14ac:dyDescent="0.2">
      <c r="A327" s="233"/>
      <c r="B327" s="234"/>
      <c r="C327" s="274" t="s">
        <v>201</v>
      </c>
      <c r="D327" s="241"/>
      <c r="E327" s="242">
        <v>5.5</v>
      </c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16"/>
      <c r="Z327" s="216"/>
      <c r="AA327" s="216"/>
      <c r="AB327" s="216"/>
      <c r="AC327" s="216"/>
      <c r="AD327" s="216"/>
      <c r="AE327" s="216"/>
      <c r="AF327" s="216"/>
      <c r="AG327" s="216" t="s">
        <v>147</v>
      </c>
      <c r="AH327" s="216">
        <v>1</v>
      </c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</row>
    <row r="328" spans="1:60" outlineLevel="1" x14ac:dyDescent="0.2">
      <c r="A328" s="233"/>
      <c r="B328" s="234"/>
      <c r="C328" s="272" t="s">
        <v>362</v>
      </c>
      <c r="D328" s="236"/>
      <c r="E328" s="237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16"/>
      <c r="Z328" s="216"/>
      <c r="AA328" s="216"/>
      <c r="AB328" s="216"/>
      <c r="AC328" s="216"/>
      <c r="AD328" s="216"/>
      <c r="AE328" s="216"/>
      <c r="AF328" s="216"/>
      <c r="AG328" s="216" t="s">
        <v>147</v>
      </c>
      <c r="AH328" s="216">
        <v>0</v>
      </c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</row>
    <row r="329" spans="1:60" outlineLevel="1" x14ac:dyDescent="0.2">
      <c r="A329" s="233"/>
      <c r="B329" s="234"/>
      <c r="C329" s="272" t="s">
        <v>363</v>
      </c>
      <c r="D329" s="236"/>
      <c r="E329" s="237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16"/>
      <c r="Z329" s="216"/>
      <c r="AA329" s="216"/>
      <c r="AB329" s="216"/>
      <c r="AC329" s="216"/>
      <c r="AD329" s="216"/>
      <c r="AE329" s="216"/>
      <c r="AF329" s="216"/>
      <c r="AG329" s="216" t="s">
        <v>147</v>
      </c>
      <c r="AH329" s="216">
        <v>0</v>
      </c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</row>
    <row r="330" spans="1:60" outlineLevel="1" x14ac:dyDescent="0.2">
      <c r="A330" s="233"/>
      <c r="B330" s="234"/>
      <c r="C330" s="272" t="s">
        <v>364</v>
      </c>
      <c r="D330" s="236"/>
      <c r="E330" s="237">
        <v>10.9825</v>
      </c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16"/>
      <c r="Z330" s="216"/>
      <c r="AA330" s="216"/>
      <c r="AB330" s="216"/>
      <c r="AC330" s="216"/>
      <c r="AD330" s="216"/>
      <c r="AE330" s="216"/>
      <c r="AF330" s="216"/>
      <c r="AG330" s="216" t="s">
        <v>147</v>
      </c>
      <c r="AH330" s="216">
        <v>0</v>
      </c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</row>
    <row r="331" spans="1:60" outlineLevel="1" x14ac:dyDescent="0.2">
      <c r="A331" s="233"/>
      <c r="B331" s="234"/>
      <c r="C331" s="274" t="s">
        <v>201</v>
      </c>
      <c r="D331" s="241"/>
      <c r="E331" s="242">
        <v>10.9825</v>
      </c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16"/>
      <c r="Z331" s="216"/>
      <c r="AA331" s="216"/>
      <c r="AB331" s="216"/>
      <c r="AC331" s="216"/>
      <c r="AD331" s="216"/>
      <c r="AE331" s="216"/>
      <c r="AF331" s="216"/>
      <c r="AG331" s="216" t="s">
        <v>147</v>
      </c>
      <c r="AH331" s="216">
        <v>1</v>
      </c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</row>
    <row r="332" spans="1:60" outlineLevel="1" x14ac:dyDescent="0.2">
      <c r="A332" s="233"/>
      <c r="B332" s="234"/>
      <c r="C332" s="272" t="s">
        <v>365</v>
      </c>
      <c r="D332" s="236"/>
      <c r="E332" s="237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16"/>
      <c r="Z332" s="216"/>
      <c r="AA332" s="216"/>
      <c r="AB332" s="216"/>
      <c r="AC332" s="216"/>
      <c r="AD332" s="216"/>
      <c r="AE332" s="216"/>
      <c r="AF332" s="216"/>
      <c r="AG332" s="216" t="s">
        <v>147</v>
      </c>
      <c r="AH332" s="216">
        <v>0</v>
      </c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</row>
    <row r="333" spans="1:60" outlineLevel="1" x14ac:dyDescent="0.2">
      <c r="A333" s="233"/>
      <c r="B333" s="234"/>
      <c r="C333" s="272" t="s">
        <v>366</v>
      </c>
      <c r="D333" s="236"/>
      <c r="E333" s="237">
        <v>5.859</v>
      </c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16"/>
      <c r="Z333" s="216"/>
      <c r="AA333" s="216"/>
      <c r="AB333" s="216"/>
      <c r="AC333" s="216"/>
      <c r="AD333" s="216"/>
      <c r="AE333" s="216"/>
      <c r="AF333" s="216"/>
      <c r="AG333" s="216" t="s">
        <v>147</v>
      </c>
      <c r="AH333" s="216">
        <v>0</v>
      </c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</row>
    <row r="334" spans="1:60" outlineLevel="1" x14ac:dyDescent="0.2">
      <c r="A334" s="233"/>
      <c r="B334" s="234"/>
      <c r="C334" s="274" t="s">
        <v>201</v>
      </c>
      <c r="D334" s="241"/>
      <c r="E334" s="242">
        <v>5.859</v>
      </c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16"/>
      <c r="Z334" s="216"/>
      <c r="AA334" s="216"/>
      <c r="AB334" s="216"/>
      <c r="AC334" s="216"/>
      <c r="AD334" s="216"/>
      <c r="AE334" s="216"/>
      <c r="AF334" s="216"/>
      <c r="AG334" s="216" t="s">
        <v>147</v>
      </c>
      <c r="AH334" s="216">
        <v>1</v>
      </c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</row>
    <row r="335" spans="1:60" outlineLevel="1" x14ac:dyDescent="0.2">
      <c r="A335" s="252">
        <v>73</v>
      </c>
      <c r="B335" s="253" t="s">
        <v>367</v>
      </c>
      <c r="C335" s="271" t="s">
        <v>368</v>
      </c>
      <c r="D335" s="254" t="s">
        <v>142</v>
      </c>
      <c r="E335" s="255">
        <v>16.8415</v>
      </c>
      <c r="F335" s="256"/>
      <c r="G335" s="257">
        <f>ROUND(E335*F335,2)</f>
        <v>0</v>
      </c>
      <c r="H335" s="256"/>
      <c r="I335" s="257">
        <f>ROUND(E335*H335,2)</f>
        <v>0</v>
      </c>
      <c r="J335" s="256"/>
      <c r="K335" s="257">
        <f>ROUND(E335*J335,2)</f>
        <v>0</v>
      </c>
      <c r="L335" s="257">
        <v>15</v>
      </c>
      <c r="M335" s="257">
        <f>G335*(1+L335/100)</f>
        <v>0</v>
      </c>
      <c r="N335" s="257">
        <v>0</v>
      </c>
      <c r="O335" s="257">
        <f>ROUND(E335*N335,2)</f>
        <v>0</v>
      </c>
      <c r="P335" s="257">
        <v>0</v>
      </c>
      <c r="Q335" s="257">
        <f>ROUND(E335*P335,2)</f>
        <v>0</v>
      </c>
      <c r="R335" s="257"/>
      <c r="S335" s="257" t="s">
        <v>143</v>
      </c>
      <c r="T335" s="258" t="s">
        <v>143</v>
      </c>
      <c r="U335" s="235">
        <v>2.1000000000000001E-2</v>
      </c>
      <c r="V335" s="235">
        <f>ROUND(E335*U335,2)</f>
        <v>0.35</v>
      </c>
      <c r="W335" s="235"/>
      <c r="X335" s="235" t="s">
        <v>144</v>
      </c>
      <c r="Y335" s="216"/>
      <c r="Z335" s="216"/>
      <c r="AA335" s="216"/>
      <c r="AB335" s="216"/>
      <c r="AC335" s="216"/>
      <c r="AD335" s="216"/>
      <c r="AE335" s="216"/>
      <c r="AF335" s="216"/>
      <c r="AG335" s="216" t="s">
        <v>145</v>
      </c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</row>
    <row r="336" spans="1:60" outlineLevel="1" x14ac:dyDescent="0.2">
      <c r="A336" s="233"/>
      <c r="B336" s="234"/>
      <c r="C336" s="272" t="s">
        <v>146</v>
      </c>
      <c r="D336" s="236"/>
      <c r="E336" s="237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16"/>
      <c r="Z336" s="216"/>
      <c r="AA336" s="216"/>
      <c r="AB336" s="216"/>
      <c r="AC336" s="216"/>
      <c r="AD336" s="216"/>
      <c r="AE336" s="216"/>
      <c r="AF336" s="216"/>
      <c r="AG336" s="216" t="s">
        <v>147</v>
      </c>
      <c r="AH336" s="216">
        <v>0</v>
      </c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</row>
    <row r="337" spans="1:60" outlineLevel="1" x14ac:dyDescent="0.2">
      <c r="A337" s="233"/>
      <c r="B337" s="234"/>
      <c r="C337" s="272" t="s">
        <v>362</v>
      </c>
      <c r="D337" s="236"/>
      <c r="E337" s="237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16"/>
      <c r="Z337" s="216"/>
      <c r="AA337" s="216"/>
      <c r="AB337" s="216"/>
      <c r="AC337" s="216"/>
      <c r="AD337" s="216"/>
      <c r="AE337" s="216"/>
      <c r="AF337" s="216"/>
      <c r="AG337" s="216" t="s">
        <v>147</v>
      </c>
      <c r="AH337" s="216">
        <v>0</v>
      </c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</row>
    <row r="338" spans="1:60" outlineLevel="1" x14ac:dyDescent="0.2">
      <c r="A338" s="233"/>
      <c r="B338" s="234"/>
      <c r="C338" s="272" t="s">
        <v>363</v>
      </c>
      <c r="D338" s="236"/>
      <c r="E338" s="237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16"/>
      <c r="Z338" s="216"/>
      <c r="AA338" s="216"/>
      <c r="AB338" s="216"/>
      <c r="AC338" s="216"/>
      <c r="AD338" s="216"/>
      <c r="AE338" s="216"/>
      <c r="AF338" s="216"/>
      <c r="AG338" s="216" t="s">
        <v>147</v>
      </c>
      <c r="AH338" s="216">
        <v>0</v>
      </c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</row>
    <row r="339" spans="1:60" outlineLevel="1" x14ac:dyDescent="0.2">
      <c r="A339" s="233"/>
      <c r="B339" s="234"/>
      <c r="C339" s="272" t="s">
        <v>364</v>
      </c>
      <c r="D339" s="236"/>
      <c r="E339" s="237">
        <v>10.9825</v>
      </c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16"/>
      <c r="Z339" s="216"/>
      <c r="AA339" s="216"/>
      <c r="AB339" s="216"/>
      <c r="AC339" s="216"/>
      <c r="AD339" s="216"/>
      <c r="AE339" s="216"/>
      <c r="AF339" s="216"/>
      <c r="AG339" s="216" t="s">
        <v>147</v>
      </c>
      <c r="AH339" s="216">
        <v>0</v>
      </c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</row>
    <row r="340" spans="1:60" outlineLevel="1" x14ac:dyDescent="0.2">
      <c r="A340" s="233"/>
      <c r="B340" s="234"/>
      <c r="C340" s="274" t="s">
        <v>201</v>
      </c>
      <c r="D340" s="241"/>
      <c r="E340" s="242">
        <v>10.9825</v>
      </c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16"/>
      <c r="Z340" s="216"/>
      <c r="AA340" s="216"/>
      <c r="AB340" s="216"/>
      <c r="AC340" s="216"/>
      <c r="AD340" s="216"/>
      <c r="AE340" s="216"/>
      <c r="AF340" s="216"/>
      <c r="AG340" s="216" t="s">
        <v>147</v>
      </c>
      <c r="AH340" s="216">
        <v>1</v>
      </c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</row>
    <row r="341" spans="1:60" outlineLevel="1" x14ac:dyDescent="0.2">
      <c r="A341" s="233"/>
      <c r="B341" s="234"/>
      <c r="C341" s="272" t="s">
        <v>365</v>
      </c>
      <c r="D341" s="236"/>
      <c r="E341" s="237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16"/>
      <c r="Z341" s="216"/>
      <c r="AA341" s="216"/>
      <c r="AB341" s="216"/>
      <c r="AC341" s="216"/>
      <c r="AD341" s="216"/>
      <c r="AE341" s="216"/>
      <c r="AF341" s="216"/>
      <c r="AG341" s="216" t="s">
        <v>147</v>
      </c>
      <c r="AH341" s="216">
        <v>0</v>
      </c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</row>
    <row r="342" spans="1:60" outlineLevel="1" x14ac:dyDescent="0.2">
      <c r="A342" s="233"/>
      <c r="B342" s="234"/>
      <c r="C342" s="272" t="s">
        <v>366</v>
      </c>
      <c r="D342" s="236"/>
      <c r="E342" s="237">
        <v>5.859</v>
      </c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16"/>
      <c r="Z342" s="216"/>
      <c r="AA342" s="216"/>
      <c r="AB342" s="216"/>
      <c r="AC342" s="216"/>
      <c r="AD342" s="216"/>
      <c r="AE342" s="216"/>
      <c r="AF342" s="216"/>
      <c r="AG342" s="216" t="s">
        <v>147</v>
      </c>
      <c r="AH342" s="216">
        <v>0</v>
      </c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</row>
    <row r="343" spans="1:60" outlineLevel="1" x14ac:dyDescent="0.2">
      <c r="A343" s="233"/>
      <c r="B343" s="234"/>
      <c r="C343" s="274" t="s">
        <v>201</v>
      </c>
      <c r="D343" s="241"/>
      <c r="E343" s="242">
        <v>5.859</v>
      </c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16"/>
      <c r="Z343" s="216"/>
      <c r="AA343" s="216"/>
      <c r="AB343" s="216"/>
      <c r="AC343" s="216"/>
      <c r="AD343" s="216"/>
      <c r="AE343" s="216"/>
      <c r="AF343" s="216"/>
      <c r="AG343" s="216" t="s">
        <v>147</v>
      </c>
      <c r="AH343" s="216">
        <v>1</v>
      </c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</row>
    <row r="344" spans="1:60" outlineLevel="1" x14ac:dyDescent="0.2">
      <c r="A344" s="252">
        <v>74</v>
      </c>
      <c r="B344" s="253" t="s">
        <v>369</v>
      </c>
      <c r="C344" s="271" t="s">
        <v>370</v>
      </c>
      <c r="D344" s="254" t="s">
        <v>142</v>
      </c>
      <c r="E344" s="255">
        <v>22.3415</v>
      </c>
      <c r="F344" s="256"/>
      <c r="G344" s="257">
        <f>ROUND(E344*F344,2)</f>
        <v>0</v>
      </c>
      <c r="H344" s="256"/>
      <c r="I344" s="257">
        <f>ROUND(E344*H344,2)</f>
        <v>0</v>
      </c>
      <c r="J344" s="256"/>
      <c r="K344" s="257">
        <f>ROUND(E344*J344,2)</f>
        <v>0</v>
      </c>
      <c r="L344" s="257">
        <v>15</v>
      </c>
      <c r="M344" s="257">
        <f>G344*(1+L344/100)</f>
        <v>0</v>
      </c>
      <c r="N344" s="257">
        <v>6.9999999999999994E-5</v>
      </c>
      <c r="O344" s="257">
        <f>ROUND(E344*N344,2)</f>
        <v>0</v>
      </c>
      <c r="P344" s="257">
        <v>0</v>
      </c>
      <c r="Q344" s="257">
        <f>ROUND(E344*P344,2)</f>
        <v>0</v>
      </c>
      <c r="R344" s="257"/>
      <c r="S344" s="257" t="s">
        <v>143</v>
      </c>
      <c r="T344" s="258" t="s">
        <v>143</v>
      </c>
      <c r="U344" s="235">
        <v>6.4960000000000004E-2</v>
      </c>
      <c r="V344" s="235">
        <f>ROUND(E344*U344,2)</f>
        <v>1.45</v>
      </c>
      <c r="W344" s="235"/>
      <c r="X344" s="235" t="s">
        <v>144</v>
      </c>
      <c r="Y344" s="216"/>
      <c r="Z344" s="216"/>
      <c r="AA344" s="216"/>
      <c r="AB344" s="216"/>
      <c r="AC344" s="216"/>
      <c r="AD344" s="216"/>
      <c r="AE344" s="216"/>
      <c r="AF344" s="216"/>
      <c r="AG344" s="216" t="s">
        <v>145</v>
      </c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</row>
    <row r="345" spans="1:60" outlineLevel="1" x14ac:dyDescent="0.2">
      <c r="A345" s="233"/>
      <c r="B345" s="234"/>
      <c r="C345" s="273" t="s">
        <v>371</v>
      </c>
      <c r="D345" s="259"/>
      <c r="E345" s="259"/>
      <c r="F345" s="259"/>
      <c r="G345" s="259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16"/>
      <c r="Z345" s="216"/>
      <c r="AA345" s="216"/>
      <c r="AB345" s="216"/>
      <c r="AC345" s="216"/>
      <c r="AD345" s="216"/>
      <c r="AE345" s="216"/>
      <c r="AF345" s="216"/>
      <c r="AG345" s="216" t="s">
        <v>156</v>
      </c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</row>
    <row r="346" spans="1:60" outlineLevel="1" x14ac:dyDescent="0.2">
      <c r="A346" s="233"/>
      <c r="B346" s="234"/>
      <c r="C346" s="272" t="s">
        <v>146</v>
      </c>
      <c r="D346" s="236"/>
      <c r="E346" s="237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16"/>
      <c r="Z346" s="216"/>
      <c r="AA346" s="216"/>
      <c r="AB346" s="216"/>
      <c r="AC346" s="216"/>
      <c r="AD346" s="216"/>
      <c r="AE346" s="216"/>
      <c r="AF346" s="216"/>
      <c r="AG346" s="216" t="s">
        <v>147</v>
      </c>
      <c r="AH346" s="216">
        <v>0</v>
      </c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</row>
    <row r="347" spans="1:60" outlineLevel="1" x14ac:dyDescent="0.2">
      <c r="A347" s="233"/>
      <c r="B347" s="234"/>
      <c r="C347" s="272" t="s">
        <v>361</v>
      </c>
      <c r="D347" s="236"/>
      <c r="E347" s="237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16"/>
      <c r="Z347" s="216"/>
      <c r="AA347" s="216"/>
      <c r="AB347" s="216"/>
      <c r="AC347" s="216"/>
      <c r="AD347" s="216"/>
      <c r="AE347" s="216"/>
      <c r="AF347" s="216"/>
      <c r="AG347" s="216" t="s">
        <v>147</v>
      </c>
      <c r="AH347" s="216">
        <v>0</v>
      </c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</row>
    <row r="348" spans="1:60" outlineLevel="1" x14ac:dyDescent="0.2">
      <c r="A348" s="233"/>
      <c r="B348" s="234"/>
      <c r="C348" s="272" t="s">
        <v>162</v>
      </c>
      <c r="D348" s="236"/>
      <c r="E348" s="237">
        <v>5.5</v>
      </c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16"/>
      <c r="Z348" s="216"/>
      <c r="AA348" s="216"/>
      <c r="AB348" s="216"/>
      <c r="AC348" s="216"/>
      <c r="AD348" s="216"/>
      <c r="AE348" s="216"/>
      <c r="AF348" s="216"/>
      <c r="AG348" s="216" t="s">
        <v>147</v>
      </c>
      <c r="AH348" s="216">
        <v>0</v>
      </c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</row>
    <row r="349" spans="1:60" outlineLevel="1" x14ac:dyDescent="0.2">
      <c r="A349" s="233"/>
      <c r="B349" s="234"/>
      <c r="C349" s="274" t="s">
        <v>201</v>
      </c>
      <c r="D349" s="241"/>
      <c r="E349" s="242">
        <v>5.5</v>
      </c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16"/>
      <c r="Z349" s="216"/>
      <c r="AA349" s="216"/>
      <c r="AB349" s="216"/>
      <c r="AC349" s="216"/>
      <c r="AD349" s="216"/>
      <c r="AE349" s="216"/>
      <c r="AF349" s="216"/>
      <c r="AG349" s="216" t="s">
        <v>147</v>
      </c>
      <c r="AH349" s="216">
        <v>1</v>
      </c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</row>
    <row r="350" spans="1:60" outlineLevel="1" x14ac:dyDescent="0.2">
      <c r="A350" s="233"/>
      <c r="B350" s="234"/>
      <c r="C350" s="272" t="s">
        <v>362</v>
      </c>
      <c r="D350" s="236"/>
      <c r="E350" s="237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16"/>
      <c r="Z350" s="216"/>
      <c r="AA350" s="216"/>
      <c r="AB350" s="216"/>
      <c r="AC350" s="216"/>
      <c r="AD350" s="216"/>
      <c r="AE350" s="216"/>
      <c r="AF350" s="216"/>
      <c r="AG350" s="216" t="s">
        <v>147</v>
      </c>
      <c r="AH350" s="216">
        <v>0</v>
      </c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</row>
    <row r="351" spans="1:60" outlineLevel="1" x14ac:dyDescent="0.2">
      <c r="A351" s="233"/>
      <c r="B351" s="234"/>
      <c r="C351" s="272" t="s">
        <v>363</v>
      </c>
      <c r="D351" s="236"/>
      <c r="E351" s="237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16"/>
      <c r="Z351" s="216"/>
      <c r="AA351" s="216"/>
      <c r="AB351" s="216"/>
      <c r="AC351" s="216"/>
      <c r="AD351" s="216"/>
      <c r="AE351" s="216"/>
      <c r="AF351" s="216"/>
      <c r="AG351" s="216" t="s">
        <v>147</v>
      </c>
      <c r="AH351" s="216">
        <v>0</v>
      </c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</row>
    <row r="352" spans="1:60" outlineLevel="1" x14ac:dyDescent="0.2">
      <c r="A352" s="233"/>
      <c r="B352" s="234"/>
      <c r="C352" s="272" t="s">
        <v>364</v>
      </c>
      <c r="D352" s="236"/>
      <c r="E352" s="237">
        <v>10.9825</v>
      </c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16"/>
      <c r="Z352" s="216"/>
      <c r="AA352" s="216"/>
      <c r="AB352" s="216"/>
      <c r="AC352" s="216"/>
      <c r="AD352" s="216"/>
      <c r="AE352" s="216"/>
      <c r="AF352" s="216"/>
      <c r="AG352" s="216" t="s">
        <v>147</v>
      </c>
      <c r="AH352" s="216">
        <v>0</v>
      </c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</row>
    <row r="353" spans="1:60" outlineLevel="1" x14ac:dyDescent="0.2">
      <c r="A353" s="233"/>
      <c r="B353" s="234"/>
      <c r="C353" s="274" t="s">
        <v>201</v>
      </c>
      <c r="D353" s="241"/>
      <c r="E353" s="242">
        <v>10.9825</v>
      </c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16"/>
      <c r="Z353" s="216"/>
      <c r="AA353" s="216"/>
      <c r="AB353" s="216"/>
      <c r="AC353" s="216"/>
      <c r="AD353" s="216"/>
      <c r="AE353" s="216"/>
      <c r="AF353" s="216"/>
      <c r="AG353" s="216" t="s">
        <v>147</v>
      </c>
      <c r="AH353" s="216">
        <v>1</v>
      </c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</row>
    <row r="354" spans="1:60" outlineLevel="1" x14ac:dyDescent="0.2">
      <c r="A354" s="233"/>
      <c r="B354" s="234"/>
      <c r="C354" s="272" t="s">
        <v>365</v>
      </c>
      <c r="D354" s="236"/>
      <c r="E354" s="237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16"/>
      <c r="Z354" s="216"/>
      <c r="AA354" s="216"/>
      <c r="AB354" s="216"/>
      <c r="AC354" s="216"/>
      <c r="AD354" s="216"/>
      <c r="AE354" s="216"/>
      <c r="AF354" s="216"/>
      <c r="AG354" s="216" t="s">
        <v>147</v>
      </c>
      <c r="AH354" s="216">
        <v>0</v>
      </c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</row>
    <row r="355" spans="1:60" outlineLevel="1" x14ac:dyDescent="0.2">
      <c r="A355" s="233"/>
      <c r="B355" s="234"/>
      <c r="C355" s="272" t="s">
        <v>366</v>
      </c>
      <c r="D355" s="236"/>
      <c r="E355" s="237">
        <v>5.859</v>
      </c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16"/>
      <c r="Z355" s="216"/>
      <c r="AA355" s="216"/>
      <c r="AB355" s="216"/>
      <c r="AC355" s="216"/>
      <c r="AD355" s="216"/>
      <c r="AE355" s="216"/>
      <c r="AF355" s="216"/>
      <c r="AG355" s="216" t="s">
        <v>147</v>
      </c>
      <c r="AH355" s="216">
        <v>0</v>
      </c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</row>
    <row r="356" spans="1:60" outlineLevel="1" x14ac:dyDescent="0.2">
      <c r="A356" s="233"/>
      <c r="B356" s="234"/>
      <c r="C356" s="274" t="s">
        <v>201</v>
      </c>
      <c r="D356" s="241"/>
      <c r="E356" s="242">
        <v>5.859</v>
      </c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16"/>
      <c r="Z356" s="216"/>
      <c r="AA356" s="216"/>
      <c r="AB356" s="216"/>
      <c r="AC356" s="216"/>
      <c r="AD356" s="216"/>
      <c r="AE356" s="216"/>
      <c r="AF356" s="216"/>
      <c r="AG356" s="216" t="s">
        <v>147</v>
      </c>
      <c r="AH356" s="216">
        <v>1</v>
      </c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</row>
    <row r="357" spans="1:60" outlineLevel="1" x14ac:dyDescent="0.2">
      <c r="A357" s="252">
        <v>75</v>
      </c>
      <c r="B357" s="253" t="s">
        <v>372</v>
      </c>
      <c r="C357" s="271" t="s">
        <v>373</v>
      </c>
      <c r="D357" s="254" t="s">
        <v>142</v>
      </c>
      <c r="E357" s="255">
        <v>22.3415</v>
      </c>
      <c r="F357" s="256"/>
      <c r="G357" s="257">
        <f>ROUND(E357*F357,2)</f>
        <v>0</v>
      </c>
      <c r="H357" s="256"/>
      <c r="I357" s="257">
        <f>ROUND(E357*H357,2)</f>
        <v>0</v>
      </c>
      <c r="J357" s="256"/>
      <c r="K357" s="257">
        <f>ROUND(E357*J357,2)</f>
        <v>0</v>
      </c>
      <c r="L357" s="257">
        <v>15</v>
      </c>
      <c r="M357" s="257">
        <f>G357*(1+L357/100)</f>
        <v>0</v>
      </c>
      <c r="N357" s="257">
        <v>3.6000000000000002E-4</v>
      </c>
      <c r="O357" s="257">
        <f>ROUND(E357*N357,2)</f>
        <v>0.01</v>
      </c>
      <c r="P357" s="257">
        <v>0</v>
      </c>
      <c r="Q357" s="257">
        <f>ROUND(E357*P357,2)</f>
        <v>0</v>
      </c>
      <c r="R357" s="257"/>
      <c r="S357" s="257" t="s">
        <v>143</v>
      </c>
      <c r="T357" s="258" t="s">
        <v>143</v>
      </c>
      <c r="U357" s="235">
        <v>0.19503999999999999</v>
      </c>
      <c r="V357" s="235">
        <f>ROUND(E357*U357,2)</f>
        <v>4.3600000000000003</v>
      </c>
      <c r="W357" s="235"/>
      <c r="X357" s="235" t="s">
        <v>144</v>
      </c>
      <c r="Y357" s="216"/>
      <c r="Z357" s="216"/>
      <c r="AA357" s="216"/>
      <c r="AB357" s="216"/>
      <c r="AC357" s="216"/>
      <c r="AD357" s="216"/>
      <c r="AE357" s="216"/>
      <c r="AF357" s="216"/>
      <c r="AG357" s="216" t="s">
        <v>145</v>
      </c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</row>
    <row r="358" spans="1:60" outlineLevel="1" x14ac:dyDescent="0.2">
      <c r="A358" s="233"/>
      <c r="B358" s="234"/>
      <c r="C358" s="273" t="s">
        <v>374</v>
      </c>
      <c r="D358" s="259"/>
      <c r="E358" s="259"/>
      <c r="F358" s="259"/>
      <c r="G358" s="259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16"/>
      <c r="Z358" s="216"/>
      <c r="AA358" s="216"/>
      <c r="AB358" s="216"/>
      <c r="AC358" s="216"/>
      <c r="AD358" s="216"/>
      <c r="AE358" s="216"/>
      <c r="AF358" s="216"/>
      <c r="AG358" s="216" t="s">
        <v>156</v>
      </c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</row>
    <row r="359" spans="1:60" outlineLevel="1" x14ac:dyDescent="0.2">
      <c r="A359" s="233"/>
      <c r="B359" s="234"/>
      <c r="C359" s="272" t="s">
        <v>146</v>
      </c>
      <c r="D359" s="236"/>
      <c r="E359" s="237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16"/>
      <c r="Z359" s="216"/>
      <c r="AA359" s="216"/>
      <c r="AB359" s="216"/>
      <c r="AC359" s="216"/>
      <c r="AD359" s="216"/>
      <c r="AE359" s="216"/>
      <c r="AF359" s="216"/>
      <c r="AG359" s="216" t="s">
        <v>147</v>
      </c>
      <c r="AH359" s="216">
        <v>0</v>
      </c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</row>
    <row r="360" spans="1:60" outlineLevel="1" x14ac:dyDescent="0.2">
      <c r="A360" s="233"/>
      <c r="B360" s="234"/>
      <c r="C360" s="272" t="s">
        <v>361</v>
      </c>
      <c r="D360" s="236"/>
      <c r="E360" s="237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16"/>
      <c r="Z360" s="216"/>
      <c r="AA360" s="216"/>
      <c r="AB360" s="216"/>
      <c r="AC360" s="216"/>
      <c r="AD360" s="216"/>
      <c r="AE360" s="216"/>
      <c r="AF360" s="216"/>
      <c r="AG360" s="216" t="s">
        <v>147</v>
      </c>
      <c r="AH360" s="216">
        <v>0</v>
      </c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</row>
    <row r="361" spans="1:60" outlineLevel="1" x14ac:dyDescent="0.2">
      <c r="A361" s="233"/>
      <c r="B361" s="234"/>
      <c r="C361" s="272" t="s">
        <v>162</v>
      </c>
      <c r="D361" s="236"/>
      <c r="E361" s="237">
        <v>5.5</v>
      </c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16"/>
      <c r="Z361" s="216"/>
      <c r="AA361" s="216"/>
      <c r="AB361" s="216"/>
      <c r="AC361" s="216"/>
      <c r="AD361" s="216"/>
      <c r="AE361" s="216"/>
      <c r="AF361" s="216"/>
      <c r="AG361" s="216" t="s">
        <v>147</v>
      </c>
      <c r="AH361" s="216">
        <v>0</v>
      </c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</row>
    <row r="362" spans="1:60" outlineLevel="1" x14ac:dyDescent="0.2">
      <c r="A362" s="233"/>
      <c r="B362" s="234"/>
      <c r="C362" s="274" t="s">
        <v>201</v>
      </c>
      <c r="D362" s="241"/>
      <c r="E362" s="242">
        <v>5.5</v>
      </c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16"/>
      <c r="Z362" s="216"/>
      <c r="AA362" s="216"/>
      <c r="AB362" s="216"/>
      <c r="AC362" s="216"/>
      <c r="AD362" s="216"/>
      <c r="AE362" s="216"/>
      <c r="AF362" s="216"/>
      <c r="AG362" s="216" t="s">
        <v>147</v>
      </c>
      <c r="AH362" s="216">
        <v>1</v>
      </c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6"/>
      <c r="AX362" s="216"/>
      <c r="AY362" s="216"/>
      <c r="AZ362" s="216"/>
      <c r="BA362" s="216"/>
      <c r="BB362" s="216"/>
      <c r="BC362" s="216"/>
      <c r="BD362" s="216"/>
      <c r="BE362" s="216"/>
      <c r="BF362" s="216"/>
      <c r="BG362" s="216"/>
      <c r="BH362" s="216"/>
    </row>
    <row r="363" spans="1:60" outlineLevel="1" x14ac:dyDescent="0.2">
      <c r="A363" s="233"/>
      <c r="B363" s="234"/>
      <c r="C363" s="272" t="s">
        <v>362</v>
      </c>
      <c r="D363" s="236"/>
      <c r="E363" s="237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16"/>
      <c r="Z363" s="216"/>
      <c r="AA363" s="216"/>
      <c r="AB363" s="216"/>
      <c r="AC363" s="216"/>
      <c r="AD363" s="216"/>
      <c r="AE363" s="216"/>
      <c r="AF363" s="216"/>
      <c r="AG363" s="216" t="s">
        <v>147</v>
      </c>
      <c r="AH363" s="216">
        <v>0</v>
      </c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</row>
    <row r="364" spans="1:60" outlineLevel="1" x14ac:dyDescent="0.2">
      <c r="A364" s="233"/>
      <c r="B364" s="234"/>
      <c r="C364" s="272" t="s">
        <v>363</v>
      </c>
      <c r="D364" s="236"/>
      <c r="E364" s="237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16"/>
      <c r="Z364" s="216"/>
      <c r="AA364" s="216"/>
      <c r="AB364" s="216"/>
      <c r="AC364" s="216"/>
      <c r="AD364" s="216"/>
      <c r="AE364" s="216"/>
      <c r="AF364" s="216"/>
      <c r="AG364" s="216" t="s">
        <v>147</v>
      </c>
      <c r="AH364" s="216">
        <v>0</v>
      </c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</row>
    <row r="365" spans="1:60" outlineLevel="1" x14ac:dyDescent="0.2">
      <c r="A365" s="233"/>
      <c r="B365" s="234"/>
      <c r="C365" s="272" t="s">
        <v>364</v>
      </c>
      <c r="D365" s="236"/>
      <c r="E365" s="237">
        <v>10.9825</v>
      </c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16"/>
      <c r="Z365" s="216"/>
      <c r="AA365" s="216"/>
      <c r="AB365" s="216"/>
      <c r="AC365" s="216"/>
      <c r="AD365" s="216"/>
      <c r="AE365" s="216"/>
      <c r="AF365" s="216"/>
      <c r="AG365" s="216" t="s">
        <v>147</v>
      </c>
      <c r="AH365" s="216">
        <v>0</v>
      </c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</row>
    <row r="366" spans="1:60" outlineLevel="1" x14ac:dyDescent="0.2">
      <c r="A366" s="233"/>
      <c r="B366" s="234"/>
      <c r="C366" s="274" t="s">
        <v>201</v>
      </c>
      <c r="D366" s="241"/>
      <c r="E366" s="242">
        <v>10.9825</v>
      </c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16"/>
      <c r="Z366" s="216"/>
      <c r="AA366" s="216"/>
      <c r="AB366" s="216"/>
      <c r="AC366" s="216"/>
      <c r="AD366" s="216"/>
      <c r="AE366" s="216"/>
      <c r="AF366" s="216"/>
      <c r="AG366" s="216" t="s">
        <v>147</v>
      </c>
      <c r="AH366" s="216">
        <v>1</v>
      </c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16"/>
      <c r="BB366" s="216"/>
      <c r="BC366" s="216"/>
      <c r="BD366" s="216"/>
      <c r="BE366" s="216"/>
      <c r="BF366" s="216"/>
      <c r="BG366" s="216"/>
      <c r="BH366" s="216"/>
    </row>
    <row r="367" spans="1:60" outlineLevel="1" x14ac:dyDescent="0.2">
      <c r="A367" s="233"/>
      <c r="B367" s="234"/>
      <c r="C367" s="272" t="s">
        <v>365</v>
      </c>
      <c r="D367" s="236"/>
      <c r="E367" s="237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16"/>
      <c r="Z367" s="216"/>
      <c r="AA367" s="216"/>
      <c r="AB367" s="216"/>
      <c r="AC367" s="216"/>
      <c r="AD367" s="216"/>
      <c r="AE367" s="216"/>
      <c r="AF367" s="216"/>
      <c r="AG367" s="216" t="s">
        <v>147</v>
      </c>
      <c r="AH367" s="216">
        <v>0</v>
      </c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6"/>
      <c r="AX367" s="216"/>
      <c r="AY367" s="216"/>
      <c r="AZ367" s="216"/>
      <c r="BA367" s="216"/>
      <c r="BB367" s="216"/>
      <c r="BC367" s="216"/>
      <c r="BD367" s="216"/>
      <c r="BE367" s="216"/>
      <c r="BF367" s="216"/>
      <c r="BG367" s="216"/>
      <c r="BH367" s="216"/>
    </row>
    <row r="368" spans="1:60" outlineLevel="1" x14ac:dyDescent="0.2">
      <c r="A368" s="233"/>
      <c r="B368" s="234"/>
      <c r="C368" s="272" t="s">
        <v>366</v>
      </c>
      <c r="D368" s="236"/>
      <c r="E368" s="237">
        <v>5.859</v>
      </c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16"/>
      <c r="Z368" s="216"/>
      <c r="AA368" s="216"/>
      <c r="AB368" s="216"/>
      <c r="AC368" s="216"/>
      <c r="AD368" s="216"/>
      <c r="AE368" s="216"/>
      <c r="AF368" s="216"/>
      <c r="AG368" s="216" t="s">
        <v>147</v>
      </c>
      <c r="AH368" s="216">
        <v>0</v>
      </c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</row>
    <row r="369" spans="1:60" outlineLevel="1" x14ac:dyDescent="0.2">
      <c r="A369" s="233"/>
      <c r="B369" s="234"/>
      <c r="C369" s="274" t="s">
        <v>201</v>
      </c>
      <c r="D369" s="241"/>
      <c r="E369" s="242">
        <v>5.859</v>
      </c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16"/>
      <c r="Z369" s="216"/>
      <c r="AA369" s="216"/>
      <c r="AB369" s="216"/>
      <c r="AC369" s="216"/>
      <c r="AD369" s="216"/>
      <c r="AE369" s="216"/>
      <c r="AF369" s="216"/>
      <c r="AG369" s="216" t="s">
        <v>147</v>
      </c>
      <c r="AH369" s="216">
        <v>1</v>
      </c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16"/>
      <c r="BB369" s="216"/>
      <c r="BC369" s="216"/>
      <c r="BD369" s="216"/>
      <c r="BE369" s="216"/>
      <c r="BF369" s="216"/>
      <c r="BG369" s="216"/>
      <c r="BH369" s="216"/>
    </row>
    <row r="370" spans="1:60" x14ac:dyDescent="0.2">
      <c r="A370" s="246" t="s">
        <v>138</v>
      </c>
      <c r="B370" s="247" t="s">
        <v>106</v>
      </c>
      <c r="C370" s="270" t="s">
        <v>107</v>
      </c>
      <c r="D370" s="248"/>
      <c r="E370" s="249"/>
      <c r="F370" s="250"/>
      <c r="G370" s="250">
        <f>SUMIF(AG371:AG412,"&lt;&gt;NOR",G371:G412)</f>
        <v>0</v>
      </c>
      <c r="H370" s="250"/>
      <c r="I370" s="250">
        <f>SUM(I371:I412)</f>
        <v>0</v>
      </c>
      <c r="J370" s="250"/>
      <c r="K370" s="250">
        <f>SUM(K371:K412)</f>
        <v>0</v>
      </c>
      <c r="L370" s="250"/>
      <c r="M370" s="250">
        <f>SUM(M371:M412)</f>
        <v>0</v>
      </c>
      <c r="N370" s="250"/>
      <c r="O370" s="250">
        <f>SUM(O371:O412)</f>
        <v>0</v>
      </c>
      <c r="P370" s="250"/>
      <c r="Q370" s="250">
        <f>SUM(Q371:Q412)</f>
        <v>0</v>
      </c>
      <c r="R370" s="250"/>
      <c r="S370" s="250"/>
      <c r="T370" s="251"/>
      <c r="U370" s="245"/>
      <c r="V370" s="245">
        <f>SUM(V371:V412)</f>
        <v>0.1</v>
      </c>
      <c r="W370" s="245"/>
      <c r="X370" s="245"/>
      <c r="AG370" t="s">
        <v>139</v>
      </c>
    </row>
    <row r="371" spans="1:60" ht="22.5" outlineLevel="1" x14ac:dyDescent="0.2">
      <c r="A371" s="252">
        <v>76</v>
      </c>
      <c r="B371" s="253" t="s">
        <v>375</v>
      </c>
      <c r="C371" s="271" t="s">
        <v>376</v>
      </c>
      <c r="D371" s="254" t="s">
        <v>245</v>
      </c>
      <c r="E371" s="255">
        <v>1</v>
      </c>
      <c r="F371" s="256"/>
      <c r="G371" s="257">
        <f>ROUND(E371*F371,2)</f>
        <v>0</v>
      </c>
      <c r="H371" s="256"/>
      <c r="I371" s="257">
        <f>ROUND(E371*H371,2)</f>
        <v>0</v>
      </c>
      <c r="J371" s="256"/>
      <c r="K371" s="257">
        <f>ROUND(E371*J371,2)</f>
        <v>0</v>
      </c>
      <c r="L371" s="257">
        <v>15</v>
      </c>
      <c r="M371" s="257">
        <f>G371*(1+L371/100)</f>
        <v>0</v>
      </c>
      <c r="N371" s="257">
        <v>1.6000000000000001E-4</v>
      </c>
      <c r="O371" s="257">
        <f>ROUND(E371*N371,2)</f>
        <v>0</v>
      </c>
      <c r="P371" s="257">
        <v>0</v>
      </c>
      <c r="Q371" s="257">
        <f>ROUND(E371*P371,2)</f>
        <v>0</v>
      </c>
      <c r="R371" s="257"/>
      <c r="S371" s="257" t="s">
        <v>216</v>
      </c>
      <c r="T371" s="258" t="s">
        <v>217</v>
      </c>
      <c r="U371" s="235">
        <v>9.955E-2</v>
      </c>
      <c r="V371" s="235">
        <f>ROUND(E371*U371,2)</f>
        <v>0.1</v>
      </c>
      <c r="W371" s="235"/>
      <c r="X371" s="235" t="s">
        <v>144</v>
      </c>
      <c r="Y371" s="216"/>
      <c r="Z371" s="216"/>
      <c r="AA371" s="216"/>
      <c r="AB371" s="216"/>
      <c r="AC371" s="216"/>
      <c r="AD371" s="216"/>
      <c r="AE371" s="216"/>
      <c r="AF371" s="216"/>
      <c r="AG371" s="216" t="s">
        <v>165</v>
      </c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</row>
    <row r="372" spans="1:60" ht="22.5" outlineLevel="1" x14ac:dyDescent="0.2">
      <c r="A372" s="233"/>
      <c r="B372" s="234"/>
      <c r="C372" s="273" t="s">
        <v>377</v>
      </c>
      <c r="D372" s="259"/>
      <c r="E372" s="259"/>
      <c r="F372" s="259"/>
      <c r="G372" s="259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16"/>
      <c r="Z372" s="216"/>
      <c r="AA372" s="216"/>
      <c r="AB372" s="216"/>
      <c r="AC372" s="216"/>
      <c r="AD372" s="216"/>
      <c r="AE372" s="216"/>
      <c r="AF372" s="216"/>
      <c r="AG372" s="216" t="s">
        <v>156</v>
      </c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60" t="str">
        <f>C372</f>
        <v>Kompletní dodávka a montáž včetně uvedení do provozu, prostupů, zaškolení, seřízení, zkoušek dle příslušných ČSN a dalších pomocných prací a zednických přípomocí.</v>
      </c>
      <c r="BB372" s="216"/>
      <c r="BC372" s="216"/>
      <c r="BD372" s="216"/>
      <c r="BE372" s="216"/>
      <c r="BF372" s="216"/>
      <c r="BG372" s="216"/>
      <c r="BH372" s="216"/>
    </row>
    <row r="373" spans="1:60" ht="22.5" outlineLevel="1" x14ac:dyDescent="0.2">
      <c r="A373" s="233"/>
      <c r="B373" s="234"/>
      <c r="C373" s="277" t="s">
        <v>416</v>
      </c>
      <c r="D373" s="268"/>
      <c r="E373" s="268"/>
      <c r="F373" s="268"/>
      <c r="G373" s="268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16"/>
      <c r="Z373" s="216"/>
      <c r="AA373" s="216"/>
      <c r="AB373" s="216"/>
      <c r="AC373" s="216"/>
      <c r="AD373" s="216"/>
      <c r="AE373" s="216"/>
      <c r="AF373" s="216"/>
      <c r="AG373" s="216" t="s">
        <v>156</v>
      </c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60" t="str">
        <f>C373</f>
        <v>Odstranění stávajících světel, vypínačů, zásuvek. Nové nové zásuvky, vypínače, příprava pro přisazená stropní svítidla.</v>
      </c>
      <c r="BB373" s="216"/>
      <c r="BC373" s="216"/>
      <c r="BD373" s="216"/>
      <c r="BE373" s="216"/>
      <c r="BF373" s="216"/>
      <c r="BG373" s="216"/>
      <c r="BH373" s="216"/>
    </row>
    <row r="374" spans="1:60" ht="22.5" outlineLevel="1" x14ac:dyDescent="0.2">
      <c r="A374" s="233"/>
      <c r="B374" s="234"/>
      <c r="C374" s="277" t="s">
        <v>378</v>
      </c>
      <c r="D374" s="268"/>
      <c r="E374" s="268"/>
      <c r="F374" s="268"/>
      <c r="G374" s="268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16"/>
      <c r="Z374" s="216"/>
      <c r="AA374" s="216"/>
      <c r="AB374" s="216"/>
      <c r="AC374" s="216"/>
      <c r="AD374" s="216"/>
      <c r="AE374" s="216"/>
      <c r="AF374" s="216"/>
      <c r="AG374" s="216" t="s">
        <v>156</v>
      </c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60" t="str">
        <f>C374</f>
        <v>Nová svitidla do koupelny, nad umyvadlo a nad sprchový kout -  3 kusy dle standadu investora. V rozsahu dle místní prohlídky.</v>
      </c>
      <c r="BB374" s="216"/>
      <c r="BC374" s="216"/>
      <c r="BD374" s="216"/>
      <c r="BE374" s="216"/>
      <c r="BF374" s="216"/>
      <c r="BG374" s="216"/>
      <c r="BH374" s="216"/>
    </row>
    <row r="375" spans="1:60" outlineLevel="1" x14ac:dyDescent="0.2">
      <c r="A375" s="233"/>
      <c r="B375" s="234"/>
      <c r="C375" s="278" t="s">
        <v>379</v>
      </c>
      <c r="D375" s="238"/>
      <c r="E375" s="239"/>
      <c r="F375" s="240"/>
      <c r="G375" s="240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16"/>
      <c r="Z375" s="216"/>
      <c r="AA375" s="216"/>
      <c r="AB375" s="216"/>
      <c r="AC375" s="216"/>
      <c r="AD375" s="216"/>
      <c r="AE375" s="216"/>
      <c r="AF375" s="216"/>
      <c r="AG375" s="216" t="s">
        <v>156</v>
      </c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</row>
    <row r="376" spans="1:60" outlineLevel="1" x14ac:dyDescent="0.2">
      <c r="A376" s="233"/>
      <c r="B376" s="234"/>
      <c r="C376" s="277" t="s">
        <v>417</v>
      </c>
      <c r="D376" s="268"/>
      <c r="E376" s="268"/>
      <c r="F376" s="268"/>
      <c r="G376" s="268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16"/>
      <c r="Z376" s="216"/>
      <c r="AA376" s="216"/>
      <c r="AB376" s="216"/>
      <c r="AC376" s="216"/>
      <c r="AD376" s="216"/>
      <c r="AE376" s="216"/>
      <c r="AF376" s="216"/>
      <c r="AG376" s="216" t="s">
        <v>156</v>
      </c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</row>
    <row r="377" spans="1:60" outlineLevel="1" x14ac:dyDescent="0.2">
      <c r="A377" s="233"/>
      <c r="B377" s="234"/>
      <c r="C377" s="277" t="s">
        <v>418</v>
      </c>
      <c r="D377" s="268"/>
      <c r="E377" s="268"/>
      <c r="F377" s="268"/>
      <c r="G377" s="268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16"/>
      <c r="Z377" s="216"/>
      <c r="AA377" s="216"/>
      <c r="AB377" s="216"/>
      <c r="AC377" s="216"/>
      <c r="AD377" s="216"/>
      <c r="AE377" s="216"/>
      <c r="AF377" s="216"/>
      <c r="AG377" s="216" t="s">
        <v>156</v>
      </c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</row>
    <row r="378" spans="1:60" outlineLevel="1" x14ac:dyDescent="0.2">
      <c r="A378" s="233"/>
      <c r="B378" s="234"/>
      <c r="C378" s="277" t="s">
        <v>419</v>
      </c>
      <c r="D378" s="268"/>
      <c r="E378" s="268"/>
      <c r="F378" s="268"/>
      <c r="G378" s="268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16"/>
      <c r="Z378" s="216"/>
      <c r="AA378" s="216"/>
      <c r="AB378" s="216"/>
      <c r="AC378" s="216"/>
      <c r="AD378" s="216"/>
      <c r="AE378" s="216"/>
      <c r="AF378" s="216"/>
      <c r="AG378" s="216" t="s">
        <v>156</v>
      </c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</row>
    <row r="379" spans="1:60" outlineLevel="1" x14ac:dyDescent="0.2">
      <c r="A379" s="233"/>
      <c r="B379" s="234"/>
      <c r="C379" s="277" t="s">
        <v>420</v>
      </c>
      <c r="D379" s="268"/>
      <c r="E379" s="268"/>
      <c r="F379" s="268"/>
      <c r="G379" s="268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16"/>
      <c r="Z379" s="216"/>
      <c r="AA379" s="216"/>
      <c r="AB379" s="216"/>
      <c r="AC379" s="216"/>
      <c r="AD379" s="216"/>
      <c r="AE379" s="216"/>
      <c r="AF379" s="216"/>
      <c r="AG379" s="216" t="s">
        <v>156</v>
      </c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</row>
    <row r="380" spans="1:60" outlineLevel="1" x14ac:dyDescent="0.2">
      <c r="A380" s="233"/>
      <c r="B380" s="234"/>
      <c r="C380" s="277" t="s">
        <v>421</v>
      </c>
      <c r="D380" s="268"/>
      <c r="E380" s="268"/>
      <c r="F380" s="268"/>
      <c r="G380" s="268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16"/>
      <c r="Z380" s="216"/>
      <c r="AA380" s="216"/>
      <c r="AB380" s="216"/>
      <c r="AC380" s="216"/>
      <c r="AD380" s="216"/>
      <c r="AE380" s="216"/>
      <c r="AF380" s="216"/>
      <c r="AG380" s="216" t="s">
        <v>156</v>
      </c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</row>
    <row r="381" spans="1:60" outlineLevel="1" x14ac:dyDescent="0.2">
      <c r="A381" s="233"/>
      <c r="B381" s="234"/>
      <c r="C381" s="277" t="s">
        <v>422</v>
      </c>
      <c r="D381" s="268"/>
      <c r="E381" s="268"/>
      <c r="F381" s="268"/>
      <c r="G381" s="268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16"/>
      <c r="Z381" s="216"/>
      <c r="AA381" s="216"/>
      <c r="AB381" s="216"/>
      <c r="AC381" s="216"/>
      <c r="AD381" s="216"/>
      <c r="AE381" s="216"/>
      <c r="AF381" s="216"/>
      <c r="AG381" s="216" t="s">
        <v>156</v>
      </c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</row>
    <row r="382" spans="1:60" outlineLevel="1" x14ac:dyDescent="0.2">
      <c r="A382" s="233"/>
      <c r="B382" s="234"/>
      <c r="C382" s="277" t="s">
        <v>423</v>
      </c>
      <c r="D382" s="268"/>
      <c r="E382" s="268"/>
      <c r="F382" s="268"/>
      <c r="G382" s="268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16"/>
      <c r="Z382" s="216"/>
      <c r="AA382" s="216"/>
      <c r="AB382" s="216"/>
      <c r="AC382" s="216"/>
      <c r="AD382" s="216"/>
      <c r="AE382" s="216"/>
      <c r="AF382" s="216"/>
      <c r="AG382" s="216" t="s">
        <v>156</v>
      </c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  <c r="AU382" s="216"/>
      <c r="AV382" s="216"/>
      <c r="AW382" s="216"/>
      <c r="AX382" s="216"/>
      <c r="AY382" s="216"/>
      <c r="AZ382" s="216"/>
      <c r="BA382" s="216"/>
      <c r="BB382" s="216"/>
      <c r="BC382" s="216"/>
      <c r="BD382" s="216"/>
      <c r="BE382" s="216"/>
      <c r="BF382" s="216"/>
      <c r="BG382" s="216"/>
      <c r="BH382" s="216"/>
    </row>
    <row r="383" spans="1:60" outlineLevel="1" x14ac:dyDescent="0.2">
      <c r="A383" s="233"/>
      <c r="B383" s="234"/>
      <c r="C383" s="277" t="s">
        <v>424</v>
      </c>
      <c r="D383" s="268"/>
      <c r="E383" s="268"/>
      <c r="F383" s="268"/>
      <c r="G383" s="268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16"/>
      <c r="Z383" s="216"/>
      <c r="AA383" s="216"/>
      <c r="AB383" s="216"/>
      <c r="AC383" s="216"/>
      <c r="AD383" s="216"/>
      <c r="AE383" s="216"/>
      <c r="AF383" s="216"/>
      <c r="AG383" s="216" t="s">
        <v>156</v>
      </c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  <c r="AU383" s="216"/>
      <c r="AV383" s="216"/>
      <c r="AW383" s="216"/>
      <c r="AX383" s="216"/>
      <c r="AY383" s="216"/>
      <c r="AZ383" s="216"/>
      <c r="BA383" s="216"/>
      <c r="BB383" s="216"/>
      <c r="BC383" s="216"/>
      <c r="BD383" s="216"/>
      <c r="BE383" s="216"/>
      <c r="BF383" s="216"/>
      <c r="BG383" s="216"/>
      <c r="BH383" s="216"/>
    </row>
    <row r="384" spans="1:60" outlineLevel="1" x14ac:dyDescent="0.2">
      <c r="A384" s="233"/>
      <c r="B384" s="234"/>
      <c r="C384" s="277" t="s">
        <v>425</v>
      </c>
      <c r="D384" s="268"/>
      <c r="E384" s="268"/>
      <c r="F384" s="268"/>
      <c r="G384" s="268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16"/>
      <c r="Z384" s="216"/>
      <c r="AA384" s="216"/>
      <c r="AB384" s="216"/>
      <c r="AC384" s="216"/>
      <c r="AD384" s="216"/>
      <c r="AE384" s="216"/>
      <c r="AF384" s="216"/>
      <c r="AG384" s="216" t="s">
        <v>156</v>
      </c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</row>
    <row r="385" spans="1:60" outlineLevel="1" x14ac:dyDescent="0.2">
      <c r="A385" s="233"/>
      <c r="B385" s="234"/>
      <c r="C385" s="278" t="s">
        <v>380</v>
      </c>
      <c r="D385" s="238"/>
      <c r="E385" s="239"/>
      <c r="F385" s="240"/>
      <c r="G385" s="240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16"/>
      <c r="Z385" s="216"/>
      <c r="AA385" s="216"/>
      <c r="AB385" s="216"/>
      <c r="AC385" s="216"/>
      <c r="AD385" s="216"/>
      <c r="AE385" s="216"/>
      <c r="AF385" s="216"/>
      <c r="AG385" s="216" t="s">
        <v>156</v>
      </c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</row>
    <row r="386" spans="1:60" outlineLevel="1" x14ac:dyDescent="0.2">
      <c r="A386" s="233"/>
      <c r="B386" s="234"/>
      <c r="C386" s="277" t="s">
        <v>426</v>
      </c>
      <c r="D386" s="268"/>
      <c r="E386" s="268"/>
      <c r="F386" s="268"/>
      <c r="G386" s="268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16"/>
      <c r="Z386" s="216"/>
      <c r="AA386" s="216"/>
      <c r="AB386" s="216"/>
      <c r="AC386" s="216"/>
      <c r="AD386" s="216"/>
      <c r="AE386" s="216"/>
      <c r="AF386" s="216"/>
      <c r="AG386" s="216" t="s">
        <v>156</v>
      </c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</row>
    <row r="387" spans="1:60" outlineLevel="1" x14ac:dyDescent="0.2">
      <c r="A387" s="233"/>
      <c r="B387" s="234"/>
      <c r="C387" s="277" t="s">
        <v>427</v>
      </c>
      <c r="D387" s="268"/>
      <c r="E387" s="268"/>
      <c r="F387" s="268"/>
      <c r="G387" s="268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16"/>
      <c r="Z387" s="216"/>
      <c r="AA387" s="216"/>
      <c r="AB387" s="216"/>
      <c r="AC387" s="216"/>
      <c r="AD387" s="216"/>
      <c r="AE387" s="216"/>
      <c r="AF387" s="216"/>
      <c r="AG387" s="216" t="s">
        <v>156</v>
      </c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</row>
    <row r="388" spans="1:60" outlineLevel="1" x14ac:dyDescent="0.2">
      <c r="A388" s="233"/>
      <c r="B388" s="234"/>
      <c r="C388" s="277" t="s">
        <v>428</v>
      </c>
      <c r="D388" s="268"/>
      <c r="E388" s="268"/>
      <c r="F388" s="268"/>
      <c r="G388" s="268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16"/>
      <c r="Z388" s="216"/>
      <c r="AA388" s="216"/>
      <c r="AB388" s="216"/>
      <c r="AC388" s="216"/>
      <c r="AD388" s="216"/>
      <c r="AE388" s="216"/>
      <c r="AF388" s="216"/>
      <c r="AG388" s="216" t="s">
        <v>156</v>
      </c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</row>
    <row r="389" spans="1:60" outlineLevel="1" x14ac:dyDescent="0.2">
      <c r="A389" s="233"/>
      <c r="B389" s="234"/>
      <c r="C389" s="277" t="s">
        <v>429</v>
      </c>
      <c r="D389" s="268"/>
      <c r="E389" s="268"/>
      <c r="F389" s="268"/>
      <c r="G389" s="268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16"/>
      <c r="Z389" s="216"/>
      <c r="AA389" s="216"/>
      <c r="AB389" s="216"/>
      <c r="AC389" s="216"/>
      <c r="AD389" s="216"/>
      <c r="AE389" s="216"/>
      <c r="AF389" s="216"/>
      <c r="AG389" s="216" t="s">
        <v>156</v>
      </c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  <c r="AU389" s="216"/>
      <c r="AV389" s="216"/>
      <c r="AW389" s="216"/>
      <c r="AX389" s="216"/>
      <c r="AY389" s="216"/>
      <c r="AZ389" s="216"/>
      <c r="BA389" s="216"/>
      <c r="BB389" s="216"/>
      <c r="BC389" s="216"/>
      <c r="BD389" s="216"/>
      <c r="BE389" s="216"/>
      <c r="BF389" s="216"/>
      <c r="BG389" s="216"/>
      <c r="BH389" s="216"/>
    </row>
    <row r="390" spans="1:60" outlineLevel="1" x14ac:dyDescent="0.2">
      <c r="A390" s="233"/>
      <c r="B390" s="234"/>
      <c r="C390" s="277" t="s">
        <v>430</v>
      </c>
      <c r="D390" s="268"/>
      <c r="E390" s="268"/>
      <c r="F390" s="268"/>
      <c r="G390" s="268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16"/>
      <c r="Z390" s="216"/>
      <c r="AA390" s="216"/>
      <c r="AB390" s="216"/>
      <c r="AC390" s="216"/>
      <c r="AD390" s="216"/>
      <c r="AE390" s="216"/>
      <c r="AF390" s="216"/>
      <c r="AG390" s="216" t="s">
        <v>156</v>
      </c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</row>
    <row r="391" spans="1:60" outlineLevel="1" x14ac:dyDescent="0.2">
      <c r="A391" s="233"/>
      <c r="B391" s="234"/>
      <c r="C391" s="277" t="s">
        <v>431</v>
      </c>
      <c r="D391" s="268"/>
      <c r="E391" s="268"/>
      <c r="F391" s="268"/>
      <c r="G391" s="268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16"/>
      <c r="Z391" s="216"/>
      <c r="AA391" s="216"/>
      <c r="AB391" s="216"/>
      <c r="AC391" s="216"/>
      <c r="AD391" s="216"/>
      <c r="AE391" s="216"/>
      <c r="AF391" s="216"/>
      <c r="AG391" s="216" t="s">
        <v>156</v>
      </c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6"/>
      <c r="AY391" s="216"/>
      <c r="AZ391" s="216"/>
      <c r="BA391" s="216"/>
      <c r="BB391" s="216"/>
      <c r="BC391" s="216"/>
      <c r="BD391" s="216"/>
      <c r="BE391" s="216"/>
      <c r="BF391" s="216"/>
      <c r="BG391" s="216"/>
      <c r="BH391" s="216"/>
    </row>
    <row r="392" spans="1:60" outlineLevel="1" x14ac:dyDescent="0.2">
      <c r="A392" s="233"/>
      <c r="B392" s="234"/>
      <c r="C392" s="277" t="s">
        <v>432</v>
      </c>
      <c r="D392" s="268"/>
      <c r="E392" s="268"/>
      <c r="F392" s="268"/>
      <c r="G392" s="268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16"/>
      <c r="Z392" s="216"/>
      <c r="AA392" s="216"/>
      <c r="AB392" s="216"/>
      <c r="AC392" s="216"/>
      <c r="AD392" s="216"/>
      <c r="AE392" s="216"/>
      <c r="AF392" s="216"/>
      <c r="AG392" s="216" t="s">
        <v>156</v>
      </c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</row>
    <row r="393" spans="1:60" outlineLevel="1" x14ac:dyDescent="0.2">
      <c r="A393" s="233"/>
      <c r="B393" s="234"/>
      <c r="C393" s="277" t="s">
        <v>433</v>
      </c>
      <c r="D393" s="268"/>
      <c r="E393" s="268"/>
      <c r="F393" s="268"/>
      <c r="G393" s="268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16"/>
      <c r="Z393" s="216"/>
      <c r="AA393" s="216"/>
      <c r="AB393" s="216"/>
      <c r="AC393" s="216"/>
      <c r="AD393" s="216"/>
      <c r="AE393" s="216"/>
      <c r="AF393" s="216"/>
      <c r="AG393" s="216" t="s">
        <v>156</v>
      </c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</row>
    <row r="394" spans="1:60" outlineLevel="1" x14ac:dyDescent="0.2">
      <c r="A394" s="233"/>
      <c r="B394" s="234"/>
      <c r="C394" s="277" t="s">
        <v>434</v>
      </c>
      <c r="D394" s="268"/>
      <c r="E394" s="268"/>
      <c r="F394" s="268"/>
      <c r="G394" s="268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16"/>
      <c r="Z394" s="216"/>
      <c r="AA394" s="216"/>
      <c r="AB394" s="216"/>
      <c r="AC394" s="216"/>
      <c r="AD394" s="216"/>
      <c r="AE394" s="216"/>
      <c r="AF394" s="216"/>
      <c r="AG394" s="216" t="s">
        <v>156</v>
      </c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</row>
    <row r="395" spans="1:60" outlineLevel="1" x14ac:dyDescent="0.2">
      <c r="A395" s="233"/>
      <c r="B395" s="234"/>
      <c r="C395" s="277" t="s">
        <v>435</v>
      </c>
      <c r="D395" s="268"/>
      <c r="E395" s="268"/>
      <c r="F395" s="268"/>
      <c r="G395" s="268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16"/>
      <c r="Z395" s="216"/>
      <c r="AA395" s="216"/>
      <c r="AB395" s="216"/>
      <c r="AC395" s="216"/>
      <c r="AD395" s="216"/>
      <c r="AE395" s="216"/>
      <c r="AF395" s="216"/>
      <c r="AG395" s="216" t="s">
        <v>156</v>
      </c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6"/>
      <c r="AY395" s="216"/>
      <c r="AZ395" s="216"/>
      <c r="BA395" s="216"/>
      <c r="BB395" s="216"/>
      <c r="BC395" s="216"/>
      <c r="BD395" s="216"/>
      <c r="BE395" s="216"/>
      <c r="BF395" s="216"/>
      <c r="BG395" s="216"/>
      <c r="BH395" s="216"/>
    </row>
    <row r="396" spans="1:60" outlineLevel="1" x14ac:dyDescent="0.2">
      <c r="A396" s="233"/>
      <c r="B396" s="234"/>
      <c r="C396" s="277" t="s">
        <v>436</v>
      </c>
      <c r="D396" s="268"/>
      <c r="E396" s="268"/>
      <c r="F396" s="268"/>
      <c r="G396" s="268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16"/>
      <c r="Z396" s="216"/>
      <c r="AA396" s="216"/>
      <c r="AB396" s="216"/>
      <c r="AC396" s="216"/>
      <c r="AD396" s="216"/>
      <c r="AE396" s="216"/>
      <c r="AF396" s="216"/>
      <c r="AG396" s="216" t="s">
        <v>156</v>
      </c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  <c r="AU396" s="216"/>
      <c r="AV396" s="216"/>
      <c r="AW396" s="216"/>
      <c r="AX396" s="216"/>
      <c r="AY396" s="216"/>
      <c r="AZ396" s="216"/>
      <c r="BA396" s="216"/>
      <c r="BB396" s="216"/>
      <c r="BC396" s="216"/>
      <c r="BD396" s="216"/>
      <c r="BE396" s="216"/>
      <c r="BF396" s="216"/>
      <c r="BG396" s="216"/>
      <c r="BH396" s="216"/>
    </row>
    <row r="397" spans="1:60" outlineLevel="1" x14ac:dyDescent="0.2">
      <c r="A397" s="233"/>
      <c r="B397" s="234"/>
      <c r="C397" s="277" t="s">
        <v>437</v>
      </c>
      <c r="D397" s="268"/>
      <c r="E397" s="268"/>
      <c r="F397" s="268"/>
      <c r="G397" s="268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16"/>
      <c r="Z397" s="216"/>
      <c r="AA397" s="216"/>
      <c r="AB397" s="216"/>
      <c r="AC397" s="216"/>
      <c r="AD397" s="216"/>
      <c r="AE397" s="216"/>
      <c r="AF397" s="216"/>
      <c r="AG397" s="216" t="s">
        <v>156</v>
      </c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  <c r="AU397" s="216"/>
      <c r="AV397" s="216"/>
      <c r="AW397" s="216"/>
      <c r="AX397" s="216"/>
      <c r="AY397" s="216"/>
      <c r="AZ397" s="216"/>
      <c r="BA397" s="216"/>
      <c r="BB397" s="216"/>
      <c r="BC397" s="216"/>
      <c r="BD397" s="216"/>
      <c r="BE397" s="216"/>
      <c r="BF397" s="216"/>
      <c r="BG397" s="216"/>
      <c r="BH397" s="216"/>
    </row>
    <row r="398" spans="1:60" outlineLevel="1" x14ac:dyDescent="0.2">
      <c r="A398" s="233"/>
      <c r="B398" s="234"/>
      <c r="C398" s="277" t="s">
        <v>438</v>
      </c>
      <c r="D398" s="268"/>
      <c r="E398" s="268"/>
      <c r="F398" s="268"/>
      <c r="G398" s="268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16"/>
      <c r="Z398" s="216"/>
      <c r="AA398" s="216"/>
      <c r="AB398" s="216"/>
      <c r="AC398" s="216"/>
      <c r="AD398" s="216"/>
      <c r="AE398" s="216"/>
      <c r="AF398" s="216"/>
      <c r="AG398" s="216" t="s">
        <v>156</v>
      </c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  <c r="AU398" s="216"/>
      <c r="AV398" s="216"/>
      <c r="AW398" s="216"/>
      <c r="AX398" s="216"/>
      <c r="AY398" s="216"/>
      <c r="AZ398" s="216"/>
      <c r="BA398" s="216"/>
      <c r="BB398" s="216"/>
      <c r="BC398" s="216"/>
      <c r="BD398" s="216"/>
      <c r="BE398" s="216"/>
      <c r="BF398" s="216"/>
      <c r="BG398" s="216"/>
      <c r="BH398" s="216"/>
    </row>
    <row r="399" spans="1:60" outlineLevel="1" x14ac:dyDescent="0.2">
      <c r="A399" s="233"/>
      <c r="B399" s="234"/>
      <c r="C399" s="277" t="s">
        <v>439</v>
      </c>
      <c r="D399" s="268"/>
      <c r="E399" s="268"/>
      <c r="F399" s="268"/>
      <c r="G399" s="268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16"/>
      <c r="Z399" s="216"/>
      <c r="AA399" s="216"/>
      <c r="AB399" s="216"/>
      <c r="AC399" s="216"/>
      <c r="AD399" s="216"/>
      <c r="AE399" s="216"/>
      <c r="AF399" s="216"/>
      <c r="AG399" s="216" t="s">
        <v>156</v>
      </c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  <c r="AU399" s="216"/>
      <c r="AV399" s="216"/>
      <c r="AW399" s="216"/>
      <c r="AX399" s="216"/>
      <c r="AY399" s="216"/>
      <c r="AZ399" s="216"/>
      <c r="BA399" s="216"/>
      <c r="BB399" s="216"/>
      <c r="BC399" s="216"/>
      <c r="BD399" s="216"/>
      <c r="BE399" s="216"/>
      <c r="BF399" s="216"/>
      <c r="BG399" s="216"/>
      <c r="BH399" s="216"/>
    </row>
    <row r="400" spans="1:60" outlineLevel="1" x14ac:dyDescent="0.2">
      <c r="A400" s="233"/>
      <c r="B400" s="234"/>
      <c r="C400" s="277" t="s">
        <v>440</v>
      </c>
      <c r="D400" s="268"/>
      <c r="E400" s="268"/>
      <c r="F400" s="268"/>
      <c r="G400" s="268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16"/>
      <c r="Z400" s="216"/>
      <c r="AA400" s="216"/>
      <c r="AB400" s="216"/>
      <c r="AC400" s="216"/>
      <c r="AD400" s="216"/>
      <c r="AE400" s="216"/>
      <c r="AF400" s="216"/>
      <c r="AG400" s="216" t="s">
        <v>156</v>
      </c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</row>
    <row r="401" spans="1:60" outlineLevel="1" x14ac:dyDescent="0.2">
      <c r="A401" s="233"/>
      <c r="B401" s="234"/>
      <c r="C401" s="277" t="s">
        <v>441</v>
      </c>
      <c r="D401" s="268"/>
      <c r="E401" s="268"/>
      <c r="F401" s="268"/>
      <c r="G401" s="268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16"/>
      <c r="Z401" s="216"/>
      <c r="AA401" s="216"/>
      <c r="AB401" s="216"/>
      <c r="AC401" s="216"/>
      <c r="AD401" s="216"/>
      <c r="AE401" s="216"/>
      <c r="AF401" s="216"/>
      <c r="AG401" s="216" t="s">
        <v>156</v>
      </c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6"/>
      <c r="BB401" s="216"/>
      <c r="BC401" s="216"/>
      <c r="BD401" s="216"/>
      <c r="BE401" s="216"/>
      <c r="BF401" s="216"/>
      <c r="BG401" s="216"/>
      <c r="BH401" s="216"/>
    </row>
    <row r="402" spans="1:60" outlineLevel="1" x14ac:dyDescent="0.2">
      <c r="A402" s="233"/>
      <c r="B402" s="234"/>
      <c r="C402" s="277" t="s">
        <v>442</v>
      </c>
      <c r="D402" s="268"/>
      <c r="E402" s="268"/>
      <c r="F402" s="268"/>
      <c r="G402" s="268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16"/>
      <c r="Z402" s="216"/>
      <c r="AA402" s="216"/>
      <c r="AB402" s="216"/>
      <c r="AC402" s="216"/>
      <c r="AD402" s="216"/>
      <c r="AE402" s="216"/>
      <c r="AF402" s="216"/>
      <c r="AG402" s="216" t="s">
        <v>156</v>
      </c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</row>
    <row r="403" spans="1:60" outlineLevel="1" x14ac:dyDescent="0.2">
      <c r="A403" s="233"/>
      <c r="B403" s="234"/>
      <c r="C403" s="278" t="s">
        <v>380</v>
      </c>
      <c r="D403" s="238"/>
      <c r="E403" s="239"/>
      <c r="F403" s="240"/>
      <c r="G403" s="240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16"/>
      <c r="Z403" s="216"/>
      <c r="AA403" s="216"/>
      <c r="AB403" s="216"/>
      <c r="AC403" s="216"/>
      <c r="AD403" s="216"/>
      <c r="AE403" s="216"/>
      <c r="AF403" s="216"/>
      <c r="AG403" s="216" t="s">
        <v>156</v>
      </c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</row>
    <row r="404" spans="1:60" outlineLevel="1" x14ac:dyDescent="0.2">
      <c r="A404" s="233"/>
      <c r="B404" s="234"/>
      <c r="C404" s="277" t="s">
        <v>443</v>
      </c>
      <c r="D404" s="268"/>
      <c r="E404" s="268"/>
      <c r="F404" s="268"/>
      <c r="G404" s="268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16"/>
      <c r="Z404" s="216"/>
      <c r="AA404" s="216"/>
      <c r="AB404" s="216"/>
      <c r="AC404" s="216"/>
      <c r="AD404" s="216"/>
      <c r="AE404" s="216"/>
      <c r="AF404" s="216"/>
      <c r="AG404" s="216" t="s">
        <v>156</v>
      </c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</row>
    <row r="405" spans="1:60" outlineLevel="1" x14ac:dyDescent="0.2">
      <c r="A405" s="233"/>
      <c r="B405" s="234"/>
      <c r="C405" s="277" t="s">
        <v>427</v>
      </c>
      <c r="D405" s="268"/>
      <c r="E405" s="268"/>
      <c r="F405" s="268"/>
      <c r="G405" s="268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16"/>
      <c r="Z405" s="216"/>
      <c r="AA405" s="216"/>
      <c r="AB405" s="216"/>
      <c r="AC405" s="216"/>
      <c r="AD405" s="216"/>
      <c r="AE405" s="216"/>
      <c r="AF405" s="216"/>
      <c r="AG405" s="216" t="s">
        <v>156</v>
      </c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</row>
    <row r="406" spans="1:60" outlineLevel="1" x14ac:dyDescent="0.2">
      <c r="A406" s="233"/>
      <c r="B406" s="234"/>
      <c r="C406" s="277" t="s">
        <v>428</v>
      </c>
      <c r="D406" s="268"/>
      <c r="E406" s="268"/>
      <c r="F406" s="268"/>
      <c r="G406" s="268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16"/>
      <c r="Z406" s="216"/>
      <c r="AA406" s="216"/>
      <c r="AB406" s="216"/>
      <c r="AC406" s="216"/>
      <c r="AD406" s="216"/>
      <c r="AE406" s="216"/>
      <c r="AF406" s="216"/>
      <c r="AG406" s="216" t="s">
        <v>156</v>
      </c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</row>
    <row r="407" spans="1:60" outlineLevel="1" x14ac:dyDescent="0.2">
      <c r="A407" s="233"/>
      <c r="B407" s="234"/>
      <c r="C407" s="277" t="s">
        <v>430</v>
      </c>
      <c r="D407" s="268"/>
      <c r="E407" s="268"/>
      <c r="F407" s="268"/>
      <c r="G407" s="268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16"/>
      <c r="Z407" s="216"/>
      <c r="AA407" s="216"/>
      <c r="AB407" s="216"/>
      <c r="AC407" s="216"/>
      <c r="AD407" s="216"/>
      <c r="AE407" s="216"/>
      <c r="AF407" s="216"/>
      <c r="AG407" s="216" t="s">
        <v>156</v>
      </c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16"/>
      <c r="AZ407" s="216"/>
      <c r="BA407" s="216"/>
      <c r="BB407" s="216"/>
      <c r="BC407" s="216"/>
      <c r="BD407" s="216"/>
      <c r="BE407" s="216"/>
      <c r="BF407" s="216"/>
      <c r="BG407" s="216"/>
      <c r="BH407" s="216"/>
    </row>
    <row r="408" spans="1:60" outlineLevel="1" x14ac:dyDescent="0.2">
      <c r="A408" s="233"/>
      <c r="B408" s="234"/>
      <c r="C408" s="277" t="s">
        <v>431</v>
      </c>
      <c r="D408" s="268"/>
      <c r="E408" s="268"/>
      <c r="F408" s="268"/>
      <c r="G408" s="268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16"/>
      <c r="Z408" s="216"/>
      <c r="AA408" s="216"/>
      <c r="AB408" s="216"/>
      <c r="AC408" s="216"/>
      <c r="AD408" s="216"/>
      <c r="AE408" s="216"/>
      <c r="AF408" s="216"/>
      <c r="AG408" s="216" t="s">
        <v>156</v>
      </c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</row>
    <row r="409" spans="1:60" outlineLevel="1" x14ac:dyDescent="0.2">
      <c r="A409" s="233"/>
      <c r="B409" s="234"/>
      <c r="C409" s="277" t="s">
        <v>432</v>
      </c>
      <c r="D409" s="268"/>
      <c r="E409" s="268"/>
      <c r="F409" s="268"/>
      <c r="G409" s="268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16"/>
      <c r="Z409" s="216"/>
      <c r="AA409" s="216"/>
      <c r="AB409" s="216"/>
      <c r="AC409" s="216"/>
      <c r="AD409" s="216"/>
      <c r="AE409" s="216"/>
      <c r="AF409" s="216"/>
      <c r="AG409" s="216" t="s">
        <v>156</v>
      </c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</row>
    <row r="410" spans="1:60" outlineLevel="1" x14ac:dyDescent="0.2">
      <c r="A410" s="233"/>
      <c r="B410" s="234"/>
      <c r="C410" s="277" t="s">
        <v>433</v>
      </c>
      <c r="D410" s="268"/>
      <c r="E410" s="268"/>
      <c r="F410" s="268"/>
      <c r="G410" s="268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16"/>
      <c r="Z410" s="216"/>
      <c r="AA410" s="216"/>
      <c r="AB410" s="216"/>
      <c r="AC410" s="216"/>
      <c r="AD410" s="216"/>
      <c r="AE410" s="216"/>
      <c r="AF410" s="216"/>
      <c r="AG410" s="216" t="s">
        <v>156</v>
      </c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</row>
    <row r="411" spans="1:60" outlineLevel="1" x14ac:dyDescent="0.2">
      <c r="A411" s="233"/>
      <c r="B411" s="234"/>
      <c r="C411" s="277" t="s">
        <v>444</v>
      </c>
      <c r="D411" s="268"/>
      <c r="E411" s="268"/>
      <c r="F411" s="268"/>
      <c r="G411" s="268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16"/>
      <c r="Z411" s="216"/>
      <c r="AA411" s="216"/>
      <c r="AB411" s="216"/>
      <c r="AC411" s="216"/>
      <c r="AD411" s="216"/>
      <c r="AE411" s="216"/>
      <c r="AF411" s="216"/>
      <c r="AG411" s="216" t="s">
        <v>156</v>
      </c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</row>
    <row r="412" spans="1:60" outlineLevel="1" x14ac:dyDescent="0.2">
      <c r="A412" s="233"/>
      <c r="B412" s="234"/>
      <c r="C412" s="277" t="s">
        <v>381</v>
      </c>
      <c r="D412" s="268"/>
      <c r="E412" s="268"/>
      <c r="F412" s="268"/>
      <c r="G412" s="268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16"/>
      <c r="Z412" s="216"/>
      <c r="AA412" s="216"/>
      <c r="AB412" s="216"/>
      <c r="AC412" s="216"/>
      <c r="AD412" s="216"/>
      <c r="AE412" s="216"/>
      <c r="AF412" s="216"/>
      <c r="AG412" s="216" t="s">
        <v>156</v>
      </c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</row>
    <row r="413" spans="1:60" x14ac:dyDescent="0.2">
      <c r="A413" s="246" t="s">
        <v>138</v>
      </c>
      <c r="B413" s="247" t="s">
        <v>108</v>
      </c>
      <c r="C413" s="270" t="s">
        <v>109</v>
      </c>
      <c r="D413" s="248"/>
      <c r="E413" s="249"/>
      <c r="F413" s="250"/>
      <c r="G413" s="250">
        <f>SUMIF(AG414:AG423,"&lt;&gt;NOR",G414:G423)</f>
        <v>0</v>
      </c>
      <c r="H413" s="250"/>
      <c r="I413" s="250">
        <f>SUM(I414:I423)</f>
        <v>0</v>
      </c>
      <c r="J413" s="250"/>
      <c r="K413" s="250">
        <f>SUM(K414:K423)</f>
        <v>0</v>
      </c>
      <c r="L413" s="250"/>
      <c r="M413" s="250">
        <f>SUM(M414:M423)</f>
        <v>0</v>
      </c>
      <c r="N413" s="250"/>
      <c r="O413" s="250">
        <f>SUM(O414:O423)</f>
        <v>0</v>
      </c>
      <c r="P413" s="250"/>
      <c r="Q413" s="250">
        <f>SUM(Q414:Q423)</f>
        <v>0</v>
      </c>
      <c r="R413" s="250"/>
      <c r="S413" s="250"/>
      <c r="T413" s="251"/>
      <c r="U413" s="245"/>
      <c r="V413" s="245">
        <f>SUM(V414:V423)</f>
        <v>9.9500000000000011</v>
      </c>
      <c r="W413" s="245"/>
      <c r="X413" s="245"/>
      <c r="AG413" t="s">
        <v>139</v>
      </c>
    </row>
    <row r="414" spans="1:60" outlineLevel="1" x14ac:dyDescent="0.2">
      <c r="A414" s="261">
        <v>77</v>
      </c>
      <c r="B414" s="262" t="s">
        <v>382</v>
      </c>
      <c r="C414" s="275" t="s">
        <v>383</v>
      </c>
      <c r="D414" s="263" t="s">
        <v>224</v>
      </c>
      <c r="E414" s="264">
        <v>1.47245</v>
      </c>
      <c r="F414" s="265"/>
      <c r="G414" s="266">
        <f>ROUND(E414*F414,2)</f>
        <v>0</v>
      </c>
      <c r="H414" s="265"/>
      <c r="I414" s="266">
        <f>ROUND(E414*H414,2)</f>
        <v>0</v>
      </c>
      <c r="J414" s="265"/>
      <c r="K414" s="266">
        <f>ROUND(E414*J414,2)</f>
        <v>0</v>
      </c>
      <c r="L414" s="266">
        <v>15</v>
      </c>
      <c r="M414" s="266">
        <f>G414*(1+L414/100)</f>
        <v>0</v>
      </c>
      <c r="N414" s="266">
        <v>0</v>
      </c>
      <c r="O414" s="266">
        <f>ROUND(E414*N414,2)</f>
        <v>0</v>
      </c>
      <c r="P414" s="266">
        <v>0</v>
      </c>
      <c r="Q414" s="266">
        <f>ROUND(E414*P414,2)</f>
        <v>0</v>
      </c>
      <c r="R414" s="266"/>
      <c r="S414" s="266" t="s">
        <v>143</v>
      </c>
      <c r="T414" s="267" t="s">
        <v>143</v>
      </c>
      <c r="U414" s="235">
        <v>2.0089999999999999</v>
      </c>
      <c r="V414" s="235">
        <f>ROUND(E414*U414,2)</f>
        <v>2.96</v>
      </c>
      <c r="W414" s="235"/>
      <c r="X414" s="235" t="s">
        <v>384</v>
      </c>
      <c r="Y414" s="216"/>
      <c r="Z414" s="216"/>
      <c r="AA414" s="216"/>
      <c r="AB414" s="216"/>
      <c r="AC414" s="216"/>
      <c r="AD414" s="216"/>
      <c r="AE414" s="216"/>
      <c r="AF414" s="216"/>
      <c r="AG414" s="216" t="s">
        <v>385</v>
      </c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</row>
    <row r="415" spans="1:60" outlineLevel="1" x14ac:dyDescent="0.2">
      <c r="A415" s="261">
        <v>78</v>
      </c>
      <c r="B415" s="262" t="s">
        <v>386</v>
      </c>
      <c r="C415" s="275" t="s">
        <v>387</v>
      </c>
      <c r="D415" s="263" t="s">
        <v>224</v>
      </c>
      <c r="E415" s="264">
        <v>4.4173499999999999</v>
      </c>
      <c r="F415" s="265"/>
      <c r="G415" s="266">
        <f>ROUND(E415*F415,2)</f>
        <v>0</v>
      </c>
      <c r="H415" s="265"/>
      <c r="I415" s="266">
        <f>ROUND(E415*H415,2)</f>
        <v>0</v>
      </c>
      <c r="J415" s="265"/>
      <c r="K415" s="266">
        <f>ROUND(E415*J415,2)</f>
        <v>0</v>
      </c>
      <c r="L415" s="266">
        <v>15</v>
      </c>
      <c r="M415" s="266">
        <f>G415*(1+L415/100)</f>
        <v>0</v>
      </c>
      <c r="N415" s="266">
        <v>0</v>
      </c>
      <c r="O415" s="266">
        <f>ROUND(E415*N415,2)</f>
        <v>0</v>
      </c>
      <c r="P415" s="266">
        <v>0</v>
      </c>
      <c r="Q415" s="266">
        <f>ROUND(E415*P415,2)</f>
        <v>0</v>
      </c>
      <c r="R415" s="266"/>
      <c r="S415" s="266" t="s">
        <v>143</v>
      </c>
      <c r="T415" s="267" t="s">
        <v>143</v>
      </c>
      <c r="U415" s="235">
        <v>0.95899999999999996</v>
      </c>
      <c r="V415" s="235">
        <f>ROUND(E415*U415,2)</f>
        <v>4.24</v>
      </c>
      <c r="W415" s="235"/>
      <c r="X415" s="235" t="s">
        <v>384</v>
      </c>
      <c r="Y415" s="216"/>
      <c r="Z415" s="216"/>
      <c r="AA415" s="216"/>
      <c r="AB415" s="216"/>
      <c r="AC415" s="216"/>
      <c r="AD415" s="216"/>
      <c r="AE415" s="216"/>
      <c r="AF415" s="216"/>
      <c r="AG415" s="216" t="s">
        <v>385</v>
      </c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</row>
    <row r="416" spans="1:60" outlineLevel="1" x14ac:dyDescent="0.2">
      <c r="A416" s="252">
        <v>79</v>
      </c>
      <c r="B416" s="253" t="s">
        <v>388</v>
      </c>
      <c r="C416" s="271" t="s">
        <v>389</v>
      </c>
      <c r="D416" s="254" t="s">
        <v>224</v>
      </c>
      <c r="E416" s="255">
        <v>1.47245</v>
      </c>
      <c r="F416" s="256"/>
      <c r="G416" s="257">
        <f>ROUND(E416*F416,2)</f>
        <v>0</v>
      </c>
      <c r="H416" s="256"/>
      <c r="I416" s="257">
        <f>ROUND(E416*H416,2)</f>
        <v>0</v>
      </c>
      <c r="J416" s="256"/>
      <c r="K416" s="257">
        <f>ROUND(E416*J416,2)</f>
        <v>0</v>
      </c>
      <c r="L416" s="257">
        <v>15</v>
      </c>
      <c r="M416" s="257">
        <f>G416*(1+L416/100)</f>
        <v>0</v>
      </c>
      <c r="N416" s="257">
        <v>0</v>
      </c>
      <c r="O416" s="257">
        <f>ROUND(E416*N416,2)</f>
        <v>0</v>
      </c>
      <c r="P416" s="257">
        <v>0</v>
      </c>
      <c r="Q416" s="257">
        <f>ROUND(E416*P416,2)</f>
        <v>0</v>
      </c>
      <c r="R416" s="257"/>
      <c r="S416" s="257" t="s">
        <v>143</v>
      </c>
      <c r="T416" s="258" t="s">
        <v>143</v>
      </c>
      <c r="U416" s="235">
        <v>0.752</v>
      </c>
      <c r="V416" s="235">
        <f>ROUND(E416*U416,2)</f>
        <v>1.1100000000000001</v>
      </c>
      <c r="W416" s="235"/>
      <c r="X416" s="235" t="s">
        <v>384</v>
      </c>
      <c r="Y416" s="216"/>
      <c r="Z416" s="216"/>
      <c r="AA416" s="216"/>
      <c r="AB416" s="216"/>
      <c r="AC416" s="216"/>
      <c r="AD416" s="216"/>
      <c r="AE416" s="216"/>
      <c r="AF416" s="216"/>
      <c r="AG416" s="216" t="s">
        <v>385</v>
      </c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</row>
    <row r="417" spans="1:60" ht="22.5" outlineLevel="1" x14ac:dyDescent="0.2">
      <c r="A417" s="233"/>
      <c r="B417" s="234"/>
      <c r="C417" s="273" t="s">
        <v>390</v>
      </c>
      <c r="D417" s="259"/>
      <c r="E417" s="259"/>
      <c r="F417" s="259"/>
      <c r="G417" s="259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16"/>
      <c r="Z417" s="216"/>
      <c r="AA417" s="216"/>
      <c r="AB417" s="216"/>
      <c r="AC417" s="216"/>
      <c r="AD417" s="216"/>
      <c r="AE417" s="216"/>
      <c r="AF417" s="216"/>
      <c r="AG417" s="216" t="s">
        <v>156</v>
      </c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60" t="str">
        <f>C417</f>
        <v>S naložením suti nebo vybouraných hmot do dopravního prostředku a na jejich vyložením, popřípadě přeložením na normální dopravní prostředek.</v>
      </c>
      <c r="BB417" s="216"/>
      <c r="BC417" s="216"/>
      <c r="BD417" s="216"/>
      <c r="BE417" s="216"/>
      <c r="BF417" s="216"/>
      <c r="BG417" s="216"/>
      <c r="BH417" s="216"/>
    </row>
    <row r="418" spans="1:60" outlineLevel="1" x14ac:dyDescent="0.2">
      <c r="A418" s="261">
        <v>80</v>
      </c>
      <c r="B418" s="262" t="s">
        <v>391</v>
      </c>
      <c r="C418" s="275" t="s">
        <v>392</v>
      </c>
      <c r="D418" s="263" t="s">
        <v>224</v>
      </c>
      <c r="E418" s="264">
        <v>1.47245</v>
      </c>
      <c r="F418" s="265"/>
      <c r="G418" s="266">
        <f>ROUND(E418*F418,2)</f>
        <v>0</v>
      </c>
      <c r="H418" s="265"/>
      <c r="I418" s="266">
        <f>ROUND(E418*H418,2)</f>
        <v>0</v>
      </c>
      <c r="J418" s="265"/>
      <c r="K418" s="266">
        <f>ROUND(E418*J418,2)</f>
        <v>0</v>
      </c>
      <c r="L418" s="266">
        <v>15</v>
      </c>
      <c r="M418" s="266">
        <f>G418*(1+L418/100)</f>
        <v>0</v>
      </c>
      <c r="N418" s="266">
        <v>0</v>
      </c>
      <c r="O418" s="266">
        <f>ROUND(E418*N418,2)</f>
        <v>0</v>
      </c>
      <c r="P418" s="266">
        <v>0</v>
      </c>
      <c r="Q418" s="266">
        <f>ROUND(E418*P418,2)</f>
        <v>0</v>
      </c>
      <c r="R418" s="266"/>
      <c r="S418" s="266" t="s">
        <v>143</v>
      </c>
      <c r="T418" s="267" t="s">
        <v>143</v>
      </c>
      <c r="U418" s="235">
        <v>0.36</v>
      </c>
      <c r="V418" s="235">
        <f>ROUND(E418*U418,2)</f>
        <v>0.53</v>
      </c>
      <c r="W418" s="235"/>
      <c r="X418" s="235" t="s">
        <v>384</v>
      </c>
      <c r="Y418" s="216"/>
      <c r="Z418" s="216"/>
      <c r="AA418" s="216"/>
      <c r="AB418" s="216"/>
      <c r="AC418" s="216"/>
      <c r="AD418" s="216"/>
      <c r="AE418" s="216"/>
      <c r="AF418" s="216"/>
      <c r="AG418" s="216" t="s">
        <v>385</v>
      </c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</row>
    <row r="419" spans="1:60" outlineLevel="1" x14ac:dyDescent="0.2">
      <c r="A419" s="261">
        <v>81</v>
      </c>
      <c r="B419" s="262" t="s">
        <v>393</v>
      </c>
      <c r="C419" s="275" t="s">
        <v>394</v>
      </c>
      <c r="D419" s="263" t="s">
        <v>224</v>
      </c>
      <c r="E419" s="264">
        <v>1.47245</v>
      </c>
      <c r="F419" s="265"/>
      <c r="G419" s="266">
        <f>ROUND(E419*F419,2)</f>
        <v>0</v>
      </c>
      <c r="H419" s="265"/>
      <c r="I419" s="266">
        <f>ROUND(E419*H419,2)</f>
        <v>0</v>
      </c>
      <c r="J419" s="265"/>
      <c r="K419" s="266">
        <f>ROUND(E419*J419,2)</f>
        <v>0</v>
      </c>
      <c r="L419" s="266">
        <v>15</v>
      </c>
      <c r="M419" s="266">
        <f>G419*(1+L419/100)</f>
        <v>0</v>
      </c>
      <c r="N419" s="266">
        <v>0</v>
      </c>
      <c r="O419" s="266">
        <f>ROUND(E419*N419,2)</f>
        <v>0</v>
      </c>
      <c r="P419" s="266">
        <v>0</v>
      </c>
      <c r="Q419" s="266">
        <f>ROUND(E419*P419,2)</f>
        <v>0</v>
      </c>
      <c r="R419" s="266"/>
      <c r="S419" s="266" t="s">
        <v>143</v>
      </c>
      <c r="T419" s="267" t="s">
        <v>143</v>
      </c>
      <c r="U419" s="235">
        <v>0.26500000000000001</v>
      </c>
      <c r="V419" s="235">
        <f>ROUND(E419*U419,2)</f>
        <v>0.39</v>
      </c>
      <c r="W419" s="235"/>
      <c r="X419" s="235" t="s">
        <v>384</v>
      </c>
      <c r="Y419" s="216"/>
      <c r="Z419" s="216"/>
      <c r="AA419" s="216"/>
      <c r="AB419" s="216"/>
      <c r="AC419" s="216"/>
      <c r="AD419" s="216"/>
      <c r="AE419" s="216"/>
      <c r="AF419" s="216"/>
      <c r="AG419" s="216" t="s">
        <v>385</v>
      </c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</row>
    <row r="420" spans="1:60" outlineLevel="1" x14ac:dyDescent="0.2">
      <c r="A420" s="252">
        <v>82</v>
      </c>
      <c r="B420" s="253" t="s">
        <v>395</v>
      </c>
      <c r="C420" s="271" t="s">
        <v>396</v>
      </c>
      <c r="D420" s="254" t="s">
        <v>224</v>
      </c>
      <c r="E420" s="255">
        <v>1.47245</v>
      </c>
      <c r="F420" s="256"/>
      <c r="G420" s="257">
        <f>ROUND(E420*F420,2)</f>
        <v>0</v>
      </c>
      <c r="H420" s="256"/>
      <c r="I420" s="257">
        <f>ROUND(E420*H420,2)</f>
        <v>0</v>
      </c>
      <c r="J420" s="256"/>
      <c r="K420" s="257">
        <f>ROUND(E420*J420,2)</f>
        <v>0</v>
      </c>
      <c r="L420" s="257">
        <v>15</v>
      </c>
      <c r="M420" s="257">
        <f>G420*(1+L420/100)</f>
        <v>0</v>
      </c>
      <c r="N420" s="257">
        <v>0</v>
      </c>
      <c r="O420" s="257">
        <f>ROUND(E420*N420,2)</f>
        <v>0</v>
      </c>
      <c r="P420" s="257">
        <v>0</v>
      </c>
      <c r="Q420" s="257">
        <f>ROUND(E420*P420,2)</f>
        <v>0</v>
      </c>
      <c r="R420" s="257"/>
      <c r="S420" s="257" t="s">
        <v>143</v>
      </c>
      <c r="T420" s="258" t="s">
        <v>143</v>
      </c>
      <c r="U420" s="235">
        <v>0.49</v>
      </c>
      <c r="V420" s="235">
        <f>ROUND(E420*U420,2)</f>
        <v>0.72</v>
      </c>
      <c r="W420" s="235"/>
      <c r="X420" s="235" t="s">
        <v>384</v>
      </c>
      <c r="Y420" s="216"/>
      <c r="Z420" s="216"/>
      <c r="AA420" s="216"/>
      <c r="AB420" s="216"/>
      <c r="AC420" s="216"/>
      <c r="AD420" s="216"/>
      <c r="AE420" s="216"/>
      <c r="AF420" s="216"/>
      <c r="AG420" s="216" t="s">
        <v>385</v>
      </c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</row>
    <row r="421" spans="1:60" outlineLevel="1" x14ac:dyDescent="0.2">
      <c r="A421" s="233"/>
      <c r="B421" s="234"/>
      <c r="C421" s="273" t="s">
        <v>397</v>
      </c>
      <c r="D421" s="259"/>
      <c r="E421" s="259"/>
      <c r="F421" s="259"/>
      <c r="G421" s="259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16"/>
      <c r="Z421" s="216"/>
      <c r="AA421" s="216"/>
      <c r="AB421" s="216"/>
      <c r="AC421" s="216"/>
      <c r="AD421" s="216"/>
      <c r="AE421" s="216"/>
      <c r="AF421" s="216"/>
      <c r="AG421" s="216" t="s">
        <v>156</v>
      </c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</row>
    <row r="422" spans="1:60" outlineLevel="1" x14ac:dyDescent="0.2">
      <c r="A422" s="261">
        <v>83</v>
      </c>
      <c r="B422" s="262" t="s">
        <v>398</v>
      </c>
      <c r="C422" s="275" t="s">
        <v>399</v>
      </c>
      <c r="D422" s="263" t="s">
        <v>224</v>
      </c>
      <c r="E422" s="264">
        <v>27.97655</v>
      </c>
      <c r="F422" s="265"/>
      <c r="G422" s="266">
        <f>ROUND(E422*F422,2)</f>
        <v>0</v>
      </c>
      <c r="H422" s="265"/>
      <c r="I422" s="266">
        <f>ROUND(E422*H422,2)</f>
        <v>0</v>
      </c>
      <c r="J422" s="265"/>
      <c r="K422" s="266">
        <f>ROUND(E422*J422,2)</f>
        <v>0</v>
      </c>
      <c r="L422" s="266">
        <v>15</v>
      </c>
      <c r="M422" s="266">
        <f>G422*(1+L422/100)</f>
        <v>0</v>
      </c>
      <c r="N422" s="266">
        <v>0</v>
      </c>
      <c r="O422" s="266">
        <f>ROUND(E422*N422,2)</f>
        <v>0</v>
      </c>
      <c r="P422" s="266">
        <v>0</v>
      </c>
      <c r="Q422" s="266">
        <f>ROUND(E422*P422,2)</f>
        <v>0</v>
      </c>
      <c r="R422" s="266"/>
      <c r="S422" s="266" t="s">
        <v>143</v>
      </c>
      <c r="T422" s="267" t="s">
        <v>143</v>
      </c>
      <c r="U422" s="235">
        <v>0</v>
      </c>
      <c r="V422" s="235">
        <f>ROUND(E422*U422,2)</f>
        <v>0</v>
      </c>
      <c r="W422" s="235"/>
      <c r="X422" s="235" t="s">
        <v>384</v>
      </c>
      <c r="Y422" s="216"/>
      <c r="Z422" s="216"/>
      <c r="AA422" s="216"/>
      <c r="AB422" s="216"/>
      <c r="AC422" s="216"/>
      <c r="AD422" s="216"/>
      <c r="AE422" s="216"/>
      <c r="AF422" s="216"/>
      <c r="AG422" s="216" t="s">
        <v>385</v>
      </c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</row>
    <row r="423" spans="1:60" outlineLevel="1" x14ac:dyDescent="0.2">
      <c r="A423" s="261">
        <v>84</v>
      </c>
      <c r="B423" s="262" t="s">
        <v>400</v>
      </c>
      <c r="C423" s="275" t="s">
        <v>401</v>
      </c>
      <c r="D423" s="263" t="s">
        <v>224</v>
      </c>
      <c r="E423" s="264">
        <v>1.47245</v>
      </c>
      <c r="F423" s="265"/>
      <c r="G423" s="266">
        <f>ROUND(E423*F423,2)</f>
        <v>0</v>
      </c>
      <c r="H423" s="265"/>
      <c r="I423" s="266">
        <f>ROUND(E423*H423,2)</f>
        <v>0</v>
      </c>
      <c r="J423" s="265"/>
      <c r="K423" s="266">
        <f>ROUND(E423*J423,2)</f>
        <v>0</v>
      </c>
      <c r="L423" s="266">
        <v>15</v>
      </c>
      <c r="M423" s="266">
        <f>G423*(1+L423/100)</f>
        <v>0</v>
      </c>
      <c r="N423" s="266">
        <v>0</v>
      </c>
      <c r="O423" s="266">
        <f>ROUND(E423*N423,2)</f>
        <v>0</v>
      </c>
      <c r="P423" s="266">
        <v>0</v>
      </c>
      <c r="Q423" s="266">
        <f>ROUND(E423*P423,2)</f>
        <v>0</v>
      </c>
      <c r="R423" s="266"/>
      <c r="S423" s="266" t="s">
        <v>143</v>
      </c>
      <c r="T423" s="267" t="s">
        <v>143</v>
      </c>
      <c r="U423" s="235">
        <v>0</v>
      </c>
      <c r="V423" s="235">
        <f>ROUND(E423*U423,2)</f>
        <v>0</v>
      </c>
      <c r="W423" s="235"/>
      <c r="X423" s="235" t="s">
        <v>384</v>
      </c>
      <c r="Y423" s="216"/>
      <c r="Z423" s="216"/>
      <c r="AA423" s="216"/>
      <c r="AB423" s="216"/>
      <c r="AC423" s="216"/>
      <c r="AD423" s="216"/>
      <c r="AE423" s="216"/>
      <c r="AF423" s="216"/>
      <c r="AG423" s="216" t="s">
        <v>385</v>
      </c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</row>
    <row r="424" spans="1:60" x14ac:dyDescent="0.2">
      <c r="A424" s="246" t="s">
        <v>138</v>
      </c>
      <c r="B424" s="247" t="s">
        <v>111</v>
      </c>
      <c r="C424" s="270" t="s">
        <v>30</v>
      </c>
      <c r="D424" s="248"/>
      <c r="E424" s="249"/>
      <c r="F424" s="250"/>
      <c r="G424" s="250">
        <f>SUMIF(AG425:AG431,"&lt;&gt;NOR",G425:G431)</f>
        <v>0</v>
      </c>
      <c r="H424" s="250"/>
      <c r="I424" s="250">
        <f>SUM(I425:I431)</f>
        <v>0</v>
      </c>
      <c r="J424" s="250"/>
      <c r="K424" s="250">
        <f>SUM(K425:K431)</f>
        <v>0</v>
      </c>
      <c r="L424" s="250"/>
      <c r="M424" s="250">
        <f>SUM(M425:M431)</f>
        <v>0</v>
      </c>
      <c r="N424" s="250"/>
      <c r="O424" s="250">
        <f>SUM(O425:O431)</f>
        <v>0</v>
      </c>
      <c r="P424" s="250"/>
      <c r="Q424" s="250">
        <f>SUM(Q425:Q431)</f>
        <v>0</v>
      </c>
      <c r="R424" s="250"/>
      <c r="S424" s="250"/>
      <c r="T424" s="251"/>
      <c r="U424" s="245"/>
      <c r="V424" s="245">
        <f>SUM(V425:V431)</f>
        <v>0</v>
      </c>
      <c r="W424" s="245"/>
      <c r="X424" s="245"/>
      <c r="AG424" t="s">
        <v>139</v>
      </c>
    </row>
    <row r="425" spans="1:60" outlineLevel="1" x14ac:dyDescent="0.2">
      <c r="A425" s="252">
        <v>85</v>
      </c>
      <c r="B425" s="253" t="s">
        <v>402</v>
      </c>
      <c r="C425" s="271" t="s">
        <v>403</v>
      </c>
      <c r="D425" s="254" t="s">
        <v>245</v>
      </c>
      <c r="E425" s="255">
        <v>1</v>
      </c>
      <c r="F425" s="256"/>
      <c r="G425" s="257">
        <f>ROUND(E425*F425,2)</f>
        <v>0</v>
      </c>
      <c r="H425" s="256"/>
      <c r="I425" s="257">
        <f>ROUND(E425*H425,2)</f>
        <v>0</v>
      </c>
      <c r="J425" s="256"/>
      <c r="K425" s="257">
        <f>ROUND(E425*J425,2)</f>
        <v>0</v>
      </c>
      <c r="L425" s="257">
        <v>15</v>
      </c>
      <c r="M425" s="257">
        <f>G425*(1+L425/100)</f>
        <v>0</v>
      </c>
      <c r="N425" s="257">
        <v>0</v>
      </c>
      <c r="O425" s="257">
        <f>ROUND(E425*N425,2)</f>
        <v>0</v>
      </c>
      <c r="P425" s="257">
        <v>0</v>
      </c>
      <c r="Q425" s="257">
        <f>ROUND(E425*P425,2)</f>
        <v>0</v>
      </c>
      <c r="R425" s="257"/>
      <c r="S425" s="257" t="s">
        <v>143</v>
      </c>
      <c r="T425" s="258" t="s">
        <v>217</v>
      </c>
      <c r="U425" s="235">
        <v>0</v>
      </c>
      <c r="V425" s="235">
        <f>ROUND(E425*U425,2)</f>
        <v>0</v>
      </c>
      <c r="W425" s="235"/>
      <c r="X425" s="235" t="s">
        <v>404</v>
      </c>
      <c r="Y425" s="216"/>
      <c r="Z425" s="216"/>
      <c r="AA425" s="216"/>
      <c r="AB425" s="216"/>
      <c r="AC425" s="216"/>
      <c r="AD425" s="216"/>
      <c r="AE425" s="216"/>
      <c r="AF425" s="216"/>
      <c r="AG425" s="216" t="s">
        <v>405</v>
      </c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  <c r="AU425" s="216"/>
      <c r="AV425" s="216"/>
      <c r="AW425" s="216"/>
      <c r="AX425" s="216"/>
      <c r="AY425" s="216"/>
      <c r="AZ425" s="216"/>
      <c r="BA425" s="216"/>
      <c r="BB425" s="216"/>
      <c r="BC425" s="216"/>
      <c r="BD425" s="216"/>
      <c r="BE425" s="216"/>
      <c r="BF425" s="216"/>
      <c r="BG425" s="216"/>
      <c r="BH425" s="216"/>
    </row>
    <row r="426" spans="1:60" ht="22.5" outlineLevel="1" x14ac:dyDescent="0.2">
      <c r="A426" s="233"/>
      <c r="B426" s="234"/>
      <c r="C426" s="273" t="s">
        <v>406</v>
      </c>
      <c r="D426" s="259"/>
      <c r="E426" s="259"/>
      <c r="F426" s="259"/>
      <c r="G426" s="259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16"/>
      <c r="Z426" s="216"/>
      <c r="AA426" s="216"/>
      <c r="AB426" s="216"/>
      <c r="AC426" s="216"/>
      <c r="AD426" s="216"/>
      <c r="AE426" s="216"/>
      <c r="AF426" s="216"/>
      <c r="AG426" s="216" t="s">
        <v>156</v>
      </c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60" t="str">
        <f>C426</f>
        <v>Náklady zhotovitele, související s prováděním zkoušek a revizí předepsaných technickými normami nebo objednatelem a které jsou pro provedení díla nezbytné.</v>
      </c>
      <c r="BB426" s="216"/>
      <c r="BC426" s="216"/>
      <c r="BD426" s="216"/>
      <c r="BE426" s="216"/>
      <c r="BF426" s="216"/>
      <c r="BG426" s="216"/>
      <c r="BH426" s="216"/>
    </row>
    <row r="427" spans="1:60" outlineLevel="1" x14ac:dyDescent="0.2">
      <c r="A427" s="233"/>
      <c r="B427" s="234"/>
      <c r="C427" s="278" t="s">
        <v>379</v>
      </c>
      <c r="D427" s="238"/>
      <c r="E427" s="239"/>
      <c r="F427" s="240"/>
      <c r="G427" s="240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16"/>
      <c r="Z427" s="216"/>
      <c r="AA427" s="216"/>
      <c r="AB427" s="216"/>
      <c r="AC427" s="216"/>
      <c r="AD427" s="216"/>
      <c r="AE427" s="216"/>
      <c r="AF427" s="216"/>
      <c r="AG427" s="216" t="s">
        <v>156</v>
      </c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</row>
    <row r="428" spans="1:60" outlineLevel="1" x14ac:dyDescent="0.2">
      <c r="A428" s="233"/>
      <c r="B428" s="234"/>
      <c r="C428" s="277" t="s">
        <v>407</v>
      </c>
      <c r="D428" s="268"/>
      <c r="E428" s="268"/>
      <c r="F428" s="268"/>
      <c r="G428" s="268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16"/>
      <c r="Z428" s="216"/>
      <c r="AA428" s="216"/>
      <c r="AB428" s="216"/>
      <c r="AC428" s="216"/>
      <c r="AD428" s="216"/>
      <c r="AE428" s="216"/>
      <c r="AF428" s="216"/>
      <c r="AG428" s="216" t="s">
        <v>156</v>
      </c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</row>
    <row r="429" spans="1:60" outlineLevel="1" x14ac:dyDescent="0.2">
      <c r="A429" s="233"/>
      <c r="B429" s="234"/>
      <c r="C429" s="277" t="s">
        <v>408</v>
      </c>
      <c r="D429" s="268"/>
      <c r="E429" s="268"/>
      <c r="F429" s="268"/>
      <c r="G429" s="268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16"/>
      <c r="Z429" s="216"/>
      <c r="AA429" s="216"/>
      <c r="AB429" s="216"/>
      <c r="AC429" s="216"/>
      <c r="AD429" s="216"/>
      <c r="AE429" s="216"/>
      <c r="AF429" s="216"/>
      <c r="AG429" s="216" t="s">
        <v>156</v>
      </c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16"/>
      <c r="BB429" s="216"/>
      <c r="BC429" s="216"/>
      <c r="BD429" s="216"/>
      <c r="BE429" s="216"/>
      <c r="BF429" s="216"/>
      <c r="BG429" s="216"/>
      <c r="BH429" s="216"/>
    </row>
    <row r="430" spans="1:60" ht="22.5" outlineLevel="1" x14ac:dyDescent="0.2">
      <c r="A430" s="252">
        <v>86</v>
      </c>
      <c r="B430" s="253" t="s">
        <v>409</v>
      </c>
      <c r="C430" s="271" t="s">
        <v>410</v>
      </c>
      <c r="D430" s="254" t="s">
        <v>411</v>
      </c>
      <c r="E430" s="255">
        <v>1</v>
      </c>
      <c r="F430" s="256"/>
      <c r="G430" s="257">
        <f>ROUND(E430*F430,2)</f>
        <v>0</v>
      </c>
      <c r="H430" s="256"/>
      <c r="I430" s="257">
        <f>ROUND(E430*H430,2)</f>
        <v>0</v>
      </c>
      <c r="J430" s="256"/>
      <c r="K430" s="257">
        <f>ROUND(E430*J430,2)</f>
        <v>0</v>
      </c>
      <c r="L430" s="257">
        <v>15</v>
      </c>
      <c r="M430" s="257">
        <f>G430*(1+L430/100)</f>
        <v>0</v>
      </c>
      <c r="N430" s="257">
        <v>0</v>
      </c>
      <c r="O430" s="257">
        <f>ROUND(E430*N430,2)</f>
        <v>0</v>
      </c>
      <c r="P430" s="257">
        <v>0</v>
      </c>
      <c r="Q430" s="257">
        <f>ROUND(E430*P430,2)</f>
        <v>0</v>
      </c>
      <c r="R430" s="257"/>
      <c r="S430" s="257" t="s">
        <v>143</v>
      </c>
      <c r="T430" s="258" t="s">
        <v>217</v>
      </c>
      <c r="U430" s="235">
        <v>0</v>
      </c>
      <c r="V430" s="235">
        <f>ROUND(E430*U430,2)</f>
        <v>0</v>
      </c>
      <c r="W430" s="235"/>
      <c r="X430" s="235" t="s">
        <v>404</v>
      </c>
      <c r="Y430" s="216"/>
      <c r="Z430" s="216"/>
      <c r="AA430" s="216"/>
      <c r="AB430" s="216"/>
      <c r="AC430" s="216"/>
      <c r="AD430" s="216"/>
      <c r="AE430" s="216"/>
      <c r="AF430" s="216"/>
      <c r="AG430" s="216" t="s">
        <v>405</v>
      </c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6"/>
      <c r="AX430" s="216"/>
      <c r="AY430" s="216"/>
      <c r="AZ430" s="216"/>
      <c r="BA430" s="216"/>
      <c r="BB430" s="216"/>
      <c r="BC430" s="216"/>
      <c r="BD430" s="216"/>
      <c r="BE430" s="216"/>
      <c r="BF430" s="216"/>
      <c r="BG430" s="216"/>
      <c r="BH430" s="216"/>
    </row>
    <row r="431" spans="1:60" ht="22.5" outlineLevel="1" x14ac:dyDescent="0.2">
      <c r="A431" s="233"/>
      <c r="B431" s="234"/>
      <c r="C431" s="273" t="s">
        <v>412</v>
      </c>
      <c r="D431" s="259"/>
      <c r="E431" s="259"/>
      <c r="F431" s="259"/>
      <c r="G431" s="259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16"/>
      <c r="Z431" s="216"/>
      <c r="AA431" s="216"/>
      <c r="AB431" s="216"/>
      <c r="AC431" s="216"/>
      <c r="AD431" s="216"/>
      <c r="AE431" s="216"/>
      <c r="AF431" s="216"/>
      <c r="AG431" s="216" t="s">
        <v>156</v>
      </c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216"/>
      <c r="AR431" s="216"/>
      <c r="AS431" s="216"/>
      <c r="AT431" s="216"/>
      <c r="AU431" s="216"/>
      <c r="AV431" s="216"/>
      <c r="AW431" s="216"/>
      <c r="AX431" s="216"/>
      <c r="AY431" s="216"/>
      <c r="AZ431" s="216"/>
      <c r="BA431" s="260" t="str">
        <f>C431</f>
        <v>Náklady na vyhotovení dokumentace skutečného provedení stavby a její předání objednateli v požadované formě a požadovaném počtu.</v>
      </c>
      <c r="BB431" s="216"/>
      <c r="BC431" s="216"/>
      <c r="BD431" s="216"/>
      <c r="BE431" s="216"/>
      <c r="BF431" s="216"/>
      <c r="BG431" s="216"/>
      <c r="BH431" s="216"/>
    </row>
    <row r="432" spans="1:60" x14ac:dyDescent="0.2">
      <c r="A432" s="3"/>
      <c r="B432" s="4"/>
      <c r="C432" s="279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125</v>
      </c>
    </row>
    <row r="433" spans="1:33" x14ac:dyDescent="0.2">
      <c r="A433" s="219"/>
      <c r="B433" s="220" t="s">
        <v>31</v>
      </c>
      <c r="C433" s="280"/>
      <c r="D433" s="221"/>
      <c r="E433" s="222"/>
      <c r="F433" s="222"/>
      <c r="G433" s="269">
        <f>G8+G21+G27+G54+G63+G69+G81+G107+G109+G143+G148+G155+G204+G209+G217+G228+G252+G284+G312+G370+G413+G424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413</v>
      </c>
    </row>
    <row r="434" spans="1:33" x14ac:dyDescent="0.2">
      <c r="A434" s="3"/>
      <c r="B434" s="4"/>
      <c r="C434" s="279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">
      <c r="A435" s="3"/>
      <c r="B435" s="4"/>
      <c r="C435" s="279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">
      <c r="A436" s="223" t="s">
        <v>414</v>
      </c>
      <c r="B436" s="223"/>
      <c r="C436" s="281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">
      <c r="A437" s="224"/>
      <c r="B437" s="225"/>
      <c r="C437" s="282"/>
      <c r="D437" s="225"/>
      <c r="E437" s="225"/>
      <c r="F437" s="225"/>
      <c r="G437" s="22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415</v>
      </c>
    </row>
    <row r="438" spans="1:33" x14ac:dyDescent="0.2">
      <c r="A438" s="227"/>
      <c r="B438" s="228"/>
      <c r="C438" s="283"/>
      <c r="D438" s="228"/>
      <c r="E438" s="228"/>
      <c r="F438" s="228"/>
      <c r="G438" s="22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">
      <c r="A439" s="227"/>
      <c r="B439" s="228"/>
      <c r="C439" s="283"/>
      <c r="D439" s="228"/>
      <c r="E439" s="228"/>
      <c r="F439" s="228"/>
      <c r="G439" s="229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">
      <c r="A440" s="227"/>
      <c r="B440" s="228"/>
      <c r="C440" s="283"/>
      <c r="D440" s="228"/>
      <c r="E440" s="228"/>
      <c r="F440" s="228"/>
      <c r="G440" s="229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">
      <c r="A441" s="230"/>
      <c r="B441" s="231"/>
      <c r="C441" s="284"/>
      <c r="D441" s="231"/>
      <c r="E441" s="231"/>
      <c r="F441" s="231"/>
      <c r="G441" s="23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">
      <c r="A442" s="3"/>
      <c r="B442" s="4"/>
      <c r="C442" s="279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">
      <c r="C443" s="285"/>
      <c r="D443" s="10"/>
      <c r="AG443" t="s">
        <v>445</v>
      </c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2">
    <mergeCell ref="C429:G429"/>
    <mergeCell ref="C431:G431"/>
    <mergeCell ref="C411:G411"/>
    <mergeCell ref="C412:G412"/>
    <mergeCell ref="C417:G417"/>
    <mergeCell ref="C421:G421"/>
    <mergeCell ref="C426:G426"/>
    <mergeCell ref="C428:G428"/>
    <mergeCell ref="C405:G405"/>
    <mergeCell ref="C406:G406"/>
    <mergeCell ref="C407:G407"/>
    <mergeCell ref="C408:G408"/>
    <mergeCell ref="C409:G409"/>
    <mergeCell ref="C410:G410"/>
    <mergeCell ref="C398:G398"/>
    <mergeCell ref="C399:G399"/>
    <mergeCell ref="C400:G400"/>
    <mergeCell ref="C401:G401"/>
    <mergeCell ref="C402:G402"/>
    <mergeCell ref="C404:G404"/>
    <mergeCell ref="C392:G392"/>
    <mergeCell ref="C393:G393"/>
    <mergeCell ref="C394:G394"/>
    <mergeCell ref="C395:G395"/>
    <mergeCell ref="C396:G396"/>
    <mergeCell ref="C397:G397"/>
    <mergeCell ref="C386:G386"/>
    <mergeCell ref="C387:G387"/>
    <mergeCell ref="C388:G388"/>
    <mergeCell ref="C389:G389"/>
    <mergeCell ref="C390:G390"/>
    <mergeCell ref="C391:G391"/>
    <mergeCell ref="C379:G379"/>
    <mergeCell ref="C380:G380"/>
    <mergeCell ref="C381:G381"/>
    <mergeCell ref="C382:G382"/>
    <mergeCell ref="C383:G383"/>
    <mergeCell ref="C384:G384"/>
    <mergeCell ref="C372:G372"/>
    <mergeCell ref="C373:G373"/>
    <mergeCell ref="C374:G374"/>
    <mergeCell ref="C376:G376"/>
    <mergeCell ref="C377:G377"/>
    <mergeCell ref="C378:G378"/>
    <mergeCell ref="C247:G247"/>
    <mergeCell ref="C254:G254"/>
    <mergeCell ref="C280:G280"/>
    <mergeCell ref="C304:G304"/>
    <mergeCell ref="C345:G345"/>
    <mergeCell ref="C358:G358"/>
    <mergeCell ref="C152:G152"/>
    <mergeCell ref="C154:G154"/>
    <mergeCell ref="C160:G160"/>
    <mergeCell ref="C182:G182"/>
    <mergeCell ref="C206:G206"/>
    <mergeCell ref="C211:G211"/>
    <mergeCell ref="C65:G65"/>
    <mergeCell ref="C71:G71"/>
    <mergeCell ref="C111:G111"/>
    <mergeCell ref="C145:G145"/>
    <mergeCell ref="C147:G147"/>
    <mergeCell ref="C150:G150"/>
    <mergeCell ref="A1:G1"/>
    <mergeCell ref="C2:G2"/>
    <mergeCell ref="C3:G3"/>
    <mergeCell ref="C4:G4"/>
    <mergeCell ref="A436:C436"/>
    <mergeCell ref="A437:G441"/>
    <mergeCell ref="C16:G16"/>
    <mergeCell ref="C23:G23"/>
    <mergeCell ref="C29:G29"/>
    <mergeCell ref="C35:G3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23.14 23.14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'23.14 23.14 Pol'!Názvy_tisku</vt:lpstr>
      <vt:lpstr>oadresa</vt:lpstr>
      <vt:lpstr>Stavba!Objednatel</vt:lpstr>
      <vt:lpstr>Stavba!Objekt</vt:lpstr>
      <vt:lpstr>'23.14 23.14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2023-05-30T14:05:11Z</dcterms:modified>
</cp:coreProperties>
</file>